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en_skoroszyt" defaultThemeVersion="166925"/>
  <mc:AlternateContent xmlns:mc="http://schemas.openxmlformats.org/markup-compatibility/2006">
    <mc:Choice Requires="x15">
      <x15ac:absPath xmlns:x15ac="http://schemas.microsoft.com/office/spreadsheetml/2010/11/ac" url="C:\Users\katarzyna.sklodowska\Documents\ANKIETA 21\"/>
    </mc:Choice>
  </mc:AlternateContent>
  <xr:revisionPtr revIDLastSave="0" documentId="13_ncr:1_{306F2149-E42C-4CBA-8519-C40C4BF7493A}" xr6:coauthVersionLast="47" xr6:coauthVersionMax="47" xr10:uidLastSave="{00000000-0000-0000-0000-000000000000}"/>
  <workbookProtection workbookAlgorithmName="SHA-512" workbookHashValue="Sfs0ZUVrs9vLMaPrA2ZUGiaIFmEBiHgD7++vKuExIGD1LfQ17dR8M42LVXgpZMSSjtyjDoKA1nY9CxdAhoPXtw==" workbookSaltValue="1GH0SPgmIyZe3+oXDnWcpg=="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pomocnicze2024'!$A$4:$AX$1545</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K15" i="6" l="1"/>
  <c r="ED15" i="6"/>
  <c r="EE15" i="6"/>
  <c r="N16" i="2"/>
  <c r="L15" i="6"/>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W16" i="2"/>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L15" i="3" l="1"/>
  <c r="L16" i="3"/>
  <c r="L17" i="3"/>
  <c r="L18" i="3"/>
  <c r="L19" i="3"/>
  <c r="L20" i="3"/>
  <c r="L21" i="3"/>
  <c r="L22" i="3"/>
  <c r="L23" i="3"/>
  <c r="L14" i="3"/>
  <c r="K15" i="3"/>
  <c r="K16" i="3"/>
  <c r="K17" i="3"/>
  <c r="K18" i="3"/>
  <c r="K19" i="3"/>
  <c r="K20" i="3"/>
  <c r="K21" i="3"/>
  <c r="K22" i="3"/>
  <c r="K23" i="3"/>
  <c r="K14" i="3"/>
  <c r="F17" i="2"/>
  <c r="F18" i="2"/>
  <c r="F19" i="2"/>
  <c r="F20" i="2"/>
  <c r="F21" i="2"/>
  <c r="F22" i="2"/>
  <c r="F23" i="2"/>
  <c r="F24" i="2"/>
  <c r="F25" i="2"/>
  <c r="F16" i="2"/>
  <c r="E14" i="6" l="1"/>
  <c r="BB15" i="6"/>
  <c r="AY15" i="6"/>
  <c r="AV15" i="6"/>
  <c r="G15" i="3"/>
  <c r="G16" i="3"/>
  <c r="G17" i="3"/>
  <c r="G18" i="3"/>
  <c r="G19" i="3"/>
  <c r="G20" i="3"/>
  <c r="G21" i="3"/>
  <c r="G22" i="3"/>
  <c r="G23" i="3"/>
  <c r="D15" i="6"/>
  <c r="G14" i="3"/>
  <c r="J15" i="6" l="1"/>
  <c r="F6" i="8" a="1"/>
  <c r="F6" i="8" l="1"/>
  <c r="B9" i="9" l="1"/>
  <c r="B7" i="9"/>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CL15" i="6" s="1"/>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V67" i="2" s="1"/>
  <c r="GW67" i="2" s="1"/>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9" i="8" a="1"/>
  <c r="F51" i="8" a="1"/>
  <c r="F37" i="8" a="1"/>
  <c r="F86" i="8" a="1"/>
  <c r="F78" i="8" a="1"/>
  <c r="F20" i="8" a="1"/>
  <c r="F24" i="8" a="1"/>
  <c r="F62" i="8" a="1"/>
  <c r="F107" i="8" a="1"/>
  <c r="F83" i="8" a="1"/>
  <c r="F8" i="8" a="1"/>
  <c r="F70" i="8" a="1"/>
  <c r="F17" i="8" a="1"/>
  <c r="F16" i="8" a="1"/>
  <c r="F34" i="8" a="1"/>
  <c r="F23" i="8" a="1"/>
  <c r="F88" i="8" a="1"/>
  <c r="F32" i="8" a="1"/>
  <c r="F21" i="8" a="1"/>
  <c r="F77" i="8" a="1"/>
  <c r="F35" i="8" a="1"/>
  <c r="F54" i="8" a="1"/>
  <c r="F7" i="8" a="1"/>
  <c r="F38" i="8" a="1"/>
  <c r="F84" i="8" a="1"/>
  <c r="F26" i="8" a="1"/>
  <c r="F45" i="8" a="1"/>
  <c r="F106" i="8" a="1"/>
  <c r="F33" i="8" a="1"/>
  <c r="F25" i="8" a="1"/>
  <c r="F60" i="8" a="1"/>
  <c r="F57" i="8" a="1"/>
  <c r="F105" i="8" a="1"/>
  <c r="F18" i="8" a="1"/>
  <c r="F22" i="8" a="1"/>
  <c r="F28" i="8" a="1"/>
  <c r="F61" i="8" a="1"/>
  <c r="F73" i="8" a="1"/>
  <c r="F82" i="8" a="1"/>
  <c r="F104" i="8" a="1"/>
  <c r="F79" i="8" a="1"/>
  <c r="F48" i="8" a="1"/>
  <c r="F66" i="8" a="1"/>
  <c r="F72" i="8" a="1"/>
  <c r="F64" i="8" a="1"/>
  <c r="F71" i="8" a="1"/>
  <c r="F67" i="8" a="1"/>
  <c r="F68" i="8" a="1"/>
  <c r="F59" i="8" a="1"/>
  <c r="F4" i="8" a="1"/>
  <c r="F27" i="8" a="1"/>
  <c r="F81" i="8" a="1"/>
  <c r="F65" i="8" a="1"/>
  <c r="CL14" i="6" l="1"/>
  <c r="O16" i="2"/>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GS72" i="2"/>
  <c r="EA22" i="2"/>
  <c r="D23" i="2"/>
  <c r="GS93" i="2"/>
  <c r="C23" i="2"/>
  <c r="EB24" i="2"/>
  <c r="FS24" i="2" s="1"/>
  <c r="C24" i="2"/>
  <c r="B24" i="2"/>
  <c r="B21" i="2"/>
  <c r="GS74" i="2"/>
  <c r="B20" i="2"/>
  <c r="EA19" i="2"/>
  <c r="C21" i="2"/>
  <c r="C16" i="2"/>
  <c r="D16" i="2"/>
  <c r="GS80" i="2"/>
  <c r="GS83" i="2"/>
  <c r="GS57" i="2"/>
  <c r="EB18" i="2"/>
  <c r="FS18" i="2" s="1"/>
  <c r="GS78" i="2"/>
  <c r="GS58" i="2"/>
  <c r="D18" i="2"/>
  <c r="C18" i="2"/>
  <c r="GS88" i="2"/>
  <c r="B18" i="2"/>
  <c r="GS48" i="2"/>
  <c r="GS68" i="2"/>
  <c r="EC18" i="2"/>
  <c r="GG18" i="2" s="1"/>
  <c r="EA18" i="2"/>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EA23" i="2"/>
  <c r="B25" i="2"/>
  <c r="GS71" i="2"/>
  <c r="GS90" i="2"/>
  <c r="EA17" i="2"/>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GS44" i="2"/>
  <c r="GS59" i="2"/>
  <c r="GS70" i="2"/>
  <c r="C17" i="2"/>
  <c r="CL5" i="6" l="1"/>
  <c r="GK30" i="6" s="1"/>
  <c r="GN30" i="6" s="1"/>
  <c r="GO30" i="6" s="1"/>
  <c r="BO14" i="6"/>
  <c r="GR23" i="6"/>
  <c r="AD6" i="6"/>
  <c r="AD14" i="6" s="1"/>
  <c r="DA7" i="2"/>
  <c r="DA15" i="2" s="1"/>
  <c r="CX6" i="2"/>
  <c r="DI6" i="2"/>
  <c r="DI15" i="2" s="1"/>
  <c r="DH6" i="2"/>
  <c r="DH15" i="2" s="1"/>
  <c r="DJ6" i="2"/>
  <c r="DJ15" i="2" s="1"/>
  <c r="AY6" i="2"/>
  <c r="CN6" i="2"/>
  <c r="CN15" i="2" s="1"/>
  <c r="CH6" i="2"/>
  <c r="CH15" i="2" s="1"/>
  <c r="CT6" i="2"/>
  <c r="CT15" i="2" s="1"/>
  <c r="BA6" i="2"/>
  <c r="BA15" i="2" s="1"/>
  <c r="CJ6" i="2"/>
  <c r="CJ15" i="2" s="1"/>
  <c r="CI6" i="2"/>
  <c r="CI15" i="2" s="1"/>
  <c r="CG6" i="2"/>
  <c r="CG15" i="2" s="1"/>
  <c r="AZ6" i="2"/>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GK21" i="6"/>
  <c r="GN21" i="6" s="1"/>
  <c r="GO21" i="6" s="1"/>
  <c r="GF24" i="2"/>
  <c r="BE16" i="2"/>
  <c r="FY23" i="2"/>
  <c r="GC22" i="2"/>
  <c r="FW20" i="2"/>
  <c r="GA23" i="2"/>
  <c r="GC19" i="2"/>
  <c r="GT24" i="6"/>
  <c r="GF23" i="2"/>
  <c r="GC25" i="2"/>
  <c r="AL15" i="6"/>
  <c r="E5" i="3"/>
  <c r="E12" i="3" s="1"/>
  <c r="CF21" i="2"/>
  <c r="CF24" i="2"/>
  <c r="FU16" i="2"/>
  <c r="CF22" i="2"/>
  <c r="FY20" i="2"/>
  <c r="FZ19" i="2"/>
  <c r="GD17" i="2"/>
  <c r="FW23" i="2"/>
  <c r="FX16" i="2"/>
  <c r="GB25" i="2"/>
  <c r="EG21" i="2"/>
  <c r="GC24" i="2"/>
  <c r="CP21" i="2"/>
  <c r="FW16" i="2"/>
  <c r="GB23" i="2"/>
  <c r="GD25" i="2"/>
  <c r="DR21" i="2"/>
  <c r="BE21" i="2"/>
  <c r="AE21" i="2"/>
  <c r="GU51" i="2" s="1"/>
  <c r="GV51" i="2" s="1"/>
  <c r="GW51" i="2" s="1"/>
  <c r="DZ21" i="2"/>
  <c r="BH19" i="2"/>
  <c r="FV21" i="2"/>
  <c r="FU21" i="2"/>
  <c r="BH21" i="2"/>
  <c r="O22" i="2"/>
  <c r="GU42" i="2" s="1"/>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BH22" i="2"/>
  <c r="V20" i="2"/>
  <c r="CF20" i="2"/>
  <c r="FU22" i="2"/>
  <c r="DR18" i="2"/>
  <c r="CF18" i="2"/>
  <c r="GU36" i="2"/>
  <c r="DR16" i="2"/>
  <c r="CP16" i="2"/>
  <c r="CF16" i="2"/>
  <c r="V25" i="2"/>
  <c r="CF25" i="2"/>
  <c r="O17" i="2"/>
  <c r="GU37" i="2" s="1"/>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O18" i="2"/>
  <c r="GU38" i="2" s="1"/>
  <c r="CP22" i="2"/>
  <c r="V22" i="2"/>
  <c r="V21" i="2"/>
  <c r="O21" i="2"/>
  <c r="GU41" i="2" s="1"/>
  <c r="V16" i="2"/>
  <c r="GF19" i="2"/>
  <c r="GB19" i="2"/>
  <c r="FW19" i="2"/>
  <c r="GA18" i="2"/>
  <c r="GF17" i="2"/>
  <c r="GE16" i="2"/>
  <c r="DN6" i="2"/>
  <c r="DN15" i="2" s="1"/>
  <c r="DK6" i="2"/>
  <c r="DK15" i="2" s="1"/>
  <c r="O19" i="2"/>
  <c r="GU39" i="2" s="1"/>
  <c r="H6" i="2"/>
  <c r="H15" i="2" s="1"/>
  <c r="FV18" i="2"/>
  <c r="DZ18" i="2"/>
  <c r="FU18" i="2"/>
  <c r="BH18" i="2"/>
  <c r="BE18" i="2"/>
  <c r="EG18" i="2"/>
  <c r="AE18" i="2"/>
  <c r="GU48" i="2" s="1"/>
  <c r="GV48" i="2" s="1"/>
  <c r="GW48" i="2" s="1"/>
  <c r="CP18" i="2"/>
  <c r="AD6" i="2"/>
  <c r="AD15" i="2" s="1"/>
  <c r="FV24" i="2"/>
  <c r="DZ24" i="2"/>
  <c r="O24" i="2"/>
  <c r="GU44" i="2" s="1"/>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O23" i="2"/>
  <c r="GU43" i="2" s="1"/>
  <c r="DZ23" i="2"/>
  <c r="FU23" i="2"/>
  <c r="DD6" i="2"/>
  <c r="DD15" i="2" s="1"/>
  <c r="CV6" i="2"/>
  <c r="CV15" i="2" s="1"/>
  <c r="DE6" i="2"/>
  <c r="DE15" i="2" s="1"/>
  <c r="AZ15" i="2"/>
  <c r="CK6" i="2"/>
  <c r="CK15" i="2" s="1"/>
  <c r="EG25" i="2"/>
  <c r="BE25" i="2"/>
  <c r="AE25" i="2"/>
  <c r="GU55" i="2" s="1"/>
  <c r="GV55" i="2" s="1"/>
  <c r="GW55" i="2" s="1"/>
  <c r="FU25" i="2"/>
  <c r="DR25" i="2"/>
  <c r="CP25" i="2"/>
  <c r="BH25" i="2"/>
  <c r="DZ25" i="2"/>
  <c r="O25" i="2"/>
  <c r="GU45" i="2" s="1"/>
  <c r="FV25" i="2"/>
  <c r="DM6" i="2"/>
  <c r="DM15" i="2" s="1"/>
  <c r="AY15" i="2"/>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O20" i="2"/>
  <c r="FU20" i="2"/>
  <c r="E2" i="6" l="1"/>
  <c r="BB6" i="2"/>
  <c r="BB15" i="2" s="1"/>
  <c r="Z17" i="2"/>
  <c r="Z25" i="2"/>
  <c r="AA16" i="2"/>
  <c r="Z19" i="2"/>
  <c r="Z20" i="2"/>
  <c r="Z21" i="2"/>
  <c r="Z23" i="2"/>
  <c r="AB23" i="2" s="1"/>
  <c r="ED23" i="2" s="1"/>
  <c r="AA24" i="2"/>
  <c r="AA17" i="2"/>
  <c r="AA25" i="2"/>
  <c r="DY25" i="2" s="1"/>
  <c r="AA18" i="2"/>
  <c r="DY18" i="2" s="1"/>
  <c r="Z16" i="2"/>
  <c r="AA19" i="2"/>
  <c r="AA20" i="2"/>
  <c r="AA21" i="2"/>
  <c r="AA22" i="2"/>
  <c r="AA23" i="2"/>
  <c r="Z24" i="2"/>
  <c r="Z18" i="2"/>
  <c r="Z22" i="2"/>
  <c r="AB22" i="2" s="1"/>
  <c r="ED22" i="2" s="1"/>
  <c r="AD7" i="6"/>
  <c r="GP23" i="6" s="1"/>
  <c r="GS23" i="6" s="1"/>
  <c r="GT23" i="6" s="1"/>
  <c r="CQ20" i="2"/>
  <c r="GP20" i="2" s="1"/>
  <c r="CW15" i="2"/>
  <c r="CX15" i="2"/>
  <c r="CQ24" i="2"/>
  <c r="GP24" i="2" s="1"/>
  <c r="CQ23" i="2"/>
  <c r="GP23" i="2" s="1"/>
  <c r="Y15" i="2"/>
  <c r="X15" i="2"/>
  <c r="CQ21" i="2"/>
  <c r="GP21" i="2" s="1"/>
  <c r="CQ19" i="2"/>
  <c r="GP19" i="2" s="1"/>
  <c r="CQ22" i="2"/>
  <c r="GP22" i="2" s="1"/>
  <c r="CM15" i="6"/>
  <c r="CN6" i="6" s="1"/>
  <c r="BV15" i="6"/>
  <c r="GR26" i="6" s="1"/>
  <c r="CQ17" i="2"/>
  <c r="GP17" i="2" s="1"/>
  <c r="CQ16" i="2"/>
  <c r="GP16" i="2" s="1"/>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CQ25" i="2"/>
  <c r="GP25" i="2" s="1"/>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CQ18" i="2"/>
  <c r="GP18" i="2" s="1"/>
  <c r="EG15" i="2"/>
  <c r="GU46" i="2" s="1"/>
  <c r="GV46" i="2" s="1"/>
  <c r="GW46" i="2" s="1"/>
  <c r="E15" i="2"/>
  <c r="FU13" i="2"/>
  <c r="EX15" i="6" s="1"/>
  <c r="DZ15" i="2"/>
  <c r="AB16" i="2" l="1"/>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<sst xmlns="http://schemas.openxmlformats.org/spreadsheetml/2006/main" count="46038" uniqueCount="11146">
  <si>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</si>
  <si>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</si>
  <si>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</si>
  <si>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</si>
  <si>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</si>
  <si>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</si>
  <si>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</si>
  <si>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</si>
  <si>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</si>
  <si>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</si>
  <si>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</si>
  <si>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</si>
  <si>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</si>
  <si>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</si>
  <si>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</si>
  <si>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</si>
  <si>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</si>
  <si>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</si>
  <si>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</si>
  <si>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</si>
  <si>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</si>
  <si>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</si>
  <si>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</si>
  <si>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</si>
  <si>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</si>
  <si>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</si>
  <si>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</si>
  <si>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</si>
  <si>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</si>
  <si>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</si>
  <si>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</si>
  <si>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</si>
  <si>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</si>
  <si>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</si>
  <si>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</si>
  <si>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</si>
  <si>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</si>
  <si>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</si>
  <si>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</si>
  <si>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</si>
  <si>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</si>
  <si>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</si>
  <si>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</si>
  <si>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</si>
  <si>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</si>
  <si>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</si>
  <si>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</si>
  <si>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</si>
  <si>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</si>
  <si>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</si>
  <si>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</si>
  <si>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</si>
  <si>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</si>
  <si>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</si>
  <si>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</si>
  <si>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</si>
  <si>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</si>
  <si>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</si>
  <si>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</si>
  <si>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</si>
  <si>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</si>
  <si>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</si>
  <si>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</si>
  <si>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</si>
  <si>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</si>
  <si>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</si>
  <si>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</si>
  <si>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</si>
  <si>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</si>
  <si>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</si>
  <si>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</si>
  <si>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</si>
  <si>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</si>
  <si>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</si>
  <si>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</si>
  <si>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</si>
  <si>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</si>
  <si>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</si>
  <si>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</si>
  <si>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</si>
  <si>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</si>
  <si>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</si>
  <si>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</si>
  <si>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</si>
  <si>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</si>
  <si>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</si>
  <si>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</si>
  <si>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</si>
  <si>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</si>
  <si>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</si>
  <si>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</si>
  <si>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</si>
  <si>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</si>
  <si>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</si>
  <si>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</si>
  <si>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</si>
  <si>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</si>
  <si>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</si>
  <si>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</si>
  <si>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</si>
  <si>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</si>
  <si>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</si>
  <si>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</si>
  <si>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</si>
  <si>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</si>
  <si>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</si>
  <si>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</si>
  <si>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</si>
  <si>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</si>
  <si>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</si>
  <si>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</si>
  <si>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</si>
  <si>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</si>
  <si>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</si>
  <si>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</si>
  <si>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</si>
  <si>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</si>
  <si>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</si>
  <si>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</si>
  <si>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</si>
  <si>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</si>
  <si>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</si>
  <si>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</si>
  <si>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</si>
  <si>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</si>
  <si>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</si>
  <si>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</si>
  <si>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</si>
  <si>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</si>
  <si>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</si>
  <si>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</si>
  <si>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</si>
  <si>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</si>
  <si>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</si>
  <si>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</si>
  <si>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</si>
  <si>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</si>
  <si>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</si>
  <si>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</si>
  <si>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</si>
  <si>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</si>
  <si>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</si>
  <si>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</si>
  <si>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</si>
  <si>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</si>
  <si>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</si>
  <si>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</si>
  <si>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</si>
  <si>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</si>
  <si>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</si>
  <si>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</si>
  <si>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</si>
  <si>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</si>
  <si>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</si>
  <si>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</si>
  <si>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</si>
  <si>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</si>
  <si>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</si>
  <si>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</si>
  <si>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</si>
  <si>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</si>
  <si>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</si>
  <si>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</si>
  <si>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</si>
  <si>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</si>
  <si>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</si>
  <si>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</si>
  <si>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</si>
  <si>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</si>
  <si>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</si>
  <si>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</si>
  <si>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</si>
  <si>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</si>
  <si>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</si>
  <si>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</si>
  <si>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</si>
  <si>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</si>
  <si>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</si>
  <si>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</si>
  <si>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</si>
  <si>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</si>
  <si>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</si>
  <si>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</si>
  <si>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</si>
  <si>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</si>
  <si>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</si>
  <si>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</si>
  <si>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</si>
  <si>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</si>
  <si>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</si>
  <si>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</si>
  <si>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</si>
  <si>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</si>
  <si>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</si>
  <si>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</si>
  <si>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</si>
  <si>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</si>
  <si>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</si>
  <si>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</si>
  <si>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</si>
  <si>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</si>
  <si>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</si>
  <si>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</si>
  <si>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</si>
  <si>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</si>
  <si>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</si>
  <si>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</si>
  <si>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</si>
  <si>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</si>
  <si>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</si>
  <si>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</si>
  <si>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</si>
  <si>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</si>
  <si>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</si>
  <si>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</si>
  <si>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</si>
  <si>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</si>
  <si>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</si>
  <si>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</si>
  <si>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</si>
  <si>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</si>
  <si>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</si>
  <si>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</si>
  <si>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</si>
  <si>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</si>
  <si>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</si>
  <si>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</si>
  <si>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</si>
  <si>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</si>
  <si>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</si>
  <si>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</si>
  <si>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</si>
  <si>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</si>
  <si>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</si>
  <si>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</si>
  <si>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</si>
  <si>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</si>
  <si>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</si>
  <si>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</si>
  <si>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</si>
  <si>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</si>
  <si>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</si>
  <si>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</si>
  <si>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</si>
  <si>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</si>
  <si>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</si>
  <si>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</si>
  <si>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</si>
  <si>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</si>
  <si>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</si>
  <si>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</si>
  <si>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</si>
  <si>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</si>
  <si>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</si>
  <si>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</si>
  <si>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</si>
  <si>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</si>
  <si>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</si>
  <si>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</si>
  <si>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</si>
  <si>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</si>
  <si>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</si>
  <si>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</si>
  <si>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</si>
  <si>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</si>
  <si>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</si>
  <si>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</si>
  <si>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</si>
  <si>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</si>
  <si>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</si>
  <si>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</si>
  <si>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</si>
  <si>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</si>
  <si>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</si>
  <si>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</si>
  <si>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</si>
  <si>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</si>
  <si>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</si>
  <si>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</si>
  <si>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</si>
  <si>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</si>
  <si>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</si>
  <si>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</si>
  <si>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</si>
  <si>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</si>
  <si>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</si>
  <si>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</si>
  <si>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</si>
  <si>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</si>
  <si>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</si>
  <si>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</si>
  <si>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</si>
  <si>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</si>
  <si>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</si>
  <si>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</si>
  <si>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</si>
  <si>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</si>
  <si>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</si>
  <si>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</si>
  <si>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</si>
  <si>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</si>
  <si>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</si>
  <si>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</si>
  <si>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</si>
  <si>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</si>
  <si>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</si>
  <si>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</si>
  <si>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</si>
  <si>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</si>
  <si>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</si>
  <si>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</si>
  <si>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</si>
  <si>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</si>
  <si>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</si>
  <si>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</si>
  <si>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</si>
  <si>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</si>
  <si>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</si>
  <si>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</si>
  <si>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</si>
  <si>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</si>
  <si>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</si>
  <si>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</si>
  <si>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</si>
  <si>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</si>
  <si>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</si>
  <si>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</si>
  <si>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</si>
  <si>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</si>
  <si>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</si>
  <si>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</si>
  <si>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</si>
  <si>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</si>
  <si>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</si>
  <si>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</si>
  <si>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</si>
  <si>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</si>
  <si>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</si>
  <si>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</si>
  <si>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</si>
  <si>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</si>
  <si>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</si>
  <si>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</si>
  <si>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</si>
  <si>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</si>
  <si>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</si>
  <si>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</si>
  <si>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</si>
  <si>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</si>
  <si>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</si>
  <si>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</si>
  <si>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</si>
  <si>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</si>
  <si>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</si>
  <si>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</si>
  <si>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</si>
  <si>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</si>
  <si>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</si>
  <si>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</si>
  <si>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</si>
  <si>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</si>
  <si>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</si>
  <si>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</si>
  <si>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</si>
  <si>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</si>
  <si>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</si>
  <si>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</si>
  <si>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</si>
  <si>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</si>
  <si>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</si>
  <si>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</si>
  <si>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</si>
  <si>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</si>
  <si>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</si>
  <si>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</si>
  <si>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</si>
  <si>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</si>
  <si>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</si>
  <si>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</si>
  <si>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</si>
  <si>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</si>
  <si>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</si>
  <si>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</si>
  <si>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</si>
  <si>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</si>
  <si>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</si>
  <si>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</si>
  <si>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</si>
  <si>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</si>
  <si>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</si>
  <si>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</si>
  <si>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</si>
  <si>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</si>
  <si>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</si>
  <si>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</si>
  <si>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</si>
  <si>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</si>
  <si>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</si>
  <si>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</si>
  <si>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</si>
  <si>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</si>
  <si>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</si>
  <si>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</si>
  <si>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</si>
  <si>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</si>
  <si>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</si>
  <si>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</si>
  <si>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</si>
  <si>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</si>
  <si>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</si>
  <si>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</si>
  <si>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</si>
  <si>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</si>
  <si>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</si>
  <si>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</si>
  <si>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</si>
  <si>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</si>
  <si>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</si>
  <si>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</si>
  <si>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</si>
  <si>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</si>
  <si>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</si>
  <si>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</si>
  <si>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</si>
  <si>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</si>
  <si>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</si>
  <si>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</si>
  <si>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</si>
  <si>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</si>
  <si>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</si>
  <si>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</si>
  <si>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</si>
  <si>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</si>
  <si>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</si>
  <si>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</si>
  <si>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</si>
  <si>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</si>
  <si>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</si>
  <si>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</si>
  <si>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</si>
  <si>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</si>
  <si>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</si>
  <si>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</si>
  <si>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</si>
  <si>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</si>
  <si>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</si>
  <si>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</si>
  <si>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</si>
  <si>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</si>
  <si>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</si>
  <si>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</si>
  <si>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</si>
  <si>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</si>
  <si>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</si>
  <si>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</si>
  <si>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</si>
  <si>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</si>
  <si>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</si>
  <si>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</si>
  <si>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</si>
  <si>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</si>
  <si>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</si>
  <si>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</si>
  <si>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</si>
  <si>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</si>
  <si>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</si>
  <si>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</si>
  <si>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</si>
  <si>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</si>
  <si>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</si>
  <si>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</si>
  <si>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</si>
  <si>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</si>
  <si>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</si>
  <si>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</si>
  <si>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</si>
  <si>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</si>
  <si>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</si>
  <si>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</si>
  <si>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</si>
  <si>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</si>
  <si>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</si>
  <si>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</si>
  <si>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</si>
  <si>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</si>
  <si>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</si>
  <si>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</si>
  <si>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</si>
  <si>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</si>
  <si>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</si>
  <si>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</si>
  <si>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</si>
  <si>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</si>
  <si>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</si>
  <si>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</si>
  <si>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</si>
  <si>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</si>
  <si>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</si>
  <si>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</si>
  <si>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</si>
  <si>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</si>
  <si>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</si>
  <si>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</si>
  <si>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</si>
  <si>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</si>
  <si>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</si>
  <si>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</si>
  <si>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</si>
  <si>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</si>
  <si>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</si>
  <si>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</si>
  <si>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</si>
  <si>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</si>
  <si>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</si>
  <si>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</si>
  <si>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</si>
  <si>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</si>
  <si>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</si>
  <si>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</si>
  <si>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</si>
  <si>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</si>
  <si>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</si>
  <si>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</si>
  <si>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</si>
  <si>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t>sumaryczny ładunek jaki otrzymuje oczyszczalnia, suma ładunków z własnej aglomeracji i dostarczany przez KP w BZT5</t>
  </si>
  <si>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</si>
  <si>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</si>
  <si>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</si>
  <si>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</si>
  <si>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</si>
  <si>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</si>
  <si>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</si>
  <si>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</si>
  <si>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</si>
  <si>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</si>
  <si>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</si>
  <si>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</si>
  <si>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</si>
  <si>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</si>
  <si>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</si>
  <si>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</si>
  <si>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</si>
  <si>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</si>
  <si>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</si>
  <si>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</si>
  <si>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</si>
  <si>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</si>
  <si>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</si>
  <si>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</si>
  <si>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</si>
  <si>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</si>
  <si>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</si>
  <si>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</si>
  <si>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</si>
  <si>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</si>
  <si>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</si>
  <si>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</si>
  <si>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</si>
  <si>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</si>
  <si>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</si>
  <si>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</si>
  <si>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</si>
  <si>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</si>
  <si>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</si>
  <si>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</si>
  <si>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</si>
  <si>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</si>
  <si>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</si>
  <si>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</si>
  <si>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</si>
  <si>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</si>
  <si>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</si>
  <si>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</si>
  <si>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</si>
  <si>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</si>
  <si>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</si>
  <si>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</si>
  <si>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</si>
  <si>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</si>
  <si>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</si>
  <si>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</si>
  <si>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</si>
  <si>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</si>
  <si>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</si>
  <si>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</si>
  <si>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</si>
  <si>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</si>
  <si>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</si>
  <si>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</si>
  <si>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</si>
  <si>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</si>
  <si>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</si>
  <si>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</si>
  <si>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</si>
  <si>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</si>
  <si>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</si>
  <si>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</si>
  <si>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</si>
  <si>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</si>
  <si>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</si>
  <si>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</si>
  <si>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</si>
  <si>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</si>
  <si>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</si>
  <si>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</si>
  <si>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</si>
  <si>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</si>
  <si>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</si>
  <si>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</si>
  <si>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</si>
  <si>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</si>
  <si>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</si>
  <si>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</si>
  <si>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</si>
  <si>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</si>
  <si>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</si>
  <si>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</si>
  <si>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</si>
  <si>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</si>
  <si>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</si>
  <si>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</si>
  <si>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</si>
  <si>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</si>
  <si>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</si>
  <si>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</si>
  <si>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</si>
  <si>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</si>
  <si>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</si>
  <si>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</si>
  <si>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</si>
  <si>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</si>
  <si>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</si>
  <si>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</si>
  <si>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</si>
  <si>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</si>
  <si>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</si>
  <si>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</si>
  <si>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</si>
  <si>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</si>
  <si>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</si>
  <si>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</si>
  <si>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</si>
  <si>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</si>
  <si>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</si>
  <si>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</si>
  <si>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</si>
  <si>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</si>
  <si>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</si>
  <si>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</si>
  <si>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</si>
  <si>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</si>
  <si>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</si>
  <si>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</si>
  <si>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</si>
  <si>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</si>
  <si>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</si>
  <si>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</si>
  <si>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</si>
  <si>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</si>
  <si>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</si>
  <si>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</si>
  <si>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</si>
  <si>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</si>
  <si>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</si>
  <si>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</si>
  <si>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</si>
  <si>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</si>
  <si>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</si>
  <si>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</si>
  <si>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</si>
  <si>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</si>
  <si>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</si>
  <si>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</si>
  <si>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</si>
  <si>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</si>
  <si>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</si>
  <si>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</si>
  <si>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</si>
  <si>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</si>
  <si>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</si>
  <si>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</si>
  <si>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</si>
  <si>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</si>
  <si>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</si>
  <si>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</si>
  <si>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</si>
  <si>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</si>
  <si>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</si>
  <si>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</si>
  <si>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</si>
  <si>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</si>
  <si>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</si>
  <si>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</si>
  <si>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</si>
  <si>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</si>
  <si>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</si>
  <si>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</si>
  <si>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</si>
  <si>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</si>
  <si>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</si>
  <si>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</si>
  <si>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</si>
  <si>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</si>
  <si>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</si>
  <si>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</si>
  <si>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</si>
  <si>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</si>
  <si>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</si>
  <si>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</si>
  <si>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</si>
  <si>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</si>
  <si>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</si>
  <si>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</si>
  <si>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</si>
  <si>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</si>
  <si>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</si>
  <si>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</si>
  <si>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</si>
  <si>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</si>
  <si>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</si>
  <si>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</si>
  <si>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</si>
  <si>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</si>
  <si>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</si>
  <si>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</si>
  <si>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</si>
  <si>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</si>
  <si>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</si>
  <si>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</si>
  <si>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</si>
  <si>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</si>
  <si>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</si>
  <si>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</si>
  <si>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</si>
  <si>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</si>
  <si>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</si>
  <si>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</si>
  <si>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</si>
  <si>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</si>
  <si>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</si>
  <si>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</si>
  <si>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</si>
  <si>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</si>
  <si>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</si>
  <si>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</si>
  <si>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</si>
  <si>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</si>
  <si>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</si>
  <si>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</si>
  <si>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</si>
  <si>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</si>
  <si>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</si>
  <si>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</si>
  <si>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</si>
  <si>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</si>
  <si>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</si>
  <si>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</si>
  <si>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</si>
  <si>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</si>
  <si>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</si>
  <si>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</si>
  <si>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</si>
  <si>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</si>
  <si>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</si>
  <si>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</si>
  <si>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</si>
  <si>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</si>
  <si>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</si>
  <si>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</si>
  <si>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</si>
  <si>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</si>
  <si>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</si>
  <si>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</si>
  <si>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</si>
  <si>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</si>
  <si>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</si>
  <si>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</si>
  <si>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</si>
  <si>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</si>
  <si>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</si>
  <si>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</si>
  <si>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</si>
  <si>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</si>
  <si>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</si>
  <si>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</si>
  <si>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</si>
  <si>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</si>
  <si>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</si>
  <si>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</si>
  <si>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</si>
  <si>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</si>
  <si>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</si>
  <si>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</si>
  <si>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</si>
  <si>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</si>
  <si>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</si>
  <si>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</si>
  <si>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</si>
  <si>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</si>
  <si>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</si>
  <si>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</si>
  <si>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</si>
  <si>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</si>
  <si>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</si>
  <si>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</si>
  <si>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</si>
  <si>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</si>
  <si>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</si>
  <si>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</si>
  <si>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</si>
  <si>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</si>
  <si>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</si>
  <si>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</si>
  <si>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</si>
  <si>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</si>
  <si>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</si>
  <si>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</si>
  <si>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</si>
  <si>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</si>
  <si>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</si>
  <si>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</si>
  <si>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</si>
  <si>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</si>
  <si>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</si>
  <si>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</si>
  <si>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</si>
  <si>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</si>
  <si>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</si>
  <si>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</si>
  <si>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</si>
  <si>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</si>
  <si>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</si>
  <si>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</si>
  <si>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</si>
  <si>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</si>
  <si>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</si>
  <si>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</si>
  <si>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</si>
  <si>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</si>
  <si>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</si>
  <si>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</si>
  <si>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</si>
  <si>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</si>
  <si>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</si>
  <si>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</si>
  <si>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</si>
  <si>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</si>
  <si>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</si>
  <si>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</si>
  <si>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</si>
  <si>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</si>
  <si>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</si>
  <si>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</si>
  <si>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</si>
  <si>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</si>
  <si>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</si>
  <si>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</si>
  <si>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</si>
  <si>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</si>
  <si>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</si>
  <si>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</si>
  <si>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</si>
  <si>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</si>
  <si>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</si>
  <si>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</si>
  <si>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</si>
  <si>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</si>
  <si>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</si>
  <si>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</si>
  <si>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</si>
  <si>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</si>
  <si>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</si>
  <si>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</si>
  <si>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</si>
  <si>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</si>
  <si>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</si>
  <si>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</si>
  <si>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</si>
  <si>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</si>
  <si>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</si>
  <si>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</si>
  <si>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</si>
  <si>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</si>
  <si>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</si>
  <si>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</si>
  <si>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</si>
  <si>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</si>
  <si>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</si>
  <si>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</si>
  <si>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</si>
  <si>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</si>
  <si>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</si>
  <si>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</si>
  <si>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</si>
  <si>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</si>
  <si>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</si>
  <si>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</si>
  <si>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</si>
  <si>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</si>
  <si>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</si>
  <si>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</si>
  <si>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</si>
  <si>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</si>
  <si>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</si>
  <si>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</si>
  <si>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</si>
  <si>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</si>
  <si>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</si>
  <si>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</si>
  <si>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</si>
  <si>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</si>
  <si>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</si>
  <si>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</si>
  <si>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</si>
  <si>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</si>
  <si>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</si>
  <si>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</si>
  <si>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</si>
  <si>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</si>
  <si>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</si>
  <si>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</si>
  <si>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</si>
  <si>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</si>
  <si>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</si>
  <si>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</si>
  <si>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</si>
  <si>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</si>
  <si>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</si>
  <si>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</si>
  <si>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</si>
  <si>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</si>
  <si>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</si>
  <si>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</si>
  <si>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</si>
  <si>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</si>
  <si>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</si>
  <si>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</si>
  <si>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</si>
  <si>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</si>
  <si>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</si>
  <si>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</si>
  <si>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</si>
  <si>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</si>
  <si>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</si>
  <si>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</si>
  <si>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</si>
  <si>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</si>
  <si>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</si>
  <si>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</si>
  <si>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</si>
  <si>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</si>
  <si>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</si>
  <si>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</si>
  <si>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</si>
  <si>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</si>
  <si>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</si>
  <si>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</si>
  <si>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</si>
  <si>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</si>
  <si>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</si>
  <si>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</si>
  <si>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</si>
  <si>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</si>
  <si>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</si>
  <si>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</si>
  <si>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</si>
  <si>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</si>
  <si>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</si>
  <si>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</si>
  <si>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</si>
  <si>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</si>
  <si>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</si>
  <si>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</si>
  <si>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</si>
  <si>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</si>
  <si>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</si>
  <si>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</si>
  <si>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</si>
  <si>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</si>
  <si>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</si>
  <si>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</si>
  <si>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</si>
  <si>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</si>
  <si>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Miejska Oczyszczalnia Ścieków  w aglomeracji Żywiec</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</si>
  <si>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</si>
  <si>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</si>
  <si>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</si>
  <si>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</si>
  <si>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</si>
  <si>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</si>
  <si>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</si>
  <si>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</si>
  <si>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</si>
  <si>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 w aglomeracji Żyrardów</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</si>
  <si>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</si>
  <si>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</si>
  <si>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</si>
  <si>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</si>
  <si>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</si>
  <si>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</si>
  <si>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</si>
  <si>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</si>
  <si>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</si>
  <si>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</si>
  <si>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 w aglomeracji ŻYCHLIN</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</si>
  <si>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</si>
  <si>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</si>
  <si>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</si>
  <si>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</si>
  <si>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</si>
  <si>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</si>
  <si>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</si>
  <si>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</si>
  <si>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</si>
  <si>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 w aglomeracji Żuromin</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</si>
  <si>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</si>
  <si>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</si>
  <si>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</si>
  <si>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</si>
  <si>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</si>
  <si>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</si>
  <si>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</si>
  <si>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</si>
  <si>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</si>
  <si>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</si>
  <si>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 w aglomeracji Żurawica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</si>
  <si>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</si>
  <si>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</si>
  <si>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</si>
  <si>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</si>
  <si>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</si>
  <si>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</si>
  <si>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</si>
  <si>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</si>
  <si>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</si>
  <si>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</si>
  <si>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 w aglomeracji Żórawina</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</si>
  <si>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</si>
  <si>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</si>
  <si>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</si>
  <si>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</si>
  <si>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</si>
  <si>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</si>
  <si>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</si>
  <si>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</si>
  <si>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</si>
  <si>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 w aglomeracji Żółków</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</si>
  <si>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</si>
  <si>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</si>
  <si>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</si>
  <si>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</si>
  <si>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</si>
  <si>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</si>
  <si>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</si>
  <si>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</si>
  <si>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</si>
  <si>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 w aglomeracji Żory</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</si>
  <si>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</si>
  <si>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</si>
  <si>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</si>
  <si>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</si>
  <si>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</si>
  <si>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</si>
  <si>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</si>
  <si>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</si>
  <si>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</si>
  <si>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 w aglomeracji Żołynia</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</si>
  <si>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</si>
  <si>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</si>
  <si>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</si>
  <si>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</si>
  <si>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</si>
  <si>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</si>
  <si>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</si>
  <si>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</si>
  <si>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 w aglomeracji Żołynia</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</si>
  <si>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</si>
  <si>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</si>
  <si>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</si>
  <si>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</si>
  <si>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</si>
  <si>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</si>
  <si>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</si>
  <si>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</si>
  <si>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KOMUNALNA OCZYSZCZALNIA ŚCIEKÓW  w aglomeracji Żnin</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</si>
  <si>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</si>
  <si>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</si>
  <si>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</si>
  <si>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</si>
  <si>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</si>
  <si>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</si>
  <si>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</si>
  <si>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</si>
  <si>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</si>
  <si>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</si>
  <si>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</si>
  <si>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</si>
  <si>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</si>
  <si>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</si>
  <si>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 w aglomeracji Żmigród</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</si>
  <si>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</si>
  <si>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</si>
  <si>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</si>
  <si>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</si>
  <si>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</si>
  <si>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</si>
  <si>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</si>
  <si>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 w aglomeracji Żernica</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</si>
  <si>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</si>
  <si>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</si>
  <si>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</si>
  <si>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</si>
  <si>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</si>
  <si>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</si>
  <si>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</si>
  <si>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</si>
  <si>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</si>
  <si>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</si>
  <si>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 w aglomeracji Żelechów</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</si>
  <si>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</si>
  <si>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</si>
  <si>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</si>
  <si>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</si>
  <si>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</si>
  <si>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</si>
  <si>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</si>
  <si>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</si>
  <si>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 w aglomeracji Żelazków</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</si>
  <si>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</si>
  <si>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</si>
  <si>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</si>
  <si>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</si>
  <si>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</si>
  <si>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</si>
  <si>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</si>
  <si>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</si>
  <si>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</si>
  <si>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 w aglomeracji żegocina</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</si>
  <si>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</si>
  <si>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</si>
  <si>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</si>
  <si>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</si>
  <si>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</si>
  <si>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</si>
  <si>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</si>
  <si>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</si>
  <si>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</si>
  <si>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 xml:space="preserve">Oczyszczalnia ścieków Żegiestów w aglomeracji Żegiestów </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</si>
  <si>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</si>
  <si>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</si>
  <si>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</si>
  <si>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</si>
  <si>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</si>
  <si>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</si>
  <si>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</si>
  <si>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 xml:space="preserve">Oczyszczalnia ścieków Andrzejówka w aglomeracji Żegiestów </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</si>
  <si>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</si>
  <si>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</si>
  <si>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</si>
  <si>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</si>
  <si>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</si>
  <si>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</si>
  <si>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</si>
  <si>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 w aglomeracji Żary</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</si>
  <si>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</si>
  <si>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</si>
  <si>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</si>
  <si>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</si>
  <si>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</si>
  <si>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</si>
  <si>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</si>
  <si>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 w aglomeracji Żarów</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</si>
  <si>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</si>
  <si>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</si>
  <si>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</si>
  <si>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</si>
  <si>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</si>
  <si>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</si>
  <si>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</si>
  <si>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</si>
  <si>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 w aglomeracji Żarnów</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</si>
  <si>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</si>
  <si>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</si>
  <si>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</si>
  <si>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</si>
  <si>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</si>
  <si>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</si>
  <si>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</si>
  <si>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</si>
  <si>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</si>
  <si>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</si>
  <si>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</si>
  <si>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 w aglomeracji Żarnowiec</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</si>
  <si>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</si>
  <si>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</si>
  <si>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</si>
  <si>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</si>
  <si>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</si>
  <si>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</si>
  <si>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</si>
  <si>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 w aglomeracji Żarki Letnisko</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</si>
  <si>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</si>
  <si>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</si>
  <si>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</si>
  <si>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</si>
  <si>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</si>
  <si>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</si>
  <si>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</si>
  <si>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Gminna Oczyszczalnia Ścieków w Żarkach  w aglomeracji Żarki</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</si>
  <si>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</si>
  <si>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</si>
  <si>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</si>
  <si>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</si>
  <si>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</si>
  <si>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</si>
  <si>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</si>
  <si>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 w aglomeracji Żagań</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</si>
  <si>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</si>
  <si>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</si>
  <si>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</si>
  <si>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</si>
  <si>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</si>
  <si>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</si>
  <si>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</si>
  <si>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 w aglomeracji Żabia Wola</t>
  </si>
  <si>
    <t>Żabia Wola</t>
  </si>
  <si>
    <t>PLZA048</t>
  </si>
  <si>
    <t>Sianów</t>
  </si>
  <si>
    <t>Uchwała Nr XXXIV/230/2021 Rady Miejskiej w Sianowie z dnia 31 marca 2021 r. w sprawie wyznaczenia obszaru i granic aglomeracji Sianów (Dz. Urz. Woj. Zach z 2021 poz. 1872)</t>
  </si>
  <si>
    <t>PLMZ047</t>
  </si>
  <si>
    <t>Zwoleń w aglomeracji Zwoleń</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</si>
  <si>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</si>
  <si>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</si>
  <si>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</si>
  <si>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</si>
  <si>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</si>
  <si>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</si>
  <si>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</si>
  <si>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</si>
  <si>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</si>
  <si>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</si>
  <si>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 w aglomeracji Zwierzyniec</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</si>
  <si>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</si>
  <si>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</si>
  <si>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</si>
  <si>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</si>
  <si>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</si>
  <si>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</si>
  <si>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</si>
  <si>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 w aglomeracji Złoty Stok</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</si>
  <si>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</si>
  <si>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</si>
  <si>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</si>
  <si>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</si>
  <si>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</si>
  <si>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</si>
  <si>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 w aglomeracji Złotów</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</si>
  <si>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</si>
  <si>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</si>
  <si>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</si>
  <si>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</si>
  <si>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</si>
  <si>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</si>
  <si>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</si>
  <si>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 w aglomeracji Złotoryja</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</si>
  <si>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</si>
  <si>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</si>
  <si>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</si>
  <si>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</si>
  <si>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</si>
  <si>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</si>
  <si>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</si>
  <si>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 w aglomeracji Złotniki Kujawskie</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</si>
  <si>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</si>
  <si>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</si>
  <si>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</si>
  <si>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</si>
  <si>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</si>
  <si>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</si>
  <si>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 w aglomeracji Złocieniec</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</si>
  <si>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</si>
  <si>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</si>
  <si>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</si>
  <si>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</si>
  <si>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</si>
  <si>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</si>
  <si>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</si>
  <si>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 w aglomeracji Ziębice</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</si>
  <si>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</si>
  <si>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</si>
  <si>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</si>
  <si>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</si>
  <si>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</si>
  <si>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</si>
  <si>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 w aglomeracji Ziębice</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</si>
  <si>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</si>
  <si>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</si>
  <si>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</si>
  <si>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</si>
  <si>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</si>
  <si>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</si>
  <si>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</si>
  <si>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 w aglomeracji Zielona Góra</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</si>
  <si>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</si>
  <si>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</si>
  <si>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</si>
  <si>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</si>
  <si>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</si>
  <si>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</si>
  <si>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</si>
  <si>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 w aglomeracji ZGORZELEC</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</si>
  <si>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</si>
  <si>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</si>
  <si>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</si>
  <si>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</si>
  <si>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</si>
  <si>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</si>
  <si>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</si>
  <si>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 w aglomeracji Zgierz</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</si>
  <si>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</si>
  <si>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</si>
  <si>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</si>
  <si>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</si>
  <si>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</si>
  <si>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</si>
  <si>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</si>
  <si>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 w aglomeracji Zembrzyce</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</si>
  <si>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</si>
  <si>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</si>
  <si>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</si>
  <si>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</si>
  <si>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</si>
  <si>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</si>
  <si>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 w aglomeracji Zelów</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</si>
  <si>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</si>
  <si>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</si>
  <si>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</si>
  <si>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</si>
  <si>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</si>
  <si>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</si>
  <si>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</si>
  <si>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 w aglomeracji Zebrzydowice</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</si>
  <si>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</si>
  <si>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</si>
  <si>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</si>
  <si>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</si>
  <si>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</si>
  <si>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</si>
  <si>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</si>
  <si>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</si>
  <si>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 w aglomeracji Zdzieszowice</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</si>
  <si>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</si>
  <si>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</si>
  <si>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</si>
  <si>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</si>
  <si>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</si>
  <si>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</si>
  <si>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</si>
  <si>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</si>
  <si>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</si>
  <si>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</si>
  <si>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 w aglomeracji Zduńska Wola</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</si>
  <si>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</si>
  <si>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</si>
  <si>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</si>
  <si>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</si>
  <si>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</si>
  <si>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</si>
  <si>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</si>
  <si>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</si>
  <si>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 w aglomeracji Zduny</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</si>
  <si>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</si>
  <si>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</si>
  <si>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</si>
  <si>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</si>
  <si>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</si>
  <si>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</si>
  <si>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 w aglomeracji Zbuczyn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</si>
  <si>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</si>
  <si>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</si>
  <si>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</si>
  <si>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</si>
  <si>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</si>
  <si>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</si>
  <si>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 w aglomeracji Zblewo</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</si>
  <si>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</si>
  <si>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</si>
  <si>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</si>
  <si>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</si>
  <si>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</si>
  <si>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</si>
  <si>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 w aglomeracji Zbąszyń</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</si>
  <si>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</si>
  <si>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</si>
  <si>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</si>
  <si>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</si>
  <si>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</si>
  <si>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</si>
  <si>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</si>
  <si>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 w aglomeracji Zbąszynek</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</si>
  <si>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</si>
  <si>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</si>
  <si>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</si>
  <si>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</si>
  <si>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</si>
  <si>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</si>
  <si>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</si>
  <si>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 w aglomeracji Ząbkowice Śląskie</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</si>
  <si>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</si>
  <si>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</si>
  <si>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</si>
  <si>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</si>
  <si>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</si>
  <si>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</si>
  <si>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</si>
  <si>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Oczyszczalnia ścieków w Budzowie  w aglomeracji Ząbkowice Śląskie</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</si>
  <si>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</si>
  <si>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</si>
  <si>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</si>
  <si>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</si>
  <si>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</si>
  <si>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</si>
  <si>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 w aglomeracji Zawonia</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</si>
  <si>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</si>
  <si>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</si>
  <si>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</si>
  <si>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</si>
  <si>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</si>
  <si>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</si>
  <si>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</si>
  <si>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</si>
  <si>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 w aglomeracji Zawiercie</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</si>
  <si>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</si>
  <si>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</si>
  <si>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</si>
  <si>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</si>
  <si>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</si>
  <si>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</si>
  <si>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</si>
  <si>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 w aglomeracji Zawidów</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</si>
  <si>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</si>
  <si>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</si>
  <si>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</si>
  <si>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</si>
  <si>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</si>
  <si>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</si>
  <si>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</si>
  <si>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</si>
  <si>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 w aglomeracji Zawadzkie</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</si>
  <si>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</si>
  <si>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</si>
  <si>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</si>
  <si>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</si>
  <si>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</si>
  <si>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</si>
  <si>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</si>
  <si>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 w aglomeracji Zawada</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</si>
  <si>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</si>
  <si>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</si>
  <si>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</si>
  <si>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</si>
  <si>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</si>
  <si>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</si>
  <si>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</si>
  <si>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 w aglomeracji Zator</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</si>
  <si>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</si>
  <si>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</si>
  <si>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</si>
  <si>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</si>
  <si>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</si>
  <si>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</si>
  <si>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</si>
  <si>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 w aglomeracji Zasole Bielańskie</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</si>
  <si>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</si>
  <si>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</si>
  <si>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</si>
  <si>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</si>
  <si>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</si>
  <si>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</si>
  <si>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</si>
  <si>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 w aglomeracji Zarzecze</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</si>
  <si>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</si>
  <si>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</si>
  <si>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</si>
  <si>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</si>
  <si>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</si>
  <si>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</si>
  <si>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</si>
  <si>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 w aglomeracji Zarszyn</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</si>
  <si>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</si>
  <si>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</si>
  <si>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</si>
  <si>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</si>
  <si>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</si>
  <si>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</si>
  <si>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</si>
  <si>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</si>
  <si>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 w aglomeracji Zaniemyśl</t>
  </si>
  <si>
    <t>Łękno</t>
  </si>
  <si>
    <t>Zaniemyśl</t>
  </si>
  <si>
    <t>PLZA079</t>
  </si>
  <si>
    <t>Recz</t>
  </si>
  <si>
    <t>UCHWAŁA NR VII/45/24 RADY MIEJSKIEJ W RECZU z dnia 18 grudnia 2024 r. w sprawie zmiany uchwały w sprawie wyznaczenia aglomeracji  Recz</t>
  </si>
  <si>
    <t>PLZA0790</t>
  </si>
  <si>
    <t>PLLE002</t>
  </si>
  <si>
    <t>ZAMOŚĆ w aglomeracji Zamość</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</si>
  <si>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</si>
  <si>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</si>
  <si>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</si>
  <si>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</si>
  <si>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</si>
  <si>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</si>
  <si>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</si>
  <si>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 w aglomeracji Zamiechów</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</si>
  <si>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</si>
  <si>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</si>
  <si>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</si>
  <si>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</si>
  <si>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</si>
  <si>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</si>
  <si>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</si>
  <si>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</si>
  <si>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</si>
  <si>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 w aglomeracji Zambrów</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</si>
  <si>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</si>
  <si>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</si>
  <si>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</si>
  <si>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</si>
  <si>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</si>
  <si>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</si>
  <si>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</si>
  <si>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</si>
  <si>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Załuże  w aglomeracji Załuże</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</si>
  <si>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</si>
  <si>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</si>
  <si>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</si>
  <si>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</si>
  <si>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</si>
  <si>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</si>
  <si>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</si>
  <si>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</si>
  <si>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 w aglomeracji ZALEWO</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</si>
  <si>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</si>
  <si>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</si>
  <si>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</si>
  <si>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</si>
  <si>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</si>
  <si>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</si>
  <si>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</si>
  <si>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 w aglomeracji Zaleszany</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</si>
  <si>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</si>
  <si>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</si>
  <si>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</si>
  <si>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</si>
  <si>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</si>
  <si>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</si>
  <si>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</si>
  <si>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 w aglomeracji Zakrzewo</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</si>
  <si>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</si>
  <si>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</si>
  <si>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</si>
  <si>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</si>
  <si>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</si>
  <si>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</si>
  <si>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 w aglomeracji Zakrzewo</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</si>
  <si>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</si>
  <si>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</si>
  <si>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</si>
  <si>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</si>
  <si>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</si>
  <si>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</si>
  <si>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 w aglomeracji Zakroczym</t>
  </si>
  <si>
    <t>Zakroczym</t>
  </si>
  <si>
    <t>PLZA032</t>
  </si>
  <si>
    <t>Chojna</t>
  </si>
  <si>
    <t>Ucwała Nr LIV/428/2023 Rady Miejskiej w Chojnie z dnia 7 lutego 2023r. (Dz. Urzęd. Woj.. Zachodniopomorskiego z dnia 21.02.2023r. Poz. 1299)</t>
  </si>
  <si>
    <t>PLZA0320</t>
  </si>
  <si>
    <t>PLMP006</t>
  </si>
  <si>
    <t>Łęgi w aglomeracji Zakopane</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</si>
  <si>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</si>
  <si>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</si>
  <si>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</si>
  <si>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</si>
  <si>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</si>
  <si>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</si>
  <si>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</si>
  <si>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</si>
  <si>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</si>
  <si>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</si>
  <si>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 w aglomeracji Zakopane</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</si>
  <si>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</si>
  <si>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</si>
  <si>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</si>
  <si>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</si>
  <si>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</si>
  <si>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</si>
  <si>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</si>
  <si>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 w aglomeracji Zaklików</t>
  </si>
  <si>
    <t>Zaklików</t>
  </si>
  <si>
    <t>PLMZ090</t>
  </si>
  <si>
    <t>Kadzidło</t>
  </si>
  <si>
    <t>UCHWAŁA NR XXX/264/2020 RADY GMINY KADZIDŁO z dnia 29 grudnia 2020 r. w sprawie wyznaczenia obszaru i granic aglomeracji Kadzidło, Dz.U. Woj. Maz. Poz. 448</t>
  </si>
  <si>
    <t>PLMZ0900</t>
  </si>
  <si>
    <t>PLMP074</t>
  </si>
  <si>
    <t>Zakliczyn w aglomeracji Zakliczyn</t>
  </si>
  <si>
    <t>Zakliczyn</t>
  </si>
  <si>
    <t>PLMZ103</t>
  </si>
  <si>
    <t>Myszyniec</t>
  </si>
  <si>
    <t>UCHWAŁA NR XVII/183/20 RADY MIEJSKIEJ W MYSZYŃCU z dnia 25 listopada 2020 r. w sprawie wyznaczenia obszaru i granic aglomeracji Myszyniec (Dz. Urz. Woj. Maz. z 2020 r. poz. 12030)</t>
  </si>
  <si>
    <t>PLMZ1030</t>
  </si>
  <si>
    <t>Paleśnica w aglomeracji Zakliczyn</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</si>
  <si>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</si>
  <si>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</si>
  <si>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</si>
  <si>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</si>
  <si>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</si>
  <si>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</si>
  <si>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 w aglomeracji Zakliczyn</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</si>
  <si>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</si>
  <si>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</si>
  <si>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</si>
  <si>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</si>
  <si>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</si>
  <si>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</si>
  <si>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 w aglomeracji Zagórz</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</si>
  <si>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</si>
  <si>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</si>
  <si>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</si>
  <si>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</si>
  <si>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</si>
  <si>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</si>
  <si>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</si>
  <si>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 w aglomeracji Zagórów</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</si>
  <si>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</si>
  <si>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</si>
  <si>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</si>
  <si>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</si>
  <si>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</si>
  <si>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 w aglomeracji Zagnańsk</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</si>
  <si>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</si>
  <si>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</si>
  <si>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</si>
  <si>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</si>
  <si>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</si>
  <si>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</si>
  <si>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</si>
  <si>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</si>
  <si>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</si>
  <si>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</si>
  <si>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 w aglomeracji Zabrze</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</si>
  <si>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</si>
  <si>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</si>
  <si>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</si>
  <si>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</si>
  <si>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</si>
  <si>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</si>
  <si>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</si>
  <si>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</si>
  <si>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</si>
  <si>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</si>
  <si>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</si>
  <si>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 w aglomeracji Zabrze</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</si>
  <si>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</si>
  <si>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</si>
  <si>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</si>
  <si>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</si>
  <si>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</si>
  <si>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</si>
  <si>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</si>
  <si>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</si>
  <si>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</si>
  <si>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 w aglomeracji Zabierzów-Niegoszowice</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</si>
  <si>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</si>
  <si>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</si>
  <si>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</si>
  <si>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</si>
  <si>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</si>
  <si>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</si>
  <si>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</si>
  <si>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 w aglomeracji Zabierzów-Niegoszowice</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</si>
  <si>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</si>
  <si>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</si>
  <si>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</si>
  <si>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</si>
  <si>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</si>
  <si>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</si>
  <si>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</si>
  <si>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</si>
  <si>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 w aglomeracji Zabierzów-Balice</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</si>
  <si>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</si>
  <si>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</si>
  <si>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</si>
  <si>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</si>
  <si>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</si>
  <si>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</si>
  <si>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</si>
  <si>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</si>
  <si>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</si>
  <si>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 w aglomeracji Wyszogród</t>
  </si>
  <si>
    <t>Wyszogród</t>
  </si>
  <si>
    <t>zambrowski</t>
  </si>
  <si>
    <t>Zambów</t>
  </si>
  <si>
    <t>gmina miasto Zambrów, gmina Zambrów</t>
  </si>
  <si>
    <t>Uchwała Rady Miasta Zambrów nr 133/XXIII/2020, z dn. 29 grudnia 2020r. Dz. U. woj.. Podlaskiego</t>
  </si>
  <si>
    <t>PLPL0090</t>
  </si>
  <si>
    <t>PLMZ032</t>
  </si>
  <si>
    <t>Oczyszczalnia ściekóww Rybienku Starym w aglomeracji Wyszków</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</si>
  <si>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</si>
  <si>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</si>
  <si>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</si>
  <si>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</si>
  <si>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</si>
  <si>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</si>
  <si>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</si>
  <si>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</si>
  <si>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</si>
  <si>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 w aglomeracji Wyszatyce</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</si>
  <si>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</si>
  <si>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</si>
  <si>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</si>
  <si>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</si>
  <si>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</si>
  <si>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</si>
  <si>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</si>
  <si>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</si>
  <si>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 w aglomeracji Wysoka</t>
  </si>
  <si>
    <t>Wysoka</t>
  </si>
  <si>
    <t>PLPL012</t>
  </si>
  <si>
    <t>Sokółka</t>
  </si>
  <si>
    <t xml:space="preserve">Uchwała nr XXXIV/208/2020 Rady Miejskiej w Sokółce, 29.12.2020r, Dziennik Urzędowy Woj. podlaskiego </t>
  </si>
  <si>
    <t>PLPL0120</t>
  </si>
  <si>
    <t>PLWL061</t>
  </si>
  <si>
    <t>Wyrzysk w aglomeracji Wyrzysk</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</si>
  <si>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</si>
  <si>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</si>
  <si>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</si>
  <si>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</si>
  <si>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</si>
  <si>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</si>
  <si>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</si>
  <si>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 w aglomeracji Wyry</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</si>
  <si>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</si>
  <si>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</si>
  <si>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</si>
  <si>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</si>
  <si>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</si>
  <si>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</si>
  <si>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</si>
  <si>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 w aglomeracji Wydminy</t>
  </si>
  <si>
    <t>Wydminy</t>
  </si>
  <si>
    <t>PLPL015</t>
  </si>
  <si>
    <t>Kolno</t>
  </si>
  <si>
    <t>kolneński</t>
  </si>
  <si>
    <t>Giżycko</t>
  </si>
  <si>
    <t>Uchwała Nr XV/117/20 Rady Miasta Kolno z dnia 27 listopada 2020r. (Dziennik Urzędowy Województwa Podlaskiego, poz.5021)</t>
  </si>
  <si>
    <t>PLPL0151</t>
  </si>
  <si>
    <t>PLLU013</t>
  </si>
  <si>
    <t>Oczyszczalnia ścieków Wschowa w aglomeracji Wschowa</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</si>
  <si>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</si>
  <si>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</si>
  <si>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</si>
  <si>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</si>
  <si>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</si>
  <si>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</si>
  <si>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</si>
  <si>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</si>
  <si>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 w aglomeracji Września</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</si>
  <si>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</si>
  <si>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</si>
  <si>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</si>
  <si>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</si>
  <si>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</si>
  <si>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</si>
  <si>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</si>
  <si>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</si>
  <si>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</si>
  <si>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 w aglomeracji Wronki</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</si>
  <si>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</si>
  <si>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</si>
  <si>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</si>
  <si>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</si>
  <si>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</si>
  <si>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</si>
  <si>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</si>
  <si>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</si>
  <si>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 w aglomeracji Wrocław</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</si>
  <si>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</si>
  <si>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</si>
  <si>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</si>
  <si>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</si>
  <si>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</si>
  <si>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</si>
  <si>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</si>
  <si>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</si>
  <si>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 w aglomeracji Wręczyca Wielka</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</si>
  <si>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</si>
  <si>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</si>
  <si>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</si>
  <si>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</si>
  <si>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</si>
  <si>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</si>
  <si>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</si>
  <si>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w aglomeracji Woźniki-Psary </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</si>
  <si>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</si>
  <si>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</si>
  <si>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</si>
  <si>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</si>
  <si>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</si>
  <si>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</si>
  <si>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</si>
  <si>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oczyszczalnia ścieków w Woźnikach  w aglomeracji Woźniki</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</si>
  <si>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</si>
  <si>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</si>
  <si>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</si>
  <si>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</si>
  <si>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</si>
  <si>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</si>
  <si>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</si>
  <si>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 w aglomeracji Wołów</t>
  </si>
  <si>
    <t>Wołów</t>
  </si>
  <si>
    <t>PLPL037</t>
  </si>
  <si>
    <t>Rajgród</t>
  </si>
  <si>
    <t>uchwała  nr XXVIII/169/20 Rady Miejskiej w Rajgrodzie z dnia 04 grudnia 2020 r.Dz.Urz.Woj.podl. Z 2020 r. poz.5222</t>
  </si>
  <si>
    <t>PLPL0370</t>
  </si>
  <si>
    <t>PLMZ012</t>
  </si>
  <si>
    <t>OCZYSZCZALNIA ŚCIEKÓW "KRYM" w aglomeracji Wołomin</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</si>
  <si>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</si>
  <si>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</si>
  <si>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</si>
  <si>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</si>
  <si>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</si>
  <si>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</si>
  <si>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</si>
  <si>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</si>
  <si>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</si>
  <si>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 w aglomeracji Wołkowyja</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</si>
  <si>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</si>
  <si>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</si>
  <si>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</si>
  <si>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</si>
  <si>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</si>
  <si>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</si>
  <si>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</si>
  <si>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 w aglomeracji Wołczyn</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</si>
  <si>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</si>
  <si>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</si>
  <si>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</si>
  <si>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</si>
  <si>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</si>
  <si>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</si>
  <si>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</si>
  <si>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</si>
  <si>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</si>
  <si>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</si>
  <si>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</si>
  <si>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 w aglomeracji Wolsztyn - Siedlec</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</si>
  <si>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</si>
  <si>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</si>
  <si>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</si>
  <si>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</si>
  <si>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</si>
  <si>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</si>
  <si>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</si>
  <si>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</si>
  <si>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</si>
  <si>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 w aglomeracji Wolsztyn - Siedlec</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</si>
  <si>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</si>
  <si>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</si>
  <si>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</si>
  <si>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</si>
  <si>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</si>
  <si>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</si>
  <si>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</si>
  <si>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Wolin w aglomeracji Wolin</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</si>
  <si>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</si>
  <si>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</si>
  <si>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</si>
  <si>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</si>
  <si>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</si>
  <si>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</si>
  <si>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</si>
  <si>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 w aglomeracji Wolbrom</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</si>
  <si>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</si>
  <si>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</si>
  <si>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</si>
  <si>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</si>
  <si>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</si>
  <si>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</si>
  <si>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</si>
  <si>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</si>
  <si>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</si>
  <si>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</si>
  <si>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 w aglomeracji Wolbórz - Północ</t>
  </si>
  <si>
    <t>OŚ Wolbórz</t>
  </si>
  <si>
    <t>Wolbórz - Północ</t>
  </si>
  <si>
    <t>PLWM013</t>
  </si>
  <si>
    <t>Bartoszyce</t>
  </si>
  <si>
    <t>bartoszycki</t>
  </si>
  <si>
    <t>Uchwała Nr IX/62/2024 Rady Miasta Bartoszyce z dnia 28 listopada 2024 r. (Dz. Urz. Woj. Warm.-Maz. Poz. 5593)</t>
  </si>
  <si>
    <t>PLWM0130</t>
  </si>
  <si>
    <t>PLLO040</t>
  </si>
  <si>
    <t>OŚ Psary Stare  w aglomeracji Wolbórz - Południe</t>
  </si>
  <si>
    <t xml:space="preserve">OŚ Psary Stare </t>
  </si>
  <si>
    <t>Wolbórz - Południe</t>
  </si>
  <si>
    <t>PLWM014</t>
  </si>
  <si>
    <t>Biskupiec</t>
  </si>
  <si>
    <t>Uchwała XXIX/174/2020 Rady Miejskiej w Biskupcu z dnia 30 grudnia 2020 r. (Dz. U. Woj. Warm-Maz 2021.318)</t>
  </si>
  <si>
    <t>PLWM0140</t>
  </si>
  <si>
    <t>OŚ Żarnowica w aglomeracji Wolbórz - Południe</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</si>
  <si>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</si>
  <si>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</si>
  <si>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</si>
  <si>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</si>
  <si>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</si>
  <si>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</si>
  <si>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</si>
  <si>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 w aglomeracji Wola Żyrakowska</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</si>
  <si>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</si>
  <si>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</si>
  <si>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</si>
  <si>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</si>
  <si>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</si>
  <si>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</si>
  <si>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</si>
  <si>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</si>
  <si>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</si>
  <si>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 w aglomeracji Wola Uhruska</t>
  </si>
  <si>
    <t>Bytyń</t>
  </si>
  <si>
    <t>Wola Uhruska</t>
  </si>
  <si>
    <t>PLWM017</t>
  </si>
  <si>
    <t>Olecko</t>
  </si>
  <si>
    <t>olecki</t>
  </si>
  <si>
    <t>Uchwała Nr BRM.0007.84.2020 Rady Miejskiej w Olecku z dnia 28.08.2020 r. (Dz. Urz. Woj. Warm.-Maz. z 2020 r. poz. 4118)</t>
  </si>
  <si>
    <t>PLWM0170</t>
  </si>
  <si>
    <t>PLPK185N</t>
  </si>
  <si>
    <t>Wola Roźwienicka  w aglomeracji Wola Roźwienicka</t>
  </si>
  <si>
    <t xml:space="preserve">Wola Roźwienicka </t>
  </si>
  <si>
    <t>Wola Roźwienicka</t>
  </si>
  <si>
    <t>PLWM018</t>
  </si>
  <si>
    <t>Pisz</t>
  </si>
  <si>
    <t>piski</t>
  </si>
  <si>
    <t>Uchwała Nr XXIV/260/20  Rady Miejskiej w Piszu z dnia 21 grudnia 2020 r. (Dz U. woj. War-Maz z 2021 r. poz 316)</t>
  </si>
  <si>
    <t>PLwm0180</t>
  </si>
  <si>
    <t>PLMZ094</t>
  </si>
  <si>
    <t>OSM Garwolin w aglomeracji Wola Rębkowska</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</si>
  <si>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</si>
  <si>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</si>
  <si>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</si>
  <si>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</si>
  <si>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</si>
  <si>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</si>
  <si>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</si>
  <si>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 w aglomeracji Wola Krzysztoporska</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</si>
  <si>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</si>
  <si>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</si>
  <si>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</si>
  <si>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</si>
  <si>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</si>
  <si>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</si>
  <si>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</si>
  <si>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 w aglomeracji Wola Kisielska</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</si>
  <si>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</si>
  <si>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</si>
  <si>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</si>
  <si>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</si>
  <si>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</si>
  <si>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</si>
  <si>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</si>
  <si>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</si>
  <si>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</si>
  <si>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 w aglomeracji Wojkowice</t>
  </si>
  <si>
    <t>Oczyszczalnia Wojkowice</t>
  </si>
  <si>
    <t>Wojkowice</t>
  </si>
  <si>
    <t>PLWM024</t>
  </si>
  <si>
    <t>Gołdap</t>
  </si>
  <si>
    <t>gołdapski</t>
  </si>
  <si>
    <t>Uchwała Nr XXXI/255/2020 Rady Miejskiej w Gołdapi z dnia 29 grudnia 2020r. (Dz.Urz. Woj. Warm.-Maz. z 2021r., poz. 96)</t>
  </si>
  <si>
    <t>PLWM0240</t>
  </si>
  <si>
    <t>PLDO062</t>
  </si>
  <si>
    <t>Miejska Oczyszczalnia Ścieków w aglomeracji Wojcieszów</t>
  </si>
  <si>
    <t>Wojcieszów</t>
  </si>
  <si>
    <t>PLWM031</t>
  </si>
  <si>
    <t>Ruciane-Nida</t>
  </si>
  <si>
    <t>"Uchwała Nr XXXIII/279/2020 Rady Miejskiej Ruciane-Nida z dnia 14 grudnia 2020r. Dziennik Urzędowy Woj.. Warmińsko-Mazurskiego, rok 2021, por. Nr 111"</t>
  </si>
  <si>
    <t>PLWM0311</t>
  </si>
  <si>
    <t>PLPK191N</t>
  </si>
  <si>
    <t>Wojaszówka w aglomeracji Wojaszówka</t>
  </si>
  <si>
    <t>Wojaszówka</t>
  </si>
  <si>
    <t>PLWM036</t>
  </si>
  <si>
    <t>Jeziorany</t>
  </si>
  <si>
    <t>Dz.Urz.poz6094 z dnia 07-12-2023 Uchwała nr XLVI/370/2023 Rady Miejskiej w Jezioranach 2023-12-2022</t>
  </si>
  <si>
    <t>PLWM0360</t>
  </si>
  <si>
    <t>PLLE093N</t>
  </si>
  <si>
    <t>Wohyń w aglomeracji Wohyń</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</si>
  <si>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</si>
  <si>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</si>
  <si>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</si>
  <si>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</si>
  <si>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</si>
  <si>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</si>
  <si>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</si>
  <si>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</si>
  <si>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</si>
  <si>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 w aglomeracji Wodzisław Śląski</t>
  </si>
  <si>
    <t>Karkoszka II</t>
  </si>
  <si>
    <t>Wodzisław Śląski</t>
  </si>
  <si>
    <t>PLWM038</t>
  </si>
  <si>
    <t>Mikołajki</t>
  </si>
  <si>
    <t xml:space="preserve">Mikołajki </t>
  </si>
  <si>
    <t xml:space="preserve">30.11.2020, XX/100/2020, Rada Miejska w Mikołajkach, DZ. URZ. WOJ. WARM-MAZ 2021.949, Data ogłoszenia: 08.03.2021 </t>
  </si>
  <si>
    <t>Rydułtowy w aglomeracji Wodzisław Śląski</t>
  </si>
  <si>
    <t>Rydułtowy</t>
  </si>
  <si>
    <t>PLWM040</t>
  </si>
  <si>
    <t>Reszel</t>
  </si>
  <si>
    <t>UCHWAŁA RADY MIEJSKIEJ w RESZLU z 10 grudnia 2020 NR XXXIII/219/2020 (Dz. Urz. Woj. Warm. - Maz. z 2020r.poz.5324)</t>
  </si>
  <si>
    <t>PLWM0400</t>
  </si>
  <si>
    <t>PLSW013</t>
  </si>
  <si>
    <t>OCZYSZCZALNIA w aglomeracji WŁOSZCZOWA</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</si>
  <si>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</si>
  <si>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</si>
  <si>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</si>
  <si>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</si>
  <si>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</si>
  <si>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</si>
  <si>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</si>
  <si>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 w aglomeracji Włoszakowice</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</si>
  <si>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</si>
  <si>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</si>
  <si>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</si>
  <si>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</si>
  <si>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</si>
  <si>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</si>
  <si>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</si>
  <si>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 w aglomeracji Włodawa</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</si>
  <si>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</si>
  <si>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</si>
  <si>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</si>
  <si>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</si>
  <si>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</si>
  <si>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</si>
  <si>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 w aglomeracji Włocławek</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</si>
  <si>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</si>
  <si>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</si>
  <si>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</si>
  <si>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</si>
  <si>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</si>
  <si>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</si>
  <si>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</si>
  <si>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 w aglomeracji Władysławowo</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</si>
  <si>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</si>
  <si>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</si>
  <si>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</si>
  <si>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</si>
  <si>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</si>
  <si>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</si>
  <si>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</si>
  <si>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 w aglomeracji Wleń</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</si>
  <si>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</si>
  <si>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</si>
  <si>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</si>
  <si>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</si>
  <si>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</si>
  <si>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</si>
  <si>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</si>
  <si>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</si>
  <si>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 w aglomeracji Witnica</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</si>
  <si>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</si>
  <si>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</si>
  <si>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</si>
  <si>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</si>
  <si>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</si>
  <si>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</si>
  <si>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</si>
  <si>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</si>
  <si>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 w aglomeracji Witkowo</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</si>
  <si>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</si>
  <si>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</si>
  <si>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</si>
  <si>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</si>
  <si>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</si>
  <si>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</si>
  <si>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</si>
  <si>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 w aglomeracji Wiśniowa</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</si>
  <si>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</si>
  <si>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</si>
  <si>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</si>
  <si>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</si>
  <si>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</si>
  <si>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 w aglomeracji Wiślica</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</si>
  <si>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</si>
  <si>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</si>
  <si>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</si>
  <si>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</si>
  <si>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</si>
  <si>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</si>
  <si>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</si>
  <si>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 w aglomeracji Wisznice</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</si>
  <si>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</si>
  <si>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</si>
  <si>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</si>
  <si>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</si>
  <si>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</si>
  <si>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</si>
  <si>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</si>
  <si>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 w aglomeracji Wisznia Mała</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</si>
  <si>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</si>
  <si>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</si>
  <si>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</si>
  <si>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</si>
  <si>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</si>
  <si>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</si>
  <si>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</si>
  <si>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 w aglomeracji Wisła Wielka</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</si>
  <si>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</si>
  <si>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</si>
  <si>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</si>
  <si>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</si>
  <si>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</si>
  <si>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</si>
  <si>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</si>
  <si>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</si>
  <si>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 w aglomeracji Wisła</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</si>
  <si>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</si>
  <si>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</si>
  <si>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</si>
  <si>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</si>
  <si>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</si>
  <si>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</si>
  <si>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 w aglomeracji Wiskitki</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</si>
  <si>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</si>
  <si>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</si>
  <si>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</si>
  <si>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</si>
  <si>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</si>
  <si>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</si>
  <si>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</si>
  <si>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</si>
  <si>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</si>
  <si>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</si>
  <si>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</si>
  <si>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</si>
  <si>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</si>
  <si>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 w aglomeracji Wilczyn</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</si>
  <si>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</si>
  <si>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</si>
  <si>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</si>
  <si>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</si>
  <si>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</si>
  <si>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</si>
  <si>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</si>
  <si>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</si>
  <si>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</si>
  <si>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</si>
  <si>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 w aglomeracji Wilcza Wola</t>
  </si>
  <si>
    <t>Wilcza Wola</t>
  </si>
  <si>
    <t>PLKP013</t>
  </si>
  <si>
    <t>Kruszwica</t>
  </si>
  <si>
    <t>Uchwała Nr XXV/286/2020 Rady miejskiej w Kruszwicy z dnia  3grudnia  2020 DZ.URZ. WOJ..KUJ.POM. 2020.643 Ogłoszony 15.12.2020</t>
  </si>
  <si>
    <t>PLKP0130</t>
  </si>
  <si>
    <t>Nowy Dzikowiec w aglomeracji Wilcza Wola</t>
  </si>
  <si>
    <t>Nowy Dzikowiec</t>
  </si>
  <si>
    <t>żniński</t>
  </si>
  <si>
    <t>Żnin, Gąsawa</t>
  </si>
  <si>
    <t>Uchwała nr LXXII/595/2022 Rady Miejskiej w Żninie z dnia 28 grudnia 2022 r. (Dz. U. Woj. Kuj-Pom. poz.7426 z 2022 r.)</t>
  </si>
  <si>
    <t>PLKP0190</t>
  </si>
  <si>
    <t>PLWL222N</t>
  </si>
  <si>
    <t>WIJEWO w aglomeracji WIJEWO</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</si>
  <si>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</si>
  <si>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</si>
  <si>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</si>
  <si>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</si>
  <si>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</si>
  <si>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</si>
  <si>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</si>
  <si>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 w aglomeracji Więcbork</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</si>
  <si>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</si>
  <si>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</si>
  <si>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</si>
  <si>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</si>
  <si>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</si>
  <si>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</si>
  <si>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</si>
  <si>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 w aglomeracji Wierzchowo</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</si>
  <si>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</si>
  <si>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</si>
  <si>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</si>
  <si>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</si>
  <si>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</si>
  <si>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</si>
  <si>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</si>
  <si>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</si>
  <si>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</si>
  <si>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 w aglomeracji Wierzchlas</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</si>
  <si>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</si>
  <si>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</si>
  <si>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</si>
  <si>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</si>
  <si>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</si>
  <si>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</si>
  <si>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 w aglomeracji Wierzbna</t>
  </si>
  <si>
    <t>Wierzbna</t>
  </si>
  <si>
    <t>PLKP030</t>
  </si>
  <si>
    <t>Łabiszyn</t>
  </si>
  <si>
    <t>Uchwała nr XIX/147/20 Rady Miejskiej w Łabiszynie z dnia 2 grudnia 2020 r. w sprawie wyznaczenia obszaru i granic aglomeracji Łabiszyn (DZ. URZ. WOJ. KUJ-POM. 2020.6405)</t>
  </si>
  <si>
    <t>PLKP0300</t>
  </si>
  <si>
    <t>PLLE084N</t>
  </si>
  <si>
    <t>Wierzbica w aglomeracji Wierzbica</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</si>
  <si>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</si>
  <si>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</si>
  <si>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</si>
  <si>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</si>
  <si>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</si>
  <si>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</si>
  <si>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 w aglomeracji Wierzawice</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</si>
  <si>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</si>
  <si>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</si>
  <si>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</si>
  <si>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</si>
  <si>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</si>
  <si>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</si>
  <si>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</si>
  <si>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 w aglomeracji Wieruszów</t>
  </si>
  <si>
    <t>Oczyszczalnia Ścieków w Wieruszowie</t>
  </si>
  <si>
    <t>Wieruszów</t>
  </si>
  <si>
    <t>PLKP036</t>
  </si>
  <si>
    <t>Janikowo</t>
  </si>
  <si>
    <t>Uchwała Nr XXI/192/2020 Rady Miejskiej w Janikowie (Dz. Urz. WK-Pz 08.01.2021, poz. 171)</t>
  </si>
  <si>
    <t>PLKP0360</t>
  </si>
  <si>
    <t>PLPM063</t>
  </si>
  <si>
    <t>Wierszyno w aglomeracji Wierszyno</t>
  </si>
  <si>
    <t>Wierszyno</t>
  </si>
  <si>
    <t>UCHWAŁA RADY GMINY ZŁOTNIKI KUJAWSKIE NR XXV/205/2020 z dnia 2020-12-15. (Dz. Urz. Woj.. Kuj.-Pom. , Bydgoszcz dnia 17.12.2020 r., poz. 6512)</t>
  </si>
  <si>
    <t>PLKP0390</t>
  </si>
  <si>
    <t>PLPK065</t>
  </si>
  <si>
    <t>Wielopole Skrzyńskie w aglomeracji Wielopole Skrzyńskie</t>
  </si>
  <si>
    <t>Wielopole Skrzyńskie</t>
  </si>
  <si>
    <t>PLKP047</t>
  </si>
  <si>
    <t>Mrocza</t>
  </si>
  <si>
    <t>Uchwała XXIX/228/2020 Burmistrza Miasta i Gminy Mrocza z dnia 30 grudnia 2020 r. (Dz. Urz. Kuj.-Pom. z dnia 8 stycznia 2021 r poz. 217)</t>
  </si>
  <si>
    <t>PLKP0470</t>
  </si>
  <si>
    <t>PLPM053</t>
  </si>
  <si>
    <t>Wielki Klincz w aglomeracji Wielki Klincz</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</si>
  <si>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</si>
  <si>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</si>
  <si>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</si>
  <si>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</si>
  <si>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</si>
  <si>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</si>
  <si>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</si>
  <si>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</si>
  <si>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</si>
  <si>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 w aglomeracji Wielka Wieś</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</si>
  <si>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</si>
  <si>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</si>
  <si>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</si>
  <si>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</si>
  <si>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</si>
  <si>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</si>
  <si>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</si>
  <si>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</si>
  <si>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</si>
  <si>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 w aglomeracji Wielka Nieszawka</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</si>
  <si>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</si>
  <si>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</si>
  <si>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</si>
  <si>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</si>
  <si>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</si>
  <si>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</si>
  <si>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</si>
  <si>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 w aglomeracji Wielichowo</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</si>
  <si>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</si>
  <si>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</si>
  <si>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</si>
  <si>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</si>
  <si>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</si>
  <si>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</si>
  <si>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</si>
  <si>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</si>
  <si>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 w aglomeracji Wieleń</t>
  </si>
  <si>
    <t>Wieleń</t>
  </si>
  <si>
    <t>PLKP099N</t>
  </si>
  <si>
    <t>Piotrków Kujawski</t>
  </si>
  <si>
    <t xml:space="preserve">XXI/121/2020, Rada Miejska w Piotrkowie Kujawskim, 18.12.2020, uchwała w sprawie wyznaczenia obszaru i granic Aglomeracji Piotrków Kujawski,  DZ. URZ. WOJ. KUJ.-POM. 2020.6787 </t>
  </si>
  <si>
    <t>PLKP0990N</t>
  </si>
  <si>
    <t>Wielbark w aglomeracji Wielbark</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</si>
  <si>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</si>
  <si>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</si>
  <si>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</si>
  <si>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</si>
  <si>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 w aglomeracji wiejska Darłowo</t>
  </si>
  <si>
    <t>Oczyszczalnia ścieków w Rusku</t>
  </si>
  <si>
    <t>PLKP102N</t>
  </si>
  <si>
    <t>Izbica Kujawska</t>
  </si>
  <si>
    <t>włocławski</t>
  </si>
  <si>
    <t xml:space="preserve"> Nr LVIII/551/2023 Rady Gminy Izbica Kujawska z dnia 08.08.2023 r. Dziennik Woj. Kujawska-Pomorsakiego z dnia 22.08.2023 poz. 5179</t>
  </si>
  <si>
    <t>PLKP1020N</t>
  </si>
  <si>
    <t>Widuchowa w aglomeracji Widuchowa</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</si>
  <si>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</si>
  <si>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</si>
  <si>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</si>
  <si>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</si>
  <si>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</si>
  <si>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</si>
  <si>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</si>
  <si>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 w aglomeracji Wiązów</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</si>
  <si>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</si>
  <si>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</si>
  <si>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</si>
  <si>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</si>
  <si>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</si>
  <si>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</si>
  <si>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</si>
  <si>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</si>
  <si>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</si>
  <si>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</si>
  <si>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</si>
  <si>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 w aglomeracji Wiązownica</t>
  </si>
  <si>
    <t>Wiązownica</t>
  </si>
  <si>
    <t>PLLU019</t>
  </si>
  <si>
    <t>Drezdenko</t>
  </si>
  <si>
    <t>Uchwała nr XXXIX/196/2020 Rady Miejskiej w Drezdenku  z dnia 21.12.2020r. w sprawie wyznaczenia obszaru i granic aglomeracji Drezdenko (DZ.Urzęd. Woj.Lub. z 2021r., poz.39)</t>
  </si>
  <si>
    <t>PLLU0190</t>
  </si>
  <si>
    <t>PLMZ052</t>
  </si>
  <si>
    <t>EMÓW w aglomeracji Wiązowna</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</si>
  <si>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</si>
  <si>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</si>
  <si>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</si>
  <si>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</si>
  <si>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</si>
  <si>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</si>
  <si>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</si>
  <si>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</si>
  <si>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Miejska Oczyszczalnia Ścieków w aglomeracji Węgrów</t>
  </si>
  <si>
    <t>Węgrów</t>
  </si>
  <si>
    <t>PLLU046</t>
  </si>
  <si>
    <t>Dobiegniew</t>
  </si>
  <si>
    <t xml:space="preserve">Uchwała nr XIII/85/19 Rady Miejskiej w Dobiegniewie z dnia 28.10.2019 r.  Zamieszczono w Dzienniku Urzedowym Województwa Lubuskiego  z 2019 r. poz. 3033 z dnia 20.11.2019 r. </t>
  </si>
  <si>
    <t>PLLU0460</t>
  </si>
  <si>
    <t>Wędorzyno w aglomeracji Węgorzyno</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</si>
  <si>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</si>
  <si>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</si>
  <si>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</si>
  <si>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</si>
  <si>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</si>
  <si>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</si>
  <si>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</si>
  <si>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</si>
  <si>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 w aglomeracji Węgorzewo</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</si>
  <si>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</si>
  <si>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</si>
  <si>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</si>
  <si>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</si>
  <si>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</si>
  <si>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</si>
  <si>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</si>
  <si>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</si>
  <si>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 w aglomeracji Węgierska Górka</t>
  </si>
  <si>
    <t>"BESKID-EKOSYSTEM" SP ZOO</t>
  </si>
  <si>
    <t>Węgierska Górka</t>
  </si>
  <si>
    <t>PLPM046</t>
  </si>
  <si>
    <t>Czarne</t>
  </si>
  <si>
    <t>Uchwała nr 0007.65.2020 Rady Miejskiej w Czarnem z dnia 21 grudnia 2020 (Dz. U Woj. Pom. Poz. 631 z dnia 15 lutego 2021r.)</t>
  </si>
  <si>
    <t>PLPM0460</t>
  </si>
  <si>
    <t>PLLU067N</t>
  </si>
  <si>
    <t>Wędrzyn w aglomeracji Wędrzyn</t>
  </si>
  <si>
    <t>Wędrzyn</t>
  </si>
  <si>
    <t>PLPM080N</t>
  </si>
  <si>
    <t>Rzeczenica</t>
  </si>
  <si>
    <t>Uchwała NR XXVIII/188/20    Rady Gminy Rzeczenica           z dnia 29.12.2020r. Dziennik urzędowy województwa pomorskiego poz. 409 z    dnia 03.02.2021 r.</t>
  </si>
  <si>
    <t>PLPM0800N</t>
  </si>
  <si>
    <t>PLLE041</t>
  </si>
  <si>
    <t>Werbkowice w aglomeracji Werbkowice</t>
  </si>
  <si>
    <t>Werbkowice</t>
  </si>
  <si>
    <t>PLPM091N</t>
  </si>
  <si>
    <t>Wyczechy</t>
  </si>
  <si>
    <t xml:space="preserve"> Uchwała nr 0007.66.2020 Rady Miejskiej w Czarnem   z dnia 21 grudnia  2020 (Dz. U Woj. Pom. Poz. 632 z dnia 15 lutego  2021r.</t>
  </si>
  <si>
    <t xml:space="preserve">PLPM046 </t>
  </si>
  <si>
    <t>PLLE077</t>
  </si>
  <si>
    <t>Wąwolnica w aglomeracji Wąwolnica</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</si>
  <si>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</si>
  <si>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</si>
  <si>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</si>
  <si>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</si>
  <si>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</si>
  <si>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</si>
  <si>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</si>
  <si>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</si>
  <si>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 w aglomeracji Wąsosz</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</si>
  <si>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</si>
  <si>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</si>
  <si>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</si>
  <si>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</si>
  <si>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</si>
  <si>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</si>
  <si>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</si>
  <si>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 w aglomeracji Wągrowiec</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</si>
  <si>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</si>
  <si>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</si>
  <si>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</si>
  <si>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</si>
  <si>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</si>
  <si>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</si>
  <si>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</si>
  <si>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</si>
  <si>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</si>
  <si>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</si>
  <si>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 w aglomeracji Wądroże Wielkkie</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</si>
  <si>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</si>
  <si>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</si>
  <si>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</si>
  <si>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</si>
  <si>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</si>
  <si>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</si>
  <si>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</si>
  <si>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 w aglomeracji Wądroże Wielkkie</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</si>
  <si>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</si>
  <si>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</si>
  <si>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</si>
  <si>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</si>
  <si>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</si>
  <si>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</si>
  <si>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</si>
  <si>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 w aglomeracji Wąbrzeźno</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</si>
  <si>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</si>
  <si>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</si>
  <si>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</si>
  <si>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</si>
  <si>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</si>
  <si>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</si>
  <si>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</si>
  <si>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</si>
  <si>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</si>
  <si>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 w aglomeracji Wartkowice</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</si>
  <si>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</si>
  <si>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</si>
  <si>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</si>
  <si>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</si>
  <si>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</si>
  <si>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</si>
  <si>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</si>
  <si>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</si>
  <si>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 w aglomeracji Warta Bolesławiecka</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</si>
  <si>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</si>
  <si>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</si>
  <si>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</si>
  <si>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</si>
  <si>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 w aglomeracji Warta Bolesławiecka</t>
  </si>
  <si>
    <t>Raciborowice Dolne</t>
  </si>
  <si>
    <t>PLWL057</t>
  </si>
  <si>
    <t>Ujście</t>
  </si>
  <si>
    <t>Uchwała nr  XIX/124/2020 Rady Miejskiej w Ujściu z dnia 30-12-2020, data publikacji w DZ.U. Woj. Wlkp. 2021, poz. 325</t>
  </si>
  <si>
    <t>PLWL0570</t>
  </si>
  <si>
    <t>PLLO023</t>
  </si>
  <si>
    <t>Mechaniczno - biologiczna oczyszczalnia ścieków w aglomeracji Warta</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</si>
  <si>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</si>
  <si>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</si>
  <si>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</si>
  <si>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</si>
  <si>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</si>
  <si>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</si>
  <si>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 w aglomeracji Warszawa</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</si>
  <si>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</si>
  <si>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</si>
  <si>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</si>
  <si>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</si>
  <si>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</si>
  <si>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</si>
  <si>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 w aglomeracji Warszawa</t>
  </si>
  <si>
    <t>Zakład Południe</t>
  </si>
  <si>
    <t>Uchwała nr XXIX/187/2020 Rady Miasta i Gminy Wysoka z 14.12.2020 r.,  Dziennik Urzędowy Województwa Wielkopolskiego z 2020 r., poz.9851</t>
  </si>
  <si>
    <t>PLWL0700</t>
  </si>
  <si>
    <t>Barnim II w aglomeracji Warnice</t>
  </si>
  <si>
    <t>Barnim II</t>
  </si>
  <si>
    <t>PLWL084</t>
  </si>
  <si>
    <t>Łobżenica</t>
  </si>
  <si>
    <t>Uchwała Nr XXV/215/20 Rady Miejskiej w Łobżenicy z dnia 27 listopada 2020 r. (Dziennik Urzędowy Województwa Wielkopolskiego 200.9701 z dnia 2020.12.14)</t>
  </si>
  <si>
    <t>PLWL0840</t>
  </si>
  <si>
    <t>Wójcin w aglomeracji Warnice</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</si>
  <si>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</si>
  <si>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</si>
  <si>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</si>
  <si>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</si>
  <si>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</si>
  <si>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</si>
  <si>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 w aglomeracji Warnice</t>
  </si>
  <si>
    <t>Reńsko</t>
  </si>
  <si>
    <t>PLWL091</t>
  </si>
  <si>
    <t>Krzyż Wielkopolski</t>
  </si>
  <si>
    <t>Uchwała Nr XXIV/242/2020 Rady Miejskiej w Krzyżu Wielkopolskim z dnia 22 grudnia 2020 r. (Dz. Urz. Woj.. Wlkp. z dnia 30 grudnia 2020 r. poz. 10232</t>
  </si>
  <si>
    <t>PLWL0910</t>
  </si>
  <si>
    <t>PLKP028</t>
  </si>
  <si>
    <t>Warlubie w aglomeracji Warlubie</t>
  </si>
  <si>
    <t>Warlubie</t>
  </si>
  <si>
    <t>PLWL096</t>
  </si>
  <si>
    <t>Babiak</t>
  </si>
  <si>
    <t>kolski</t>
  </si>
  <si>
    <t>Uchwała nr XIX/233/20 Rady Gminy Babiak z dnia 6 listopada 2020 r. Dziennik Urzedowy Województwa Wielkopolskiego poz. 8912 z dnia 25 listopad 2020 r.</t>
  </si>
  <si>
    <t>PLWL0960</t>
  </si>
  <si>
    <t>PLMZ017</t>
  </si>
  <si>
    <t>Warka w aglomeracji Warka</t>
  </si>
  <si>
    <t>Warka</t>
  </si>
  <si>
    <t>PLWL100</t>
  </si>
  <si>
    <t>UCHWAŁA NR XXXVII/334/2023 RADY MIASTA I GMINY KACZORY  z dnia 28 czerwca 2023 r.  zmieniająca uchwałę w sprawie wyznaczania obszaru i granic aglomeracji Kaczory</t>
  </si>
  <si>
    <t>PLWL1000</t>
  </si>
  <si>
    <t>PLZA010</t>
  </si>
  <si>
    <t>Wałcz w aglomeracji Wałcz</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</si>
  <si>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</si>
  <si>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</si>
  <si>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</si>
  <si>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</si>
  <si>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</si>
  <si>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</si>
  <si>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 w aglomeracji Wałbrzych</t>
  </si>
  <si>
    <t>Ciernie</t>
  </si>
  <si>
    <t>Wałbrzych</t>
  </si>
  <si>
    <t>PLWL111</t>
  </si>
  <si>
    <t>Białośliwie</t>
  </si>
  <si>
    <t xml:space="preserve">Uchwała nr XXII.144.2020  Rady Gminy Białośliwie    z dnia 29 grudnia 2020 r.  Dz.U. Woj.Wielkopolskiego poz. 425, z dnia 12.01.2021 r. </t>
  </si>
  <si>
    <t>PLWL1110</t>
  </si>
  <si>
    <t>PLDO041</t>
  </si>
  <si>
    <t>Jugowice w aglomeracji Walim</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</si>
  <si>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</si>
  <si>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</si>
  <si>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</si>
  <si>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</si>
  <si>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</si>
  <si>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</si>
  <si>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</si>
  <si>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 w aglomeracji Waganiec</t>
  </si>
  <si>
    <t>Oczyszczalnia ścieków w Wójtówce</t>
  </si>
  <si>
    <t>Waganiec</t>
  </si>
  <si>
    <t>koniński</t>
  </si>
  <si>
    <t>Uchwała Nr XXIII.224.2020 Rady Gminy Wilczyn z dnia 15.12.2020 r. (Dz. Urz. Woj. Wlkp. Z 2020. poz. 9911</t>
  </si>
  <si>
    <t>PLWL1150</t>
  </si>
  <si>
    <t>PLPK043</t>
  </si>
  <si>
    <t>Oczyszczalnia Wadowice Górne w aglomeracji Wadowice Górne</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</si>
  <si>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</si>
  <si>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</si>
  <si>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</si>
  <si>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</si>
  <si>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</si>
  <si>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</si>
  <si>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</si>
  <si>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Oczyszczalnia Ścieków Wadowiciego Przedsiębiorstwa Wodociagów i Kanalizacji Spółka z o. o.  w aglomeracji Wadowice</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</si>
  <si>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</si>
  <si>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</si>
  <si>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</si>
  <si>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</si>
  <si>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</si>
  <si>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</si>
  <si>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</si>
  <si>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</si>
  <si>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 w aglomeracji Uzdowo</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</si>
  <si>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</si>
  <si>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</si>
  <si>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</si>
  <si>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</si>
  <si>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</si>
  <si>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Kramarzewo  w aglomeracji Uzdowo</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</si>
  <si>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</si>
  <si>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</si>
  <si>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</si>
  <si>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</si>
  <si>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</si>
  <si>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</si>
  <si>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 w aglomeracji Uście Gorlickie</t>
  </si>
  <si>
    <t>Uście Gorlickie</t>
  </si>
  <si>
    <t>PLWL167</t>
  </si>
  <si>
    <t>Miasteczko Krajeńskie</t>
  </si>
  <si>
    <t>UCHWAŁA NR XXV.137.2020 RADY GMINY MIASTECZKO KRAJEŃSKIE Z DNIA 21 GRUDNIA 2020 ROKU (DZ.U. W WLKP. Z 2020 R. POZ. 10189)</t>
  </si>
  <si>
    <t>PLWL1670</t>
  </si>
  <si>
    <t>Wysowa-Zdrój w aglomeracji Uście Gorlickie</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</si>
  <si>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</si>
  <si>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</si>
  <si>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</si>
  <si>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</si>
  <si>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</si>
  <si>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</si>
  <si>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 w aglomeracji Ustrzyki Dolne</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</si>
  <si>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</si>
  <si>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</si>
  <si>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</si>
  <si>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</si>
  <si>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</si>
  <si>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</si>
  <si>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</si>
  <si>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 w aglomeracji Ustroń</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</si>
  <si>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</si>
  <si>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</si>
  <si>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</si>
  <si>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</si>
  <si>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</si>
  <si>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 w aglomeracji Ustrobna</t>
  </si>
  <si>
    <t>Ustrobna</t>
  </si>
  <si>
    <t>PLWL198N</t>
  </si>
  <si>
    <t>Skulsk</t>
  </si>
  <si>
    <t xml:space="preserve">Nr XXII/225/2020  Uchwała Rady Gminy Skulsk z dnia 15 grudnia 2020 r.  DZ.U.W.W.2020 poz. 9871 data ogłoszenia w Dzienniku Urzędowym 17.12.2020 r. </t>
  </si>
  <si>
    <t>PLPM012</t>
  </si>
  <si>
    <t>Wodociągi Ustka Sp. z o.o. w aglomeracji Ustka</t>
  </si>
  <si>
    <t>Wodociągi Ustka Sp. z o.o.</t>
  </si>
  <si>
    <t>Ustka</t>
  </si>
  <si>
    <t>PLWL218N</t>
  </si>
  <si>
    <t>Brzeźno</t>
  </si>
  <si>
    <t>Uchwała nr XXXII/232/2020 z dnia 17 grudnia 2020 roku Rady Gminy Czarnków Dz. Urz. Woj. Wlkp. 2020.10053</t>
  </si>
  <si>
    <t>PLWL2180N</t>
  </si>
  <si>
    <t>PLLE110N</t>
  </si>
  <si>
    <t>Urzędów w aglomeracji Urzędów</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</si>
  <si>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</si>
  <si>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</si>
  <si>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</si>
  <si>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</si>
  <si>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</si>
  <si>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</si>
  <si>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</si>
  <si>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 w aglomeracji Urszulin</t>
  </si>
  <si>
    <t>Urszulin</t>
  </si>
  <si>
    <t>wałecki</t>
  </si>
  <si>
    <t>GM Wałcz
GW Wałcz</t>
  </si>
  <si>
    <t>18 grudnia 2020r
VIII/XXXI/272/20
Rada Miasta Wałcz
Dziennik Urzędowy Województwa Zachodniopomorskiego
Sczecin, 15 stycznia 2021</t>
  </si>
  <si>
    <t>PLZA0100</t>
  </si>
  <si>
    <t>PLKP059</t>
  </si>
  <si>
    <t>UNISŁAW w aglomeracji Unisław</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</si>
  <si>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</si>
  <si>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</si>
  <si>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</si>
  <si>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</si>
  <si>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</si>
  <si>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</si>
  <si>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</si>
  <si>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</si>
  <si>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 w aglomeracji Uniejów</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</si>
  <si>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</si>
  <si>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</si>
  <si>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</si>
  <si>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</si>
  <si>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 w aglomeracji Ulanów</t>
  </si>
  <si>
    <t>Ulanów</t>
  </si>
  <si>
    <t>PLZA031</t>
  </si>
  <si>
    <t>Drawsko Pomorskie</t>
  </si>
  <si>
    <t xml:space="preserve">UCHWAŁA NR XXXVII/290/2020 Rady Miejskiej w Drawsku Pomorskim
z dnia 17 grudnia 2020 r. publikator: DZIENNIK URZEDOWY WOJEWÓDZTWA ZACHODNIOPOMORSKIEGO poz. 207 z dn. 13.01.2021
</t>
  </si>
  <si>
    <t>ELMECH Ujście w aglomeracji Ujście</t>
  </si>
  <si>
    <t>ELMECH Ujście</t>
  </si>
  <si>
    <t>PLZA041</t>
  </si>
  <si>
    <t>Borne Sulinowo</t>
  </si>
  <si>
    <t>Uchwała Nr XXVI/352/2020 Rady Miejskiej w Bornem Sulinowie z dnia 26 listopada 2020 r. (DZ. URZ. WOJ. ZACH. 2020.5858)</t>
  </si>
  <si>
    <t>PLZA0410</t>
  </si>
  <si>
    <t>PLOP043</t>
  </si>
  <si>
    <t>Ujazd w aglomeracji Ujazd</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</si>
  <si>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</si>
  <si>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</si>
  <si>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</si>
  <si>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</si>
  <si>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</si>
  <si>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</si>
  <si>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 w aglomeracji Ujazd</t>
  </si>
  <si>
    <t>Gminna Oczyszczalnia Ujazd</t>
  </si>
  <si>
    <t>PLZA050</t>
  </si>
  <si>
    <t>Mirosławiec</t>
  </si>
  <si>
    <t xml:space="preserve">XXVI/219/2020, Rada Miejska w Mirosławcu, 29.12.2020 r., DZ.URZ.WOJ.ZACH. 2021.236 </t>
  </si>
  <si>
    <t>PLZA0500</t>
  </si>
  <si>
    <t>Romer Media sp. z o.o. w aglomeracji Ujazd</t>
  </si>
  <si>
    <t>Romer Media sp. z o.o.</t>
  </si>
  <si>
    <t>PLZA055</t>
  </si>
  <si>
    <t>Człopa</t>
  </si>
  <si>
    <t>Uchwała Rady Miejskiej w Człopie nr XXXIX/324/2022 z dnia 11.10.2022, DzU. Woj.. Zachodniopomorskiego nr 4414.2022</t>
  </si>
  <si>
    <t>PLZA0550</t>
  </si>
  <si>
    <t>PLPK506</t>
  </si>
  <si>
    <t>Uherce Mineralne w aglomeracji Uherce Mineralne</t>
  </si>
  <si>
    <t>Uherce Mineralne</t>
  </si>
  <si>
    <t>PLZA056</t>
  </si>
  <si>
    <t>Tuczno</t>
  </si>
  <si>
    <t>Uchwała Nr XXII/180/2020 Rady Miejskiej w Tucznie z dnia 24 listopada 2020 r. (Dz.Urz.Woj. Zach. z 2020 r., poz. 5920 )</t>
  </si>
  <si>
    <t>PLZA0561</t>
  </si>
  <si>
    <t>PLZA0562</t>
  </si>
  <si>
    <t>PLDO139N</t>
  </si>
  <si>
    <t>Piekary w aglomeracji Udanin</t>
  </si>
  <si>
    <t>Piekary</t>
  </si>
  <si>
    <t>Udanin</t>
  </si>
  <si>
    <t>PLZA066</t>
  </si>
  <si>
    <t>Biały Bór</t>
  </si>
  <si>
    <t>Uchwała Rady Miejskiej w Białym Borze nr XXIII/172/2020  z dnia 30.12.2020 (Dz. U Woj.. Zachodniopomorskiego z 2021 poz.242)</t>
  </si>
  <si>
    <t>PLZA0660</t>
  </si>
  <si>
    <t>PLLE068</t>
  </si>
  <si>
    <t>Tyszowce w aglomeracji Tyszowce</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</si>
  <si>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</si>
  <si>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</si>
  <si>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</si>
  <si>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</si>
  <si>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</si>
  <si>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</si>
  <si>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</si>
  <si>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 w aglomeracji Tymbark</t>
  </si>
  <si>
    <t>Tymbark MWS</t>
  </si>
  <si>
    <t>Tymbark</t>
  </si>
  <si>
    <t>Uchwała nr VIII/53/2024 Rady Gminy Wierzchowo z dnia 31.10.2024r. (Dz.Urz. Woj. Zachodniopomorskiego z 2024r. Poz. 5217)</t>
  </si>
  <si>
    <t>PLZA0840</t>
  </si>
  <si>
    <t>BIOK250 w aglomeracji Tymbark</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</si>
  <si>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</si>
  <si>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</si>
  <si>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</si>
  <si>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</si>
  <si>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</si>
  <si>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</si>
  <si>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</si>
  <si>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</si>
  <si>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 xml:space="preserve">TYKOCIN w aglomeracji Tykocin </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</si>
  <si>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</si>
  <si>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</si>
  <si>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</si>
  <si>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</si>
  <si>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</si>
  <si>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</si>
  <si>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 w aglomeracji Tychy</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</si>
  <si>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</si>
  <si>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</si>
  <si>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</si>
  <si>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</si>
  <si>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</si>
  <si>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</si>
  <si>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</si>
  <si>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Tychowo w aglomeracji Tychowo</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</si>
  <si>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</si>
  <si>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</si>
  <si>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</si>
  <si>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</si>
  <si>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</si>
  <si>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</si>
  <si>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</si>
  <si>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 w aglomeracji Tworóg</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</si>
  <si>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</si>
  <si>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</si>
  <si>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</si>
  <si>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</si>
  <si>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</si>
  <si>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</si>
  <si>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 w aglomeracji Twardogóra</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</si>
  <si>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</si>
  <si>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</si>
  <si>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</si>
  <si>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</si>
  <si>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</si>
  <si>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</si>
  <si>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</si>
  <si>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 w aglomeracji Tuszyn</t>
  </si>
  <si>
    <t>Tuszyn</t>
  </si>
  <si>
    <t>PLPM054</t>
  </si>
  <si>
    <t>Cedry Wielkie</t>
  </si>
  <si>
    <t>gdański</t>
  </si>
  <si>
    <t>Uchwała Nr IV/33/24 z dnia 24 lipca 2024 r. (Dz. Urz. Woj.. Pom. 2024 r. poz. 3689</t>
  </si>
  <si>
    <t>PLPM0541</t>
  </si>
  <si>
    <t>PLPM0542</t>
  </si>
  <si>
    <t>PLPK155N</t>
  </si>
  <si>
    <t>Turze Pole w aglomeracji Turze Pole</t>
  </si>
  <si>
    <t>Turze Pole</t>
  </si>
  <si>
    <t>PLPM052</t>
  </si>
  <si>
    <t>Chmielno</t>
  </si>
  <si>
    <t>kartuski</t>
  </si>
  <si>
    <t>Chmielno, Kartuzy</t>
  </si>
  <si>
    <t>uchwała Rady Gminy Chmielno nr XXII/226/2020 z dnia 16.12.2020</t>
  </si>
  <si>
    <t>PLPM0520</t>
  </si>
  <si>
    <t>PLWL010</t>
  </si>
  <si>
    <t>Przedsiębiorstwo Gospodarki Komunalnej i Mieszkaniowej Sp. z o.o. Turek  w aglomeracji Turek</t>
  </si>
  <si>
    <t xml:space="preserve">Przedsiębiorstwo Gospodarki Komunalnej i Mieszkaniowej Sp. z o.o. Turek </t>
  </si>
  <si>
    <t>Turek</t>
  </si>
  <si>
    <t>PLPM087N</t>
  </si>
  <si>
    <t>Choczewo</t>
  </si>
  <si>
    <t>Uchwała nr LXII/491/2023 Rady Gminy Choczewo</t>
  </si>
  <si>
    <t>PLPM0870N</t>
  </si>
  <si>
    <t>PLOP014</t>
  </si>
  <si>
    <t>OCZYSZCZALNIA ŚCIEKÓW W KOTORZU MAŁYM w aglomeracji Turawa</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</si>
  <si>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</si>
  <si>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</si>
  <si>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</si>
  <si>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</si>
  <si>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</si>
  <si>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</si>
  <si>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</si>
  <si>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 w aglomeracji Tułowice</t>
  </si>
  <si>
    <t>Oczyszczalnia ścieków w Tułowicach</t>
  </si>
  <si>
    <t>Tułowice</t>
  </si>
  <si>
    <t>PLPM601</t>
  </si>
  <si>
    <t>Czarna Dąbrówka</t>
  </si>
  <si>
    <t>Uchwała nr XX/235/2020 Rady Gminy Czarna Dąbrówka</t>
  </si>
  <si>
    <t>PLPM6010</t>
  </si>
  <si>
    <t>PLWL124</t>
  </si>
  <si>
    <t>Oczyszczalnia ścieków w Tuliszkowie w aglomeracji Tuliszków</t>
  </si>
  <si>
    <t>Oczyszczalnia ścieków w Tuliszkowie</t>
  </si>
  <si>
    <t>Tuliszków</t>
  </si>
  <si>
    <t>PLKP100N</t>
  </si>
  <si>
    <t>Czernikowo</t>
  </si>
  <si>
    <t>toruński</t>
  </si>
  <si>
    <t>Uchwała Nr XX/178/2020 Rady Gminy Czernikowo  z dnia 30 listopdada 2020 r. (Dz. U. Woj. Kuj.-Pom., poz. 6107)</t>
  </si>
  <si>
    <t>PLKP1000N</t>
  </si>
  <si>
    <t>Tuczno w aglomeracji Tuczno</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</si>
  <si>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</si>
  <si>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</si>
  <si>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</si>
  <si>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</si>
  <si>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</si>
  <si>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 w aglomeracji Tuczno</t>
  </si>
  <si>
    <t>Płociczno</t>
  </si>
  <si>
    <t>PLKP600</t>
  </si>
  <si>
    <t>Dąbrowa Chełmińska</t>
  </si>
  <si>
    <t>Uchwała nr XXV.247.2020 Rady Gminy Dąbrowa Chełmińska z dnia 30.12.2020r (Dz. Urz. Woj.. Kuj.-Pom., 2021, poz. 254)</t>
  </si>
  <si>
    <t>PLPK075</t>
  </si>
  <si>
    <t>Tuczempy w aglomeracji Tuczempy</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</si>
  <si>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</si>
  <si>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</si>
  <si>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</si>
  <si>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</si>
  <si>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</si>
  <si>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</si>
  <si>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</si>
  <si>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 w aglomeracji Tuchów - Środkowa Biała</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</si>
  <si>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</si>
  <si>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</si>
  <si>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</si>
  <si>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</si>
  <si>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</si>
  <si>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</si>
  <si>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</si>
  <si>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 w aglomeracji Tuchomie</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</si>
  <si>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</si>
  <si>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</si>
  <si>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</si>
  <si>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</si>
  <si>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</si>
  <si>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</si>
  <si>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</si>
  <si>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 w aglomeracji Tuchola</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</si>
  <si>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</si>
  <si>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</si>
  <si>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</si>
  <si>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</si>
  <si>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</si>
  <si>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</si>
  <si>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</si>
  <si>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</si>
  <si>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 w aglomeracji TRZEMESZNO</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</si>
  <si>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</si>
  <si>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</si>
  <si>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</si>
  <si>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</si>
  <si>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</si>
  <si>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</si>
  <si>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</si>
  <si>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</si>
  <si>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 w aglomeracji Trzebnica</t>
  </si>
  <si>
    <t>Trzebnica</t>
  </si>
  <si>
    <t>PLKP501</t>
  </si>
  <si>
    <t>Kikół</t>
  </si>
  <si>
    <t>lipnowski</t>
  </si>
  <si>
    <t>Uchwała Rady Gminy nr XXIV/134/2021 z dnia 16.02.2021</t>
  </si>
  <si>
    <t>PLKP5010</t>
  </si>
  <si>
    <t>PLOP040</t>
  </si>
  <si>
    <t>Trzebiszyn w aglomeracji Trzebiszyn</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</si>
  <si>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</si>
  <si>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</si>
  <si>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</si>
  <si>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</si>
  <si>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</si>
  <si>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</si>
  <si>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</si>
  <si>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 w aglomeracji Trzebinia</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</si>
  <si>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</si>
  <si>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</si>
  <si>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</si>
  <si>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</si>
  <si>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</si>
  <si>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</si>
  <si>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</si>
  <si>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</si>
  <si>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</si>
  <si>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 w aglomeracji Trzebiechów</t>
  </si>
  <si>
    <t>Trzebiechów</t>
  </si>
  <si>
    <t>PLWM033</t>
  </si>
  <si>
    <t>Lidzbark</t>
  </si>
  <si>
    <t>działdowski</t>
  </si>
  <si>
    <t>Region Górnej Wisły</t>
  </si>
  <si>
    <t>Uchwała nr XXVIII/235/20 Rady Miejskiej w Lidzbarku z dnia 28 grudnia 2020r. Dz.Urz.w.woj.war-maz z dnia 19.01.2021r. Poz. 138</t>
  </si>
  <si>
    <t>PLWM0330</t>
  </si>
  <si>
    <t>Trzebiatów w aglomeracji Trzebiatów</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</si>
  <si>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</si>
  <si>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</si>
  <si>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</si>
  <si>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</si>
  <si>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</si>
  <si>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 w aglomeracji Trzcińsko-Zdrój</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</si>
  <si>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</si>
  <si>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</si>
  <si>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</si>
  <si>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</si>
  <si>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</si>
  <si>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</si>
  <si>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 w aglomeracji Trzcinica</t>
  </si>
  <si>
    <t>Oczyszczalnia Ścieków w Laskach</t>
  </si>
  <si>
    <t>Trzcinica</t>
  </si>
  <si>
    <t>PLPM044</t>
  </si>
  <si>
    <t>Luzino</t>
  </si>
  <si>
    <t>UCHWAŁA NR XXI/317/2020 RADY GMINY LUZINO  z dnia 30.12.2020r. W sprawie wyznaczenia obszaru i granic aglomeracji Luzino</t>
  </si>
  <si>
    <t>PLPM0440</t>
  </si>
  <si>
    <t>PLPK069</t>
  </si>
  <si>
    <t>Trzcinica w aglomeracji Trzcinica</t>
  </si>
  <si>
    <t>PLPM033</t>
  </si>
  <si>
    <t>Łeba</t>
  </si>
  <si>
    <t>Łeba, Wicko</t>
  </si>
  <si>
    <t>Uchwała Nr XXVI/239/2020 Rady Miejskiej w Łebie z dnia 30 grudnia 2020 r. (Dziennik Urzędowy Województwa Pomorskiego 2021 r. poz. 342 Ogłoszony: 28.01.2021)</t>
  </si>
  <si>
    <t>PLPM0330</t>
  </si>
  <si>
    <t>PLLU060</t>
  </si>
  <si>
    <t>Trzciel w aglomeracji Trzciel</t>
  </si>
  <si>
    <t>Trzciel</t>
  </si>
  <si>
    <t>PLPM093N</t>
  </si>
  <si>
    <t>Uchwała Nr XXXII/115/2020 Rady Gminy Łęczyce z dnia 29 grudnia 2020r. w sprawie wyznaczenia obszaru i granic aglomeracji Łęczyce</t>
  </si>
  <si>
    <t>PLPM0930N</t>
  </si>
  <si>
    <t>Oczyszczalnia Osiniec w aglomeracji Trzcianka</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</si>
  <si>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</si>
  <si>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</si>
  <si>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</si>
  <si>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</si>
  <si>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</si>
  <si>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</si>
  <si>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Trzcianka w aglomeracji Trzcianka</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</si>
  <si>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</si>
  <si>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</si>
  <si>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</si>
  <si>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</si>
  <si>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 w aglomeracji Trzciana</t>
  </si>
  <si>
    <t>Trzciana-Libichowa</t>
  </si>
  <si>
    <t>Trzciana</t>
  </si>
  <si>
    <t>PLKP053</t>
  </si>
  <si>
    <t>Obrowo</t>
  </si>
  <si>
    <t>Uchwała Nr XXV/208/2021 Rady Gminy Obrowo z dnia 19 marca 2021r.</t>
  </si>
  <si>
    <t>PLKP0530</t>
  </si>
  <si>
    <t>PLPK041</t>
  </si>
  <si>
    <t>Tryńcza w aglomeracji Tryńcza</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</si>
  <si>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</si>
  <si>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</si>
  <si>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</si>
  <si>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</si>
  <si>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</si>
  <si>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</si>
  <si>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</si>
  <si>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 w aglomeracji Truskolasy</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</si>
  <si>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</si>
  <si>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</si>
  <si>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</si>
  <si>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</si>
  <si>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</si>
  <si>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</si>
  <si>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</si>
  <si>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</si>
  <si>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 w aglomeracji Trójczyce</t>
  </si>
  <si>
    <t>Trójczyce</t>
  </si>
  <si>
    <t>PLPM082N</t>
  </si>
  <si>
    <t>Przodkowo</t>
  </si>
  <si>
    <t>30 grudnia 2020 r., Uchwała Nr XIX/235/2020, Rada Gminy Przodkowo, Dz. Urz. Woj. Pomorskiego poz. 250 z 2021 r.</t>
  </si>
  <si>
    <t>PLPM0820N</t>
  </si>
  <si>
    <t>Niziny w aglomeracji Trójczyce</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</si>
  <si>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</si>
  <si>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</si>
  <si>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</si>
  <si>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</si>
  <si>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</si>
  <si>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</si>
  <si>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</si>
  <si>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 w aglomeracji Trąbki Wielkie</t>
  </si>
  <si>
    <t>Oczyszczalnia Trąbki Wielkie</t>
  </si>
  <si>
    <t>Trąbki Wielkie</t>
  </si>
  <si>
    <t>PLPM031</t>
  </si>
  <si>
    <t>Rowy</t>
  </si>
  <si>
    <t>Uchwała nr XXIII.312.2020 Rady Gminy Ustka z dnia 18 grudnia 2020 r. w sprawie wyznaczenia obszaru i granic aglomeracji Rowy</t>
  </si>
  <si>
    <t>PLPM0310</t>
  </si>
  <si>
    <t>PLMZ502</t>
  </si>
  <si>
    <t>Trąbki w aglomeracji Trąbki</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</si>
  <si>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</si>
  <si>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</si>
  <si>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</si>
  <si>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</si>
  <si>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</si>
  <si>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</si>
  <si>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 w aglomeracji Trawniki</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</si>
  <si>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</si>
  <si>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</si>
  <si>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</si>
  <si>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</si>
  <si>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</si>
  <si>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</si>
  <si>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</si>
  <si>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</si>
  <si>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</si>
  <si>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 w aglomeracji Toszek</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</si>
  <si>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</si>
  <si>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</si>
  <si>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</si>
  <si>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</si>
  <si>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</si>
  <si>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</si>
  <si>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</si>
  <si>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 w aglomeracji Torzym</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</si>
  <si>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</si>
  <si>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</si>
  <si>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</si>
  <si>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</si>
  <si>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</si>
  <si>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</si>
  <si>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</si>
  <si>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 w aglomeracji Toruń</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</si>
  <si>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</si>
  <si>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</si>
  <si>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</si>
  <si>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</si>
  <si>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</si>
  <si>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 w aglomeracji Tomice</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</si>
  <si>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</si>
  <si>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</si>
  <si>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</si>
  <si>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</si>
  <si>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</si>
  <si>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</si>
  <si>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</si>
  <si>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 w aglomeracji TOMASZÓW MAZOWIECKI</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</si>
  <si>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</si>
  <si>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</si>
  <si>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</si>
  <si>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</si>
  <si>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</si>
  <si>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</si>
  <si>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</si>
  <si>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 w aglomeracji Tomaszów Lubelski</t>
  </si>
  <si>
    <t>Oczyszczalnia Ścieków w Tomaszowie Lubelskim</t>
  </si>
  <si>
    <t>Tomaszów Lubelski</t>
  </si>
  <si>
    <t>Uchwała nr XII/153/2020 Rady Gminy Tuchomie z dnia 12 listopada 2020 r. w sprawie wyznaczenia obszaru i granic aglomeracji Tuchomie</t>
  </si>
  <si>
    <t>PLPM6000</t>
  </si>
  <si>
    <t>PLWM042</t>
  </si>
  <si>
    <t>Tolkmicko w aglomeracji Tolkmicko</t>
  </si>
  <si>
    <t>Tolkmicko</t>
  </si>
  <si>
    <t>chełmiński</t>
  </si>
  <si>
    <t>UCHWAŁA NR XXIV/197/20 RADY GMINY UNISŁAW z dnia 29 grudnia 2020 r. w sprawie wyznaczenia obszaru i granic aglomeracji Unisław. (Dz. Urz. Woj. Kuj-Pom., 4 stycznia 2021, poz. 35)</t>
  </si>
  <si>
    <t>PLKP0590</t>
  </si>
  <si>
    <t>PLMP089</t>
  </si>
  <si>
    <t>Tokarnia-1 w aglomeracji TOKARNIA</t>
  </si>
  <si>
    <t>Tokarnia-1</t>
  </si>
  <si>
    <t>TOKARNIA</t>
  </si>
  <si>
    <t>Gmina Miejska Ustka</t>
  </si>
  <si>
    <t>Gmina Miejska Ustka i Gmina Wiejska Ustka</t>
  </si>
  <si>
    <t>UCHWAŁA NR LXXXVI/763/2024 RADY MIASTA USTKA z dnia 25 stycznia 2024 r.(Dz.U. Woj. Pomorskiego z 2024r., poz. 992)</t>
  </si>
  <si>
    <t>PLPM0120</t>
  </si>
  <si>
    <t>PLMZ050</t>
  </si>
  <si>
    <t>Tłuszcz w aglomeracji Tłuszcz</t>
  </si>
  <si>
    <t>Tłuszcz</t>
  </si>
  <si>
    <t>Kołczygłowy</t>
  </si>
  <si>
    <t>Uchwała nr XX/201/2020 Rady Gminy Kołczygłowy z dnia 14 grudnia 2020 roku (Dz. Urz. Woj. Pom. z 2020 r., poz. 5698)</t>
  </si>
  <si>
    <t>PLPM0630</t>
  </si>
  <si>
    <t>PLLE082N</t>
  </si>
  <si>
    <t>Tereszpol w aglomeracji Tereszpol</t>
  </si>
  <si>
    <t>Tereszpol</t>
  </si>
  <si>
    <t>Władysławowo, Puck</t>
  </si>
  <si>
    <t>Uchwała nr LXVI/1112/2023 Rady Miejskiej Władysławowo z dnia 31 maja 2023 roku (Dz. Urz. Woj. Pom., 20.06.2023r., poz. 3003)</t>
  </si>
  <si>
    <t>PLPM0400</t>
  </si>
  <si>
    <t>PLLE029</t>
  </si>
  <si>
    <t>Terespol-Koroszczyn w aglomeracji Terespol-Koroszczyn</t>
  </si>
  <si>
    <t>Terespol-Koroszczyn</t>
  </si>
  <si>
    <t>PLKP065</t>
  </si>
  <si>
    <t>Zławieś Wielka</t>
  </si>
  <si>
    <t>ZŁAWIEŚ WIELKA</t>
  </si>
  <si>
    <t>UCHWAŁA NR XXV/195/2020  RADY GMINY ZŁAWIEŚ WIELKA  z dnia 28.12.2020,  Dz. U Woj. Kuj. - Pom. z dnia  31.12.2020 poz. 6896</t>
  </si>
  <si>
    <t>PLLE026</t>
  </si>
  <si>
    <t>Terespol "Wschód" w aglomeracji Terespol</t>
  </si>
  <si>
    <t>Terespol "Wschód"</t>
  </si>
  <si>
    <t>Terespol</t>
  </si>
  <si>
    <t>Uchwała nr XXX/304/2020 Rady Gminy Krokowa z dnia 17.12.2020 r. w sprawie wyzn. Obsz. Aglom. Żarnowiec</t>
  </si>
  <si>
    <t>PLPM0751</t>
  </si>
  <si>
    <t>PLMZ046</t>
  </si>
  <si>
    <t>Granice w aglomeracji Teresin</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</si>
  <si>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</si>
  <si>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</si>
  <si>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</si>
  <si>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</si>
  <si>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</si>
  <si>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</si>
  <si>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</si>
  <si>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</si>
  <si>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</si>
  <si>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</si>
  <si>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 w aglomeracji Tczów</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</si>
  <si>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</si>
  <si>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</si>
  <si>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</si>
  <si>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</si>
  <si>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</si>
  <si>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</si>
  <si>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</si>
  <si>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</si>
  <si>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</si>
  <si>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 w aglomeracji Tczew</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</si>
  <si>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</si>
  <si>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</si>
  <si>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</si>
  <si>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</si>
  <si>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</si>
  <si>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</si>
  <si>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</si>
  <si>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</si>
  <si>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</si>
  <si>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 w aglomeracji Tarnów Opolski</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</si>
  <si>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</si>
  <si>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</si>
  <si>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</si>
  <si>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</si>
  <si>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</si>
  <si>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</si>
  <si>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</si>
  <si>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</si>
  <si>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 w aglomeracji Tarnów</t>
  </si>
  <si>
    <t>Tarnów</t>
  </si>
  <si>
    <t>PLPM038</t>
  </si>
  <si>
    <t>Dzierzgoń</t>
  </si>
  <si>
    <t>Sztumski</t>
  </si>
  <si>
    <t>Dzierzgoń , Stary Targ</t>
  </si>
  <si>
    <t>UCHWAŁA NR XVIII/255/2020 Rady Miejskiej w Dzierzgoniu z dnia 22 grudnia 2020r</t>
  </si>
  <si>
    <t>PLPM0380</t>
  </si>
  <si>
    <t>PLSL019</t>
  </si>
  <si>
    <t>Repty Śląskie w aglomeracji Tarnowskie Góry</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</si>
  <si>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</si>
  <si>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</si>
  <si>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</si>
  <si>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</si>
  <si>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</si>
  <si>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</si>
  <si>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</si>
  <si>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</si>
  <si>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 w aglomeracji Tarnowskie Góry</t>
  </si>
  <si>
    <t>Leśna</t>
  </si>
  <si>
    <t>PLWM043</t>
  </si>
  <si>
    <t>Frombork</t>
  </si>
  <si>
    <t>Uchwała nr XIX/268/20 Rady Miejskiej we Fromborku z dnia 30 grudnia 2020r. w sprawie wyznaczenia obszaru i granic aglomeracji Frombork (Dz.Urz.Woj.Warm.-Maz. z dnia 22 stycznia 2021r., pozycja 325)</t>
  </si>
  <si>
    <t>PLWM0430</t>
  </si>
  <si>
    <t>Centralna w aglomeracji Tarnowskie Góry</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</si>
  <si>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</si>
  <si>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</si>
  <si>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</si>
  <si>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</si>
  <si>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</si>
  <si>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</si>
  <si>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</si>
  <si>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 w aglomeracji Tarnowo Podgórne</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</si>
  <si>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</si>
  <si>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</si>
  <si>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</si>
  <si>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</si>
  <si>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</si>
  <si>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</si>
  <si>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</si>
  <si>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</si>
  <si>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 w aglomeracji Tarnowiec</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</si>
  <si>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</si>
  <si>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</si>
  <si>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</si>
  <si>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</si>
  <si>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</si>
  <si>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</si>
  <si>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</si>
  <si>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</si>
  <si>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</si>
  <si>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 w aglomeracji Tarnogród</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</si>
  <si>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</si>
  <si>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</si>
  <si>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</si>
  <si>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</si>
  <si>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</si>
  <si>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</si>
  <si>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</si>
  <si>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</si>
  <si>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</si>
  <si>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 w aglomeracji Tarnobrzeg</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</si>
  <si>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</si>
  <si>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</si>
  <si>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</si>
  <si>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</si>
  <si>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</si>
  <si>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</si>
  <si>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</si>
  <si>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 w aglomeracji Tarnawatka</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</si>
  <si>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</si>
  <si>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</si>
  <si>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</si>
  <si>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</si>
  <si>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</si>
  <si>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</si>
  <si>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 w aglomeracji Tarczyn</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</si>
  <si>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</si>
  <si>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</si>
  <si>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</si>
  <si>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</si>
  <si>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</si>
  <si>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</si>
  <si>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</si>
  <si>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Świnoujście w aglomeracji Świnoujście</t>
  </si>
  <si>
    <t>PLPM604</t>
  </si>
  <si>
    <t>Kolbudy</t>
  </si>
  <si>
    <t>Uchwała Nr XXVIII/229/20 Rady Gminy Kolbudy z dnia 15 grudnia 2020 r. w sprawie wyznaczenia obszaru i granic aglomeracji Kolbudy (Dz. Urz. Woj. Pomorskiego z dn. 30-12-2020 r., poz. 5723)</t>
  </si>
  <si>
    <t>PLSW058N</t>
  </si>
  <si>
    <t>Świniary w aglomeracji Świniary</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</si>
  <si>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</si>
  <si>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</si>
  <si>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</si>
  <si>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</si>
  <si>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</si>
  <si>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</si>
  <si>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 w aglomeracji Świlcza</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</si>
  <si>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</si>
  <si>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</si>
  <si>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</si>
  <si>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</si>
  <si>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</si>
  <si>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</si>
  <si>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</si>
  <si>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</si>
  <si>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</si>
  <si>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 w aglomeracji Święte</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</si>
  <si>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</si>
  <si>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</si>
  <si>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</si>
  <si>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</si>
  <si>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</si>
  <si>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</si>
  <si>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</si>
  <si>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 w aglomeracji Świętajno</t>
  </si>
  <si>
    <t>Oczyszczalnia ścieków w Świętajnie</t>
  </si>
  <si>
    <t>PLPM070</t>
  </si>
  <si>
    <t>Linia</t>
  </si>
  <si>
    <t>Uchwała nr 235/XXII/VIII/2020 Rady Gminy Linia z dnia 17.12.2020r. (Dz. Urz. Woj. Pom. Z 2021r., 25 stycznia, poz. 236)</t>
  </si>
  <si>
    <t>PLPM0700</t>
  </si>
  <si>
    <t>Oczyszczalnia ścieków w Spychowie w aglomeracji Świętajno</t>
  </si>
  <si>
    <t>Oczyszczalnia ścieków w Spychowie</t>
  </si>
  <si>
    <t>PLKP020</t>
  </si>
  <si>
    <t>Lipno</t>
  </si>
  <si>
    <t>Lipno gmina miejska</t>
  </si>
  <si>
    <t>Uchwała Nr XXIII/173/2021 z 09 lutego 2021</t>
  </si>
  <si>
    <t>PLKP0200</t>
  </si>
  <si>
    <t>PLDO084</t>
  </si>
  <si>
    <t>ŚWIERZAWA w aglomeracji Świerzawa</t>
  </si>
  <si>
    <t>ŚWIERZAWA</t>
  </si>
  <si>
    <t>Świerzawa</t>
  </si>
  <si>
    <t>PLWM021</t>
  </si>
  <si>
    <t>Lubawa</t>
  </si>
  <si>
    <t>LUBAWA</t>
  </si>
  <si>
    <t>Uchwała nr XXII/220/2020 Rady Miasta z dnia 18 grudnia 2020 r. w sprawie wyznaczenia obszaru i granic aglomeracji Lubawa</t>
  </si>
  <si>
    <t>PLWM0210</t>
  </si>
  <si>
    <t>PLSL032</t>
  </si>
  <si>
    <t>Świerklany w aglomeracji Świerklany</t>
  </si>
  <si>
    <t>Świerklany</t>
  </si>
  <si>
    <t>PLPM051</t>
  </si>
  <si>
    <t>Lubichowo</t>
  </si>
  <si>
    <t>starogardzki</t>
  </si>
  <si>
    <t>uchwała  nr XXVI/165/2020 Rady Gminy Lubichowo z dn. 21 grudnia 2020 r.[Dz. Urz. Woj.Pom. Z dn. 15.01.2021 r., poz. 144]</t>
  </si>
  <si>
    <t>PLPM0510</t>
  </si>
  <si>
    <t>PLSL503</t>
  </si>
  <si>
    <t>Oczyszczalnia Świerklaniec  w aglomeracji Świerklaniec</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</si>
  <si>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</si>
  <si>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</si>
  <si>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</si>
  <si>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</si>
  <si>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</si>
  <si>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</si>
  <si>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</si>
  <si>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 w aglomeracji Świeradów-Zdrój</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</si>
  <si>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</si>
  <si>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</si>
  <si>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</si>
  <si>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</si>
  <si>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</si>
  <si>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</si>
  <si>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 w aglomeracji Świekatowo</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</si>
  <si>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</si>
  <si>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</si>
  <si>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</si>
  <si>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</si>
  <si>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</si>
  <si>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</si>
  <si>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</si>
  <si>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</si>
  <si>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 w aglomeracji Świecie-Bukowiec</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</si>
  <si>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</si>
  <si>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</si>
  <si>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</si>
  <si>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</si>
  <si>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</si>
  <si>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</si>
  <si>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</si>
  <si>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 w aglomeracji Świecie-Bukowiec</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</si>
  <si>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</si>
  <si>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</si>
  <si>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</si>
  <si>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</si>
  <si>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</si>
  <si>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</si>
  <si>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</si>
  <si>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 w aglomeracji Świecie nad Osą</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</si>
  <si>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</si>
  <si>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</si>
  <si>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</si>
  <si>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</si>
  <si>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</si>
  <si>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</si>
  <si>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</si>
  <si>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Miejska Oczyszczalnia Ścieków w aglomeracji Świdwin</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</si>
  <si>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</si>
  <si>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</si>
  <si>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</si>
  <si>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</si>
  <si>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</si>
  <si>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</si>
  <si>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 w aglomeracji Świdnica</t>
  </si>
  <si>
    <t>APIS</t>
  </si>
  <si>
    <t>Świdnica</t>
  </si>
  <si>
    <t>PLWM026</t>
  </si>
  <si>
    <t>Olsztynek</t>
  </si>
  <si>
    <t>UCHWAŁA NR XXV-233/2020 RADY MIEJSKIEJ W OLSZTYNKU  z dnia 29 grudnia 2020 r. w sprawie wyznaczenia obszaru i granic aglomeracji Olsztynek (DZ. URZ. WOJ. WARM-MAZ 2021.676)</t>
  </si>
  <si>
    <t>PLWM0260</t>
  </si>
  <si>
    <t>ECOLO-CHIEFF w aglomeracji Świdnica</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</si>
  <si>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</si>
  <si>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</si>
  <si>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</si>
  <si>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</si>
  <si>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</si>
  <si>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</si>
  <si>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</si>
  <si>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 w aglomeracji Świdnica</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</si>
  <si>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</si>
  <si>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</si>
  <si>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</si>
  <si>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</si>
  <si>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</si>
  <si>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</si>
  <si>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</si>
  <si>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 w aglomeracji Środa Wlkp</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</si>
  <si>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</si>
  <si>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</si>
  <si>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</si>
  <si>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</si>
  <si>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</si>
  <si>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</si>
  <si>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</si>
  <si>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 w aglomeracji Środa Śląska</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</si>
  <si>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</si>
  <si>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</si>
  <si>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</si>
  <si>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</si>
  <si>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</si>
  <si>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</si>
  <si>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</si>
  <si>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</si>
  <si>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</si>
  <si>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 w aglomeracji Śrem</t>
  </si>
  <si>
    <t>oczyszczalnia ścieków w Śremie</t>
  </si>
  <si>
    <t>Śrem</t>
  </si>
  <si>
    <t>PLPM042</t>
  </si>
  <si>
    <t>Pszczółki</t>
  </si>
  <si>
    <t>LXXXIV/498/23</t>
  </si>
  <si>
    <t>PLPM0421</t>
  </si>
  <si>
    <t>ZAKŁADOWA OCZYSZCZALNIA ŚCIEKÓW w aglomeracji Śmiłowo</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</si>
  <si>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</si>
  <si>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</si>
  <si>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</si>
  <si>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</si>
  <si>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</si>
  <si>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</si>
  <si>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</si>
  <si>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</si>
  <si>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</si>
  <si>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 w aglomeracji Śmigiel</t>
  </si>
  <si>
    <t>Oczyszczalnia ścieków w Koszanowie</t>
  </si>
  <si>
    <t>Śmigiel</t>
  </si>
  <si>
    <t>PLWM045</t>
  </si>
  <si>
    <t>Samborowo</t>
  </si>
  <si>
    <t>Nr XXIX/241/2020  Rady Gminy Ostróda z dnia              30-11-2020</t>
  </si>
  <si>
    <t>PLWM0450</t>
  </si>
  <si>
    <t>PLKP054</t>
  </si>
  <si>
    <t>Oczyszczalnia ścieków w Śliwicach w aglomeracji Śliwice</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</si>
  <si>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</si>
  <si>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</si>
  <si>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</si>
  <si>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</si>
  <si>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</si>
  <si>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</si>
  <si>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</si>
  <si>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</si>
  <si>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 w aglomeracji Ślesin</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</si>
  <si>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</si>
  <si>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</si>
  <si>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</si>
  <si>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</si>
  <si>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</si>
  <si>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</si>
  <si>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</si>
  <si>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</si>
  <si>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 w aglomeracji Ścinawa</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</si>
  <si>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</si>
  <si>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</si>
  <si>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</si>
  <si>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</si>
  <si>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</si>
  <si>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</si>
  <si>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</si>
  <si>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</si>
  <si>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 w aglomeracji Szydłowiec</t>
  </si>
  <si>
    <t>Szydłowiec</t>
  </si>
  <si>
    <t>PLPM066</t>
  </si>
  <si>
    <t>Stare Pole</t>
  </si>
  <si>
    <t>malborski</t>
  </si>
  <si>
    <t>UCHWAŁA NR XLV/342/2023 Rady Gminy Stare Pole z dnia 28 czerwca 2023 r.(Dziennik Urzędowy Województwa Pomorskiego z 2023 r., poz. 3772</t>
  </si>
  <si>
    <t>PLPM0660</t>
  </si>
  <si>
    <t>Szubin w aglomeracji Szubin</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</si>
  <si>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</si>
  <si>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</si>
  <si>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</si>
  <si>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</si>
  <si>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</si>
  <si>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</si>
  <si>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 w aglomeracji Sztum</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</si>
  <si>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</si>
  <si>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</si>
  <si>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</si>
  <si>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</si>
  <si>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</si>
  <si>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</si>
  <si>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</si>
  <si>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</si>
  <si>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 w aglomeracji Szprotawa</t>
  </si>
  <si>
    <t>Oczyszczalnia ścieków w Wiechlicach</t>
  </si>
  <si>
    <t>Szprotawa</t>
  </si>
  <si>
    <t>Dziennik Urzędowy Woj. Warmińsko-mazurskiego 2020-12-14, poz. 5118, Uchwała Nr XXIX/213/20 Rady Miejskiej w Tolkmicku</t>
  </si>
  <si>
    <t>PLWM0420</t>
  </si>
  <si>
    <t>PLLU042</t>
  </si>
  <si>
    <t>Grupowa Oczyszczalnia ścieków w Szlichtyngowej w aglomeracji Szlichtyngowa</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</si>
  <si>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</si>
  <si>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</si>
  <si>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</si>
  <si>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</si>
  <si>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</si>
  <si>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</si>
  <si>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</si>
  <si>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Oczyszczalnia ścieków  w Szklarskiej Porębie   w aglomeracji Szklarska Poręba</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</si>
  <si>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</si>
  <si>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</si>
  <si>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</si>
  <si>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</si>
  <si>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</si>
  <si>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 w aglomeracji Szerzyny</t>
  </si>
  <si>
    <t>Oczyszczalnia Ścieków Szerzyny</t>
  </si>
  <si>
    <t>Szerzyny</t>
  </si>
  <si>
    <t>Uchwała Nr X/198/2020 Rady Gminy Waganiec z dnia 29 grudnia 2020 r.</t>
  </si>
  <si>
    <t>PLKP0740</t>
  </si>
  <si>
    <t>PLPL039</t>
  </si>
  <si>
    <t>Szepietowo w aglomeracji Szepietowo</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</si>
  <si>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</si>
  <si>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</si>
  <si>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</si>
  <si>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</si>
  <si>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</si>
  <si>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 w aglomeracji Szebnie</t>
  </si>
  <si>
    <t>Szebnie</t>
  </si>
  <si>
    <t>Kościerzyna</t>
  </si>
  <si>
    <t>uchwała NR XIII/228/20 Rady Gminy Kościerzyna z dnia 27 listopada 2020 r. w sprawie wyznaczenia obszaru i granic aglomeracji Wielki Klincz (Dz. Urz. Woj. Pom. poz. 5338)</t>
  </si>
  <si>
    <t>PLPM0530</t>
  </si>
  <si>
    <t>SZCZYTNO w aglomeracji Szczytno</t>
  </si>
  <si>
    <t>SZCZYTNO</t>
  </si>
  <si>
    <t>Zalewo</t>
  </si>
  <si>
    <t>UCHWAŁA NR XXIV/193/20 RADY MIEJSKIEJ W ZALEWIE Z DN 23.12.2020R. W SPRAWIE WYZNACZENIA OBSZARU I GRANIC AGLOMERACJI ZALEWO</t>
  </si>
  <si>
    <t>PLWM0250</t>
  </si>
  <si>
    <t>PLMP095</t>
  </si>
  <si>
    <t>Szczurowa w aglomeracji Szczurowa</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</si>
  <si>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</si>
  <si>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</si>
  <si>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</si>
  <si>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</si>
  <si>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OCZYSZCZALNIA ŚCIEKÓW W SZCZUCZYNIE,                                                                            w aglomeracji Szczuczyn</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</si>
  <si>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</si>
  <si>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</si>
  <si>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</si>
  <si>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</si>
  <si>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</si>
  <si>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</si>
  <si>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</si>
  <si>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 w aglomeracji Szczucin</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</si>
  <si>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</si>
  <si>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</si>
  <si>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</si>
  <si>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</si>
  <si>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</si>
  <si>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</si>
  <si>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</si>
  <si>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 w aglomeracji SZCZERCÓW</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</si>
  <si>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</si>
  <si>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</si>
  <si>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</si>
  <si>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</si>
  <si>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</si>
  <si>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</si>
  <si>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</si>
  <si>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</si>
  <si>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</si>
  <si>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 w aglomeracji Szczekociny</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</si>
  <si>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</si>
  <si>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</si>
  <si>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</si>
  <si>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</si>
  <si>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</si>
  <si>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</si>
  <si>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</si>
  <si>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 w aglomeracji Szczekociny</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</si>
  <si>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</si>
  <si>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</si>
  <si>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</si>
  <si>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</si>
  <si>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</si>
  <si>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</si>
  <si>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</si>
  <si>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Szczecinek w aglomeracji Szczecinek</t>
  </si>
  <si>
    <t>PLKP503</t>
  </si>
  <si>
    <t>Drzycim</t>
  </si>
  <si>
    <t>UCHWAŁA Nr XVIII/143/2020 RADY GMINY DRZYCIM
z dnia 10 listopada 2020 r. w sprawie wyznaczenia obszaru i granic aglomeracji Drzycim (Dz. Urz. W KP z dnia 18.11.2020 r. poz. 5539)</t>
  </si>
  <si>
    <t>PLKP5031</t>
  </si>
  <si>
    <t>PLKP5033</t>
  </si>
  <si>
    <t>PLKP5034</t>
  </si>
  <si>
    <t>Zdroje w aglomeracji Szczecin Prawobrzeże</t>
  </si>
  <si>
    <t>Zdroje</t>
  </si>
  <si>
    <t>PLPM062</t>
  </si>
  <si>
    <t>Dziemiany</t>
  </si>
  <si>
    <t>Uchwała nr XXVIII/135/20 Rady Gminy Dziemiany z dnia 28 grudnia 2020 r. w sprawie wyznaczenia obszaru i granic aglomeracji Dziemiany (Dz. Urz. Woj.. Pom z dnia 27 stycznia 2021 r./ poz 947)</t>
  </si>
  <si>
    <t>PLPM0620</t>
  </si>
  <si>
    <t>Pomorzany w aglomeracji Szczecin Lewobrzeże</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</si>
  <si>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</si>
  <si>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</si>
  <si>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</si>
  <si>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</si>
  <si>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</si>
  <si>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</si>
  <si>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</si>
  <si>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</si>
  <si>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 w aglomeracji Szczebrzeszyn</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</si>
  <si>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</si>
  <si>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</si>
  <si>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</si>
  <si>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</si>
  <si>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</si>
  <si>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</si>
  <si>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 w aglomeracji Szczawnica</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</si>
  <si>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</si>
  <si>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</si>
  <si>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</si>
  <si>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</si>
  <si>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</si>
  <si>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</si>
  <si>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</si>
  <si>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</si>
  <si>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</si>
  <si>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 w aglomeracji Szamotuły</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</si>
  <si>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</si>
  <si>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</si>
  <si>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</si>
  <si>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</si>
  <si>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</si>
  <si>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</si>
  <si>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Oczyszczalnia Ścieków w aglomeracji Szamocin</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</si>
  <si>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</si>
  <si>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</si>
  <si>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</si>
  <si>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</si>
  <si>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</si>
  <si>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</si>
  <si>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</si>
  <si>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 w aglomeracji Syrynia</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</si>
  <si>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</si>
  <si>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</si>
  <si>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</si>
  <si>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</si>
  <si>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</si>
  <si>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</si>
  <si>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</si>
  <si>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</si>
  <si>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 w aglomeracji Syców</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</si>
  <si>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</si>
  <si>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</si>
  <si>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</si>
  <si>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</si>
  <si>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</si>
  <si>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</si>
  <si>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</si>
  <si>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 w aglomeracji Swornegacie</t>
  </si>
  <si>
    <t>Swornegacie</t>
  </si>
  <si>
    <t>PLKP046</t>
  </si>
  <si>
    <t>Kamień Krajeński</t>
  </si>
  <si>
    <t>uchwała nr XXIII/162/2020 Rady Miejskiej w Kamieniu Krajeński z dnia 29 grudnia 2020 r. 
Dziennik Urzędowy Województwa Kujawsko - Pomorskiego z dnia 4 stycznia 2021 r., poz. 40</t>
  </si>
  <si>
    <t>PLKP0460</t>
  </si>
  <si>
    <t>Suwałki w aglomeracji Suwałki</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</si>
  <si>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</si>
  <si>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</si>
  <si>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</si>
  <si>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</si>
  <si>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</si>
  <si>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</si>
  <si>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 w aglomeracji Suszec</t>
  </si>
  <si>
    <t>Oczyszczalnia ścieków w Suszcu</t>
  </si>
  <si>
    <t>Suszec</t>
  </si>
  <si>
    <t>PLKP601</t>
  </si>
  <si>
    <t>Kęsowo</t>
  </si>
  <si>
    <t>KĘSOWO</t>
  </si>
  <si>
    <t>XXXII/166/2020 RADY GMINY W KĘSOWIE z dnia 26 listopada2020 r.  (Dz. Urz. Woj.. KUJ-Pom. Z dnia 3 grudnia 2020r. Poz. 5985</t>
  </si>
  <si>
    <t>Oczyszczalnia ścieków w Rudziczce w aglomeracji Suszec</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</si>
  <si>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</si>
  <si>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</si>
  <si>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</si>
  <si>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</si>
  <si>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</si>
  <si>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</si>
  <si>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 w aglomeracji Susz</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</si>
  <si>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</si>
  <si>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</si>
  <si>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</si>
  <si>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</si>
  <si>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</si>
  <si>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</si>
  <si>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</si>
  <si>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</si>
  <si>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 w aglomeracji Sułów</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</si>
  <si>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</si>
  <si>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</si>
  <si>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</si>
  <si>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</si>
  <si>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</si>
  <si>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</si>
  <si>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</si>
  <si>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 w aglomeracji Sułoszowa</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</si>
  <si>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</si>
  <si>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</si>
  <si>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</si>
  <si>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</si>
  <si>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</si>
  <si>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</si>
  <si>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 w aglomeracji SUŁKOWICE</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</si>
  <si>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</si>
  <si>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</si>
  <si>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</si>
  <si>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</si>
  <si>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</si>
  <si>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</si>
  <si>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</si>
  <si>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</si>
  <si>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</si>
  <si>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</si>
  <si>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 w aglomeracji Sułkowice</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</si>
  <si>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</si>
  <si>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</si>
  <si>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</si>
  <si>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</si>
  <si>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</si>
  <si>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</si>
  <si>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 w aglomeracji Sulmierzyce</t>
  </si>
  <si>
    <t>SULMIERZYCE</t>
  </si>
  <si>
    <t>Sulmierzyce</t>
  </si>
  <si>
    <t>PLPM079N</t>
  </si>
  <si>
    <t>Lipnica</t>
  </si>
  <si>
    <t>Uchwała nr LXIV/488/2024 Rady Gminy w Lipnicy z dnia 8 marca 2024 r. (Dz. Urz. Woj. Pom. z 2024 r. poz. 1760)</t>
  </si>
  <si>
    <t>PLPM0790N</t>
  </si>
  <si>
    <t>PLDO082</t>
  </si>
  <si>
    <t>Sulików w aglomeracji Sulików</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</si>
  <si>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</si>
  <si>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</si>
  <si>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</si>
  <si>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</si>
  <si>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</si>
  <si>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</si>
  <si>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</si>
  <si>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</si>
  <si>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 w aglomeracji Sulęcinek</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</si>
  <si>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</si>
  <si>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</si>
  <si>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</si>
  <si>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</si>
  <si>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</si>
  <si>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</si>
  <si>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 w aglomeracji Sulęcin</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</si>
  <si>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</si>
  <si>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</si>
  <si>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</si>
  <si>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</si>
  <si>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</si>
  <si>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</si>
  <si>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</si>
  <si>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Miejska Oczyszczalnia Ścieków w aglomeracji Sulejówek</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</si>
  <si>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</si>
  <si>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</si>
  <si>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</si>
  <si>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</si>
  <si>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</si>
  <si>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</si>
  <si>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 w aglomeracji Sulejów</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</si>
  <si>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</si>
  <si>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</si>
  <si>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</si>
  <si>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</si>
  <si>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</si>
  <si>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</si>
  <si>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</si>
  <si>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</si>
  <si>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 w aglomeracji Sulechów</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</si>
  <si>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</si>
  <si>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</si>
  <si>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</si>
  <si>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</si>
  <si>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</si>
  <si>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</si>
  <si>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</si>
  <si>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 w aglomeracji Suchy Dąb</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</si>
  <si>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</si>
  <si>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</si>
  <si>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</si>
  <si>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</si>
  <si>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</si>
  <si>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</si>
  <si>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</si>
  <si>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 w aglomeracji Suchożebry</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</si>
  <si>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</si>
  <si>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</si>
  <si>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</si>
  <si>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</si>
  <si>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</si>
  <si>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</si>
  <si>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 w aglomeracji Suchowola</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</si>
  <si>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</si>
  <si>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</si>
  <si>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</si>
  <si>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</si>
  <si>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</si>
  <si>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</si>
  <si>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 w aglomeracji Suchedniów</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</si>
  <si>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</si>
  <si>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</si>
  <si>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</si>
  <si>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</si>
  <si>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</si>
  <si>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</si>
  <si>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</si>
  <si>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 w aglomeracji Sucha Beskidzka</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</si>
  <si>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</si>
  <si>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</si>
  <si>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</si>
  <si>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</si>
  <si>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</si>
  <si>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</si>
  <si>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</si>
  <si>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</si>
  <si>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 w aglomeracji Subkowy</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</si>
  <si>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</si>
  <si>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</si>
  <si>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</si>
  <si>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</si>
  <si>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</si>
  <si>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 w aglomeracji Subkowy</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</si>
  <si>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</si>
  <si>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</si>
  <si>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</si>
  <si>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</si>
  <si>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</si>
  <si>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</si>
  <si>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 w aglomeracji Styków</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</si>
  <si>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</si>
  <si>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</si>
  <si>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</si>
  <si>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</si>
  <si>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</si>
  <si>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</si>
  <si>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 w aglomeracji Studzienice</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</si>
  <si>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</si>
  <si>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</si>
  <si>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</si>
  <si>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</si>
  <si>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</si>
  <si>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</si>
  <si>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</si>
  <si>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</si>
  <si>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 w aglomeracji Stubno</t>
  </si>
  <si>
    <t>Stubno</t>
  </si>
  <si>
    <t>PLPM030</t>
  </si>
  <si>
    <t>Przechlewo</t>
  </si>
  <si>
    <t>Uchwała NR 211/XXX/2020 Rady Gminy Przechlewo z dnia 22.12.2020 W sprawie wyznaczenia obszaru i granic agromelacji Przechlewo (Dz.Urz.Woj.Pom. Z dnia 19 stycznia 2021 r.,poz.182)</t>
  </si>
  <si>
    <t>PLPM0300</t>
  </si>
  <si>
    <t>PLLE044</t>
  </si>
  <si>
    <t>Strzyżów w aglomeracji Strzyżów</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</si>
  <si>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</si>
  <si>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</si>
  <si>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</si>
  <si>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</si>
  <si>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</si>
  <si>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</si>
  <si>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</si>
  <si>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</si>
  <si>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</si>
  <si>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 w aglomeracji Strzelno</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</si>
  <si>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</si>
  <si>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</si>
  <si>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</si>
  <si>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</si>
  <si>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</si>
  <si>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</si>
  <si>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Oczyszczalnia ścieków w Chociwelu  w aglomeracji Strzelin</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</si>
  <si>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</si>
  <si>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</si>
  <si>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</si>
  <si>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</si>
  <si>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</si>
  <si>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</si>
  <si>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</si>
  <si>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 w aglomeracji Strzelce Opolskie</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</si>
  <si>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</si>
  <si>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</si>
  <si>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</si>
  <si>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</si>
  <si>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</si>
  <si>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</si>
  <si>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</si>
  <si>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</si>
  <si>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 w aglomeracji STRZELCE KRAJEŃSKIE</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</si>
  <si>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</si>
  <si>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</si>
  <si>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</si>
  <si>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</si>
  <si>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</si>
  <si>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</si>
  <si>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</si>
  <si>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 w aglomeracji Strzegowo</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</si>
  <si>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</si>
  <si>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</si>
  <si>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</si>
  <si>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</si>
  <si>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</si>
  <si>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</si>
  <si>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 w aglomeracji Strzegom</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</si>
  <si>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</si>
  <si>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</si>
  <si>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</si>
  <si>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</si>
  <si>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</si>
  <si>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</si>
  <si>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</si>
  <si>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</si>
  <si>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</si>
  <si>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</si>
  <si>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 w aglomeracji Strzałkowo</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</si>
  <si>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</si>
  <si>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</si>
  <si>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</si>
  <si>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</si>
  <si>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</si>
  <si>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</si>
  <si>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</si>
  <si>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 w aglomeracji Stryszów</t>
  </si>
  <si>
    <t>Stryszów</t>
  </si>
  <si>
    <t>UCHWAŁA NR XIV/153/2020 RADY GMINY STUDZIENICE z dnia 10 grudnia 2020 r. w sprawie wyznaczenia obszaru i granic aglomeracji Studzienice (Dz. Urz. Woj. Pom. z dnia 2 marca 2021 r., poz. 820)</t>
  </si>
  <si>
    <t>PLPM0570</t>
  </si>
  <si>
    <t>PLLO039</t>
  </si>
  <si>
    <t>Stryków w aglomeracji Stryków</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</si>
  <si>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</si>
  <si>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</si>
  <si>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</si>
  <si>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</si>
  <si>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</si>
  <si>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 w aglomeracji Strykowo</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</si>
  <si>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</si>
  <si>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</si>
  <si>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</si>
  <si>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</si>
  <si>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</si>
  <si>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</si>
  <si>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 w aglomeracji Strumień</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</si>
  <si>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</si>
  <si>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</si>
  <si>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</si>
  <si>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</si>
  <si>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</si>
  <si>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</si>
  <si>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 w aglomeracji Stronie Ślaskie</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</si>
  <si>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</si>
  <si>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</si>
  <si>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</si>
  <si>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</si>
  <si>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</si>
  <si>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</si>
  <si>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</si>
  <si>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 xml:space="preserve">Stromiec w aglomeracji Stromiec </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</si>
  <si>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</si>
  <si>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</si>
  <si>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</si>
  <si>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</si>
  <si>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</si>
  <si>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</si>
  <si>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 w aglomeracji Strawczyn</t>
  </si>
  <si>
    <t>STRAWCZYN</t>
  </si>
  <si>
    <t>Strawczyn</t>
  </si>
  <si>
    <t>UCHWAŁA Nr XXI/135/2020
RADY GMINY ŚWIECIE NAD OSĄ z dnia 30 grudnia 2020 r.
w sprawie wyznaczenia obszaru i granic aglomeracji Świecie nad Osą</t>
  </si>
  <si>
    <t>PLKP0780</t>
  </si>
  <si>
    <t>PLPK172N</t>
  </si>
  <si>
    <t>Straszęcin w aglomeracji Straszęcin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</si>
  <si>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</si>
  <si>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</si>
  <si>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</si>
  <si>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</si>
  <si>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</si>
  <si>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</si>
  <si>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</si>
  <si>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 w aglomeracji Stopnica</t>
  </si>
  <si>
    <t>Falęcin Stary</t>
  </si>
  <si>
    <t>Stopnica</t>
  </si>
  <si>
    <t>Uchwała nr XX/125/2020 Rady Gminy Świekatowo z dnia 29 grudnia 2020 r. w sprawie wyznaczenia obszaru i granic aglomeracji; publikator – Dziennik Urzędowy Województwa Kujawsko-Pomorskiego</t>
  </si>
  <si>
    <t>PLLE043</t>
  </si>
  <si>
    <t xml:space="preserve">Stoczek Łukowski w aglomeracji Stoczek Łukowski </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</si>
  <si>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</si>
  <si>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</si>
  <si>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</si>
  <si>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</si>
  <si>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</si>
  <si>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</si>
  <si>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 w aglomeracji Stężyca</t>
  </si>
  <si>
    <t>Delowo</t>
  </si>
  <si>
    <t>UCHWAŁA Nr XXIX/197/20 RADY MIEJSKIEJ w TUCHOLI z dnia 17 grudnia 2020 r. w sprawie wyznaczenia obszaru i granic aglomeracji Tuchola (Dz. Urz. Woj. Kuj-Pom. z dnia 5 stycznia 2021 r., poz. 65)</t>
  </si>
  <si>
    <t>PLKP0120</t>
  </si>
  <si>
    <t>PLWL081</t>
  </si>
  <si>
    <t>Oczyszczalnia ścieków Witobel w aglomeracji Stęszew</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</si>
  <si>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</si>
  <si>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</si>
  <si>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</si>
  <si>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</si>
  <si>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</si>
  <si>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</si>
  <si>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Stepnica w aglomeracji Stepnica</t>
  </si>
  <si>
    <t>Uchwała Rady Gminy Warlubie zdnia 20.12.2018 r. w sprawie wyznaczenia granic aglomeracji Warlubie (Dz.Urz.Woj.Kuj-Pom z dnia 9 stycznia 2019 r.,poz. 358)</t>
  </si>
  <si>
    <t>PLKP0280</t>
  </si>
  <si>
    <t>Stegna w aglomeracji Stegna</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</si>
  <si>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</si>
  <si>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</si>
  <si>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</si>
  <si>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</si>
  <si>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</si>
  <si>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 w aglomeracji Stąporków</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</si>
  <si>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</si>
  <si>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</si>
  <si>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</si>
  <si>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</si>
  <si>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</si>
  <si>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 w aglomeracji Stawiszyn</t>
  </si>
  <si>
    <t>Mechaniczno-biologiczna oczyszczalnia scieków w Długiej Wsi Drugiej</t>
  </si>
  <si>
    <t>Stawiszyn</t>
  </si>
  <si>
    <t>PLPM043</t>
  </si>
  <si>
    <t>Gniewino</t>
  </si>
  <si>
    <t>Uchwała nr XXII/178/2020 Rady Gminy Gniewino, z dnia 29 grudnia 2020 r. (Dz. Urz. Woj. Pom. 2021, poz.282)</t>
  </si>
  <si>
    <t>PLPM0430</t>
  </si>
  <si>
    <t>MIEJSKA OCZYSZCZALNIA ŚCIEKÓW w aglomeracji Stawiski</t>
  </si>
  <si>
    <t>PLPM081N</t>
  </si>
  <si>
    <t>Przywidz</t>
  </si>
  <si>
    <t>Uchwała nr XLII/350/2022 Rady Gminy Przywidz z dnia 20 grudnia 2022</t>
  </si>
  <si>
    <t>PLPM0811N</t>
  </si>
  <si>
    <t>Stawiguda w aglomeracji Stawiguda</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</si>
  <si>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</si>
  <si>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</si>
  <si>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</si>
  <si>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</si>
  <si>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</si>
  <si>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</si>
  <si>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</si>
  <si>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</si>
  <si>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 w aglomeracji Staszów</t>
  </si>
  <si>
    <t>Staszów</t>
  </si>
  <si>
    <t>PLMP050</t>
  </si>
  <si>
    <t>Bukowno - Bolesław</t>
  </si>
  <si>
    <t>małopolskie</t>
  </si>
  <si>
    <t>olkuski</t>
  </si>
  <si>
    <t>Bukowno</t>
  </si>
  <si>
    <t>Bukowno, Bolesław</t>
  </si>
  <si>
    <t>Uchwała Nr XXXVI/222/2020 z dnia 29.12.2020 r.</t>
  </si>
  <si>
    <t>PLMP0500</t>
  </si>
  <si>
    <t>Wiązownica w aglomeracji Staszów</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</si>
  <si>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</si>
  <si>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</si>
  <si>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</si>
  <si>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</si>
  <si>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</si>
  <si>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</si>
  <si>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</si>
  <si>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 w aglomeracji Stary Dzików</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</si>
  <si>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</si>
  <si>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</si>
  <si>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</si>
  <si>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</si>
  <si>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</si>
  <si>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</si>
  <si>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</si>
  <si>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 w aglomeracji Starogard Gdański</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</si>
  <si>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</si>
  <si>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</si>
  <si>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</si>
  <si>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</si>
  <si>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</si>
  <si>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</si>
  <si>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</si>
  <si>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</si>
  <si>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</si>
  <si>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 w aglomeracji Stargard</t>
  </si>
  <si>
    <t>Oczyszczalnia Ścieków Stargardzie</t>
  </si>
  <si>
    <t>PLSL603</t>
  </si>
  <si>
    <t>Goleszów</t>
  </si>
  <si>
    <t>cieszyński</t>
  </si>
  <si>
    <t>Region Górnej Odry</t>
  </si>
  <si>
    <t>0007.21.2024</t>
  </si>
  <si>
    <t>PLSL6031</t>
  </si>
  <si>
    <t>PLSL029</t>
  </si>
  <si>
    <t>Stare Pole w aglomeracji Stare Pole</t>
  </si>
  <si>
    <t>PLSL061</t>
  </si>
  <si>
    <t>Istebna</t>
  </si>
  <si>
    <t>Uchwała Nr XXIX/217/2021 Rady Gminy Istebna (Dz.U. Woj..Śl. Z 2021 poz. 928)</t>
  </si>
  <si>
    <t>PLSL0611</t>
  </si>
  <si>
    <t>PLSL0612</t>
  </si>
  <si>
    <t>PLSL0613</t>
  </si>
  <si>
    <t>PLSL0614</t>
  </si>
  <si>
    <t>PLWL201N</t>
  </si>
  <si>
    <t>Stare Oborzyska w aglomeracji Stare Oborzyska</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</si>
  <si>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</si>
  <si>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</si>
  <si>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</si>
  <si>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</si>
  <si>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</si>
  <si>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</si>
  <si>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</si>
  <si>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</si>
  <si>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</si>
  <si>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 w aglomeracji Stare Miasto</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</si>
  <si>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</si>
  <si>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</si>
  <si>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</si>
  <si>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</si>
  <si>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</si>
  <si>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</si>
  <si>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</si>
  <si>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Stare Kurowo w aglomeracji Stare Kurowo</t>
  </si>
  <si>
    <t>PLOP035</t>
  </si>
  <si>
    <t>Kolonowskie</t>
  </si>
  <si>
    <t>strzelecki</t>
  </si>
  <si>
    <t>Uchwała NR XVIII/163/20
Rady Miejskiej Kolonowskiego z dnia 14 grudnia 2020 roku</t>
  </si>
  <si>
    <t>PLOP0350</t>
  </si>
  <si>
    <t>Stare Juchy w aglomeracji Stare Juchy</t>
  </si>
  <si>
    <t>PLSL097</t>
  </si>
  <si>
    <t>Krzanowice</t>
  </si>
  <si>
    <t>raciborski</t>
  </si>
  <si>
    <t>LV/404/2023 Rady Miejskiej w Krzanowicach z 28.03.2023r. Dziennik Urzędowy Województwa Śląskiego z 31.03.2023r. Poz. 2754</t>
  </si>
  <si>
    <t>PLSL0970</t>
  </si>
  <si>
    <t>PLMZ051</t>
  </si>
  <si>
    <t>Stare Babice w aglomeracji Stare Babice</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</si>
  <si>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</si>
  <si>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</si>
  <si>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</si>
  <si>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</si>
  <si>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</si>
  <si>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 w aglomeracji Starachowice</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</si>
  <si>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</si>
  <si>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</si>
  <si>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</si>
  <si>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</si>
  <si>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</si>
  <si>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</si>
  <si>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</si>
  <si>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</si>
  <si>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</si>
  <si>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 w aglomeracji Stara Kornica</t>
  </si>
  <si>
    <t>Gminna Oczyszczalnia Ścieków w Starej Kornicy</t>
  </si>
  <si>
    <t>Stara Kornica</t>
  </si>
  <si>
    <t>PLOP029</t>
  </si>
  <si>
    <t>Pawłowiczki</t>
  </si>
  <si>
    <t>kędzierzyńsko-kozielski</t>
  </si>
  <si>
    <t xml:space="preserve">Uchwała Nr XVI/119/20 Rady Gminy Pawłowiczki z dnia 24 września 2020 </t>
  </si>
  <si>
    <t>PLOP0290</t>
  </si>
  <si>
    <t>Stara Kiszewa  w aglomeracji Stara Kiszewa</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</si>
  <si>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</si>
  <si>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</si>
  <si>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</si>
  <si>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</si>
  <si>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</si>
  <si>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</si>
  <si>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 w aglomeracji Stara Kamienica</t>
  </si>
  <si>
    <t>Stara Kamienica</t>
  </si>
  <si>
    <t>PLSL606</t>
  </si>
  <si>
    <t>Piekary Śląskie Północ</t>
  </si>
  <si>
    <t xml:space="preserve">Uchwała nr XXIX/338/20 Rady Miasta Piekary Śląskie z dnia 17 grudnia 2020 r. </t>
  </si>
  <si>
    <t>PLSL0261</t>
  </si>
  <si>
    <t>PLDO074</t>
  </si>
  <si>
    <t>Stanowice w aglomeracji Stanowice</t>
  </si>
  <si>
    <t>Stanowice</t>
  </si>
  <si>
    <t>PLSL078</t>
  </si>
  <si>
    <t>Poręba</t>
  </si>
  <si>
    <t>zawierciański</t>
  </si>
  <si>
    <t>XXIII/243/20</t>
  </si>
  <si>
    <t>PLSL0781</t>
  </si>
  <si>
    <t>PLSL0780</t>
  </si>
  <si>
    <t>PLMZ156N</t>
  </si>
  <si>
    <t>Centralna w aglomeracji Stanisławów</t>
  </si>
  <si>
    <t>Stanisławów</t>
  </si>
  <si>
    <t>PLOP036</t>
  </si>
  <si>
    <t>Prószków</t>
  </si>
  <si>
    <t>opolski</t>
  </si>
  <si>
    <t>UCHWAŁA nr XXIX/214/2020 Rady Miejskiej w Prószkowie</t>
  </si>
  <si>
    <t>PLOP0360</t>
  </si>
  <si>
    <t>PLPK007</t>
  </si>
  <si>
    <t>Miejska Oczyszczalnia Ścieków w Stalowej Woli w aglomeracji Stalowa Wola</t>
  </si>
  <si>
    <t>Miejska Oczyszczalnia Ścieków w Stalowej Woli</t>
  </si>
  <si>
    <t>Stalowa Wola</t>
  </si>
  <si>
    <t>PLSL024</t>
  </si>
  <si>
    <t>Pszczyna</t>
  </si>
  <si>
    <t>pszczyński</t>
  </si>
  <si>
    <t>XXVII/367/20; Rada Miejska w Pszczynie; 17.12.2020; Dz.Urz.Woj.Śląskiego; 22.12.2020 r.poz.9359</t>
  </si>
  <si>
    <t>PLSL0241</t>
  </si>
  <si>
    <t>PLMP072</t>
  </si>
  <si>
    <t>SPYTKOWICE w aglomeracji SPYTKOWICE</t>
  </si>
  <si>
    <t>SPYTKOWICE</t>
  </si>
  <si>
    <t>PLSL050</t>
  </si>
  <si>
    <t>Pszów</t>
  </si>
  <si>
    <t>wodzisławski</t>
  </si>
  <si>
    <t>XXIII/197/2020   Rady Miejskiej w Pszowie z  18.12.2020r.  Dz.U.Woj.Śl z 2020 poz. 9394</t>
  </si>
  <si>
    <t>PLSL0500</t>
  </si>
  <si>
    <t>BACHOWICE w aglomeracji SPYTKOWICE</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</si>
  <si>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</si>
  <si>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</si>
  <si>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</si>
  <si>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</si>
  <si>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</si>
  <si>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</si>
  <si>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</si>
  <si>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</si>
  <si>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 w aglomeracji Spytkowice</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</si>
  <si>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</si>
  <si>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</si>
  <si>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</si>
  <si>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</si>
  <si>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</si>
  <si>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</si>
  <si>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</si>
  <si>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</si>
  <si>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 w aglomeracji Sośno</t>
  </si>
  <si>
    <t>Oczyszczalnia Ścieków w Wąwelnie</t>
  </si>
  <si>
    <t>PLSL017</t>
  </si>
  <si>
    <t>Rybnik</t>
  </si>
  <si>
    <t>Rybnik, Rybnicki</t>
  </si>
  <si>
    <t>Uchwała nr 1057/LXI/2023 Rady Miasta Rybnika z dnia 26.01.2023 r. Dz. Urz., Woj.. Sl. Nr 1073 z dn. 6.2.2023</t>
  </si>
  <si>
    <t>PLSL0171</t>
  </si>
  <si>
    <t>PLSL0172</t>
  </si>
  <si>
    <t>PLSL122N</t>
  </si>
  <si>
    <t>OŚ Trachy w aglomeracji Sośnicowice</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</si>
  <si>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</si>
  <si>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</si>
  <si>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</si>
  <si>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</si>
  <si>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</si>
  <si>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</si>
  <si>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</si>
  <si>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</si>
  <si>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 w aglomeracji Sosnowiec</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</si>
  <si>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</si>
  <si>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</si>
  <si>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</si>
  <si>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</si>
  <si>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</si>
  <si>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 w aglomeracji Sosnowiec</t>
  </si>
  <si>
    <t>Zagórze</t>
  </si>
  <si>
    <t>uchwała nr XXXVII/272/20 Rady Gminy Świerklaniec z dnia 09 grudnia 2020 roku (Dz.Urz. Woj. SLA 2020.9016)</t>
  </si>
  <si>
    <t>PLSL5030</t>
  </si>
  <si>
    <t>PLMZ072</t>
  </si>
  <si>
    <t>Oczyszczalnia Ścieków w Komorach Dąbrownych  w aglomeracji Sońsk</t>
  </si>
  <si>
    <t xml:space="preserve">Oczyszczalnia Ścieków w Komorach Dąbrownych </t>
  </si>
  <si>
    <t>Sońsk</t>
  </si>
  <si>
    <t>chrzanowski</t>
  </si>
  <si>
    <t>Uchwała nr XXX/275/2020 Rady Miasta w Trzebini z dnia 29 grudnia 2020 r.</t>
  </si>
  <si>
    <t>PLMP0190</t>
  </si>
  <si>
    <t>PLWL134</t>
  </si>
  <si>
    <t>oczyszczalnia Błankowa w aglomeracji Sompolno</t>
  </si>
  <si>
    <t>oczyszczalnia Błankowa</t>
  </si>
  <si>
    <t>Sompolno</t>
  </si>
  <si>
    <t>kluczborski</t>
  </si>
  <si>
    <t>Gmina Lasowice Wielkie</t>
  </si>
  <si>
    <t>XXI/181/20 RadyGminy Lasowice Wielkie, 26.08.2020 r. w sprawie wyznaczenia obszaru i granic aglomeracji Trzebiszyn, Dz. Urz.W.O. z 2020 r. poz. 2435</t>
  </si>
  <si>
    <t>PLOP0400</t>
  </si>
  <si>
    <t>Sławki w aglomeracji Somonino</t>
  </si>
  <si>
    <t>Sławki</t>
  </si>
  <si>
    <t>Dziennik Urzędowy Województwa Opolskiego z dnia 17.12.2020 r. poz.3515 organ Wojewoda Opolski Uchwała nr XXV.186.2020 Rady Miejskiej w Ujeździe</t>
  </si>
  <si>
    <t>PLOP0430</t>
  </si>
  <si>
    <t>PLPK121</t>
  </si>
  <si>
    <t>Oczyszczalnia ścieków Solina - Zabrodzie w aglomeracji Solina</t>
  </si>
  <si>
    <t>Oczyszczalnia ścieków Solina - Zabrodzie</t>
  </si>
  <si>
    <t>Solina</t>
  </si>
  <si>
    <t>XXVII/368/20; Rada Miejska w Pszczynie; 17.12.2020; Dz.Urz.Woj.Śląskiego; 22.12.2020 r.poz.9361</t>
  </si>
  <si>
    <t>PLSL5080</t>
  </si>
  <si>
    <t>Oczyszczalna ścieków Solina - Osiedle w aglomeracji Solina</t>
  </si>
  <si>
    <t>Oczyszczalna ścieków Solina - Osiedle</t>
  </si>
  <si>
    <t>Uchwała Nr XXX/281/2020 Rady Miejskiej w Wolbromiu</t>
  </si>
  <si>
    <t>PLMP0410</t>
  </si>
  <si>
    <t>PLSW052N</t>
  </si>
  <si>
    <t>Solec-Zdrój w aglomeracji Solec-Zdrój</t>
  </si>
  <si>
    <t>Solec-Zdrój</t>
  </si>
  <si>
    <t>lubliniecki</t>
  </si>
  <si>
    <t>Uchwała nr 461/XLVI/2023 Rady Miejskiej w Woźnikach z dnia 7 września 2023 r.</t>
  </si>
  <si>
    <t>PLSL0860</t>
  </si>
  <si>
    <t>Sokółka w aglomeracji Sokółka</t>
  </si>
  <si>
    <t xml:space="preserve">Woźniki </t>
  </si>
  <si>
    <t>Uchwała nr 462/XLVI/2023 Rady Miejskiej w Woźnikach z dnia 7 września 2023 r.</t>
  </si>
  <si>
    <t>PLSL1270N</t>
  </si>
  <si>
    <t>PLMZ037</t>
  </si>
  <si>
    <t>Miejska oczyszczalnia ścieków w aglomeracji Sokołów Podlaski</t>
  </si>
  <si>
    <t>Miejska oczyszczalnia ścieków</t>
  </si>
  <si>
    <t>Sokołów Podlaski</t>
  </si>
  <si>
    <t>UCHWAŁA NR XXVIII/454/20</t>
  </si>
  <si>
    <t>PLSL0061</t>
  </si>
  <si>
    <t>PLSL0062</t>
  </si>
  <si>
    <t>PLPK020</t>
  </si>
  <si>
    <t>Oczyszczalnia Ścieków w Sokołowie Małopolskim w aglomeracji Sokołów Małopolski</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</si>
  <si>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</si>
  <si>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</si>
  <si>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</si>
  <si>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</si>
  <si>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</si>
  <si>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</si>
  <si>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</si>
  <si>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 w aglomeracji Sochocin</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</si>
  <si>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</si>
  <si>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</si>
  <si>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</si>
  <si>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</si>
  <si>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</si>
  <si>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</si>
  <si>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</si>
  <si>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</si>
  <si>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</si>
  <si>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 w aglomeracji Sochaczew</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</si>
  <si>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</si>
  <si>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</si>
  <si>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</si>
  <si>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</si>
  <si>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</si>
  <si>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</si>
  <si>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</si>
  <si>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</si>
  <si>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 w aglomeracji Sobótka</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</si>
  <si>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</si>
  <si>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</si>
  <si>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</si>
  <si>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</si>
  <si>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</si>
  <si>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</si>
  <si>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</si>
  <si>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</si>
  <si>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 w aglomeracji Sobowidz</t>
  </si>
  <si>
    <t>Oczyszczalnia Sobowidz</t>
  </si>
  <si>
    <t>PLSL140N</t>
  </si>
  <si>
    <t>Bieruń II</t>
  </si>
  <si>
    <t xml:space="preserve">Uchwała nr VI/2/2023 Rady Miejskiej w Bieruniu z dnia 27.04.2023 r. </t>
  </si>
  <si>
    <t>PLSL1400N</t>
  </si>
  <si>
    <t>PLMZ091</t>
  </si>
  <si>
    <t>Oczyszczalnia Ścieków w Sobolewie w aglomeracji Sobolew</t>
  </si>
  <si>
    <t>Oczyszczalnia Ścieków w Sobolewie</t>
  </si>
  <si>
    <t>Sobolew</t>
  </si>
  <si>
    <t>PLSL131N</t>
  </si>
  <si>
    <t>Bieruń III</t>
  </si>
  <si>
    <t xml:space="preserve">Uchwała nr XIV/3/2020 Rady Miejskiej w Bieruniu z dnia 29.10.2020 r. </t>
  </si>
  <si>
    <t>PLSL1310N</t>
  </si>
  <si>
    <t>PLSW043</t>
  </si>
  <si>
    <t>Oczyszczalnia Ścieków w Sobkowie w aglomeracji Sobków</t>
  </si>
  <si>
    <t>Oczyszczalnia Ścieków w Sobkowie</t>
  </si>
  <si>
    <t>Sobków</t>
  </si>
  <si>
    <t>PLSL062</t>
  </si>
  <si>
    <t>Bobrowniki</t>
  </si>
  <si>
    <t>Bobrowniki, Wojkowice</t>
  </si>
  <si>
    <t>Uchwała Nr XXXI/299/20 Rady Gminy Bobrowniki z dnia 17 grudnia 2020 r.</t>
  </si>
  <si>
    <t>PLSL0620</t>
  </si>
  <si>
    <t>SMOŁDZINO w aglomeracji SMOŁDZINO</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</si>
  <si>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</si>
  <si>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</si>
  <si>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</si>
  <si>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</si>
  <si>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</si>
  <si>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 w aglomeracji Smolnica</t>
  </si>
  <si>
    <t>Oczyszczalnia ścieków w Smolnicy</t>
  </si>
  <si>
    <t>Smolnica</t>
  </si>
  <si>
    <t>PLOP039</t>
  </si>
  <si>
    <t>Branice</t>
  </si>
  <si>
    <t>Gmina Branice</t>
  </si>
  <si>
    <t>XXVI/266/20 z 14.12.2020r.</t>
  </si>
  <si>
    <t>PLOP0390</t>
  </si>
  <si>
    <t>Gminna Oczyszczalnia Ścieków w Kopytkowie w aglomeracji Smętowo Graniczne</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</si>
  <si>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</si>
  <si>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</si>
  <si>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</si>
  <si>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</si>
  <si>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</si>
  <si>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</si>
  <si>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 w aglomeracji Słupsk</t>
  </si>
  <si>
    <t>Oczyszczalnia Słupsk</t>
  </si>
  <si>
    <t>PLSL008</t>
  </si>
  <si>
    <t>Chorzów - Świętochłowice</t>
  </si>
  <si>
    <t>Chorzów, Świętochłowice</t>
  </si>
  <si>
    <t>Chorzów</t>
  </si>
  <si>
    <t>Uchwała nr XXX/510/2020 Rady Miasta Chorzów</t>
  </si>
  <si>
    <t>PLSL0080</t>
  </si>
  <si>
    <t>PLMZ104</t>
  </si>
  <si>
    <t>Oczyszczalnia Ścieków w Słupnie w aglomeracji Słupno</t>
  </si>
  <si>
    <t>Oczyszczalnia Ścieków w Słupnie</t>
  </si>
  <si>
    <t>Słupno</t>
  </si>
  <si>
    <t>PLSL505</t>
  </si>
  <si>
    <t>Dankowice</t>
  </si>
  <si>
    <t>Wilamowice</t>
  </si>
  <si>
    <t>Uchwała Nr XXVI/183/20 Rady Miejskiej w Wilamowicach 
z dnia 25 listopada 2020 roku</t>
  </si>
  <si>
    <t>PLSL5050</t>
  </si>
  <si>
    <t>PLLU016</t>
  </si>
  <si>
    <t>MOS SŁUBICE w aglomeracji Słubice</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</si>
  <si>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</si>
  <si>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</si>
  <si>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</si>
  <si>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</si>
  <si>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</si>
  <si>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</si>
  <si>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</si>
  <si>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</si>
  <si>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</si>
  <si>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 w aglomeracji Słońsk</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</si>
  <si>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</si>
  <si>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</si>
  <si>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</si>
  <si>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</si>
  <si>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</si>
  <si>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</si>
  <si>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</si>
  <si>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</si>
  <si>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</si>
  <si>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 w aglomeracji Słomniki</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</si>
  <si>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</si>
  <si>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</si>
  <si>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</si>
  <si>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</si>
  <si>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</si>
  <si>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</si>
  <si>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 w aglomeracji Sławsk</t>
  </si>
  <si>
    <t>Sławsk</t>
  </si>
  <si>
    <t>PLSL012</t>
  </si>
  <si>
    <t>Jaworzno</t>
  </si>
  <si>
    <t>Jaworzno, Oświęcim, Mysłowice</t>
  </si>
  <si>
    <t>Jaworzno, Chełmek, Mysłowice</t>
  </si>
  <si>
    <t>XXVI/342/2020</t>
  </si>
  <si>
    <t>PLSL0120</t>
  </si>
  <si>
    <t>Oczyszczalnia ścieków Sławno w aglomeracji Sławno</t>
  </si>
  <si>
    <t>Oczyszczalnia ścieków Sławno</t>
  </si>
  <si>
    <t>PLSL072</t>
  </si>
  <si>
    <t>Kalety</t>
  </si>
  <si>
    <t>Uchwała Rady Miejskiej w Kaletach z dnia 2.03.2021 nr. 205/XXIV/2021</t>
  </si>
  <si>
    <t>PLSL0720</t>
  </si>
  <si>
    <t>PLSL125N</t>
  </si>
  <si>
    <t>Oczyszczalnia Ścieków Browarna w aglomeracji Sławków-Miedawa</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</si>
  <si>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</si>
  <si>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</si>
  <si>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</si>
  <si>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</si>
  <si>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</si>
  <si>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</si>
  <si>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</si>
  <si>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</si>
  <si>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</si>
  <si>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</si>
  <si>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</si>
  <si>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</si>
  <si>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</si>
  <si>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</si>
  <si>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</si>
  <si>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</si>
  <si>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 w aglomeracji Sława</t>
  </si>
  <si>
    <t>Oczyszczalnia Ścieków w Sławie</t>
  </si>
  <si>
    <t>Sława</t>
  </si>
  <si>
    <t>PLMP030</t>
  </si>
  <si>
    <t>Klucze</t>
  </si>
  <si>
    <t>uchwała nr XXXV/218/2020 Rady Gminy Klucze z dnia 18.12.2020r.</t>
  </si>
  <si>
    <t>PLMP0300</t>
  </si>
  <si>
    <t>Oczyszczalnia Ścieków w Krążkowie w aglomeracji Sława</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</si>
  <si>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</si>
  <si>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</si>
  <si>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</si>
  <si>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</si>
  <si>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</si>
  <si>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</si>
  <si>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</si>
  <si>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 xml:space="preserve">Skwierzyna w aglomeracji Skwierzyna </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</si>
  <si>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</si>
  <si>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</si>
  <si>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</si>
  <si>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</si>
  <si>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</si>
  <si>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</si>
  <si>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 w aglomeracji Skulsk</t>
  </si>
  <si>
    <t>Gminna Oczyszczalnia Ścieków w Lisewie</t>
  </si>
  <si>
    <t>PLSL113</t>
  </si>
  <si>
    <t>Kobiór</t>
  </si>
  <si>
    <t>Kobió</t>
  </si>
  <si>
    <t>Uchwała nr RG.0007.164.2020 z dnia 29.12.2020r.</t>
  </si>
  <si>
    <t>PLSL1130</t>
  </si>
  <si>
    <t>PLWL163</t>
  </si>
  <si>
    <t>oczyszczalnia Skórzewo w aglomeracji Skórzewo</t>
  </si>
  <si>
    <t>oczyszczalnia Skórzewo</t>
  </si>
  <si>
    <t>Skórzewo</t>
  </si>
  <si>
    <t>PLSL515</t>
  </si>
  <si>
    <t>Kończyce Małe</t>
  </si>
  <si>
    <t>UCHWAŁA NR XV/198/2020
RADY GMINY ZEBRZYDOWICE z dnia 8 grudnia 2020</t>
  </si>
  <si>
    <t>PLSL5150</t>
  </si>
  <si>
    <t>oczyszczalnia Dąbrówka w aglomeracji Skórzewo</t>
  </si>
  <si>
    <t>oczyszczalnia Dąbrówka</t>
  </si>
  <si>
    <t>PLSL112</t>
  </si>
  <si>
    <t>Krupski Młyn</t>
  </si>
  <si>
    <t>Uchwała nr XXI/213/20 Rady Gminy Krupski Młyn z dnia 24 listopada 2020 r.</t>
  </si>
  <si>
    <t>PLSL1120</t>
  </si>
  <si>
    <t>PLMZ140N</t>
  </si>
  <si>
    <t>Skórzec w aglomeracji Skórzec</t>
  </si>
  <si>
    <t>Skórzec</t>
  </si>
  <si>
    <t>PLSL600</t>
  </si>
  <si>
    <t>Krzyżanowice</t>
  </si>
  <si>
    <t>UCHWAŁA NR XIII/96/2019 RADY GMINY KRZYŻANOWICE z dnia 29 października 2019 r.</t>
  </si>
  <si>
    <t>PLSL6000</t>
  </si>
  <si>
    <t>Grala-Dąbrowizna w aglomeracji Skórzec</t>
  </si>
  <si>
    <t>Grala-Dąbrowizna</t>
  </si>
  <si>
    <t>PLSL034</t>
  </si>
  <si>
    <t>Lędziny</t>
  </si>
  <si>
    <t>XLIII/249/20</t>
  </si>
  <si>
    <t>PLSL0342</t>
  </si>
  <si>
    <t>PLSL0341</t>
  </si>
  <si>
    <t>Żelków w aglomeracji Skórzec</t>
  </si>
  <si>
    <t>Żelków</t>
  </si>
  <si>
    <t>PLMP504</t>
  </si>
  <si>
    <t>Libiąż A</t>
  </si>
  <si>
    <t>Libiąż</t>
  </si>
  <si>
    <t>Uchwała nr XXIII/173/2020 Rady Miejskiej w Libiążu z dnia 21 grudnia 2020 r.</t>
  </si>
  <si>
    <t>PLMP5040</t>
  </si>
  <si>
    <t>Oczyszczalnia Skórcz w aglomeracji Skórcz</t>
  </si>
  <si>
    <t>Oczyszczalnia Skórcz</t>
  </si>
  <si>
    <t>PLSL046</t>
  </si>
  <si>
    <t>Lyski</t>
  </si>
  <si>
    <t>rybnicki</t>
  </si>
  <si>
    <t>Lyski, Gaszowice</t>
  </si>
  <si>
    <t xml:space="preserve">Uchwała z dn.26.01.2021r Rady Gminy Lyski Nr RG.0007.232.2021 Dz. U. Woj.Śl. z dn.27.01.2021r Poz. 636 </t>
  </si>
  <si>
    <t>PLSL0460</t>
  </si>
  <si>
    <t>PLSW503</t>
  </si>
  <si>
    <t>Skorzeszyce w aglomeracji Skorzeszyce</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</si>
  <si>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</si>
  <si>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</si>
  <si>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</si>
  <si>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</si>
  <si>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</si>
  <si>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</si>
  <si>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 w aglomeracji Skoroszyce</t>
  </si>
  <si>
    <t>Oczyszczalnia ścieków w Skoroszycach</t>
  </si>
  <si>
    <t>Skoroszyce</t>
  </si>
  <si>
    <t>PLSL031</t>
  </si>
  <si>
    <t>Mikołów</t>
  </si>
  <si>
    <t>mikołowski</t>
  </si>
  <si>
    <t>UCHWAŁA NR XXXV/322/2020 RADY MIEJSKIEJ MIKOŁOWA Z DNIA 15 grudnia 2020 r.</t>
  </si>
  <si>
    <t>PLSL0310</t>
  </si>
  <si>
    <t>PLPK600</t>
  </si>
  <si>
    <t>Przysieki w aglomeracji Skołyszyn</t>
  </si>
  <si>
    <t>Przysieki</t>
  </si>
  <si>
    <t>Skołyszyn</t>
  </si>
  <si>
    <t>PLOP024</t>
  </si>
  <si>
    <t>Olesno</t>
  </si>
  <si>
    <t>Uchwała Nr XXX/251/20 Rady Miejskiej w Oleśnie z dnia 4 grudnia 2020 r. w sprawie wyznaczenia aglomeracji „Olesno”</t>
  </si>
  <si>
    <t>PLOP0240</t>
  </si>
  <si>
    <t>PLSL025</t>
  </si>
  <si>
    <t>Miejska oczyszczalnia ścieków Skoczów w aglomeracji Skoczów</t>
  </si>
  <si>
    <t>Miejska oczyszczalnia ścieków Skoczów</t>
  </si>
  <si>
    <t>Skoczów</t>
  </si>
  <si>
    <t>PLMP010</t>
  </si>
  <si>
    <t>Olkusz</t>
  </si>
  <si>
    <t>Miasti i Gmina Olkusz</t>
  </si>
  <si>
    <t>Nie podjęto uchwały w 2024 r.</t>
  </si>
  <si>
    <t>PLMP0100</t>
  </si>
  <si>
    <t>PLLO011</t>
  </si>
  <si>
    <t>Komunalna oczyszczalnia ścieków dla miasta Skierniewice w aglomeracji Skierniewice</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</si>
  <si>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</si>
  <si>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</si>
  <si>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</si>
  <si>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</si>
  <si>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</si>
  <si>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</si>
  <si>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 w aglomeracji Skępe</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</si>
  <si>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</si>
  <si>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</si>
  <si>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</si>
  <si>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</si>
  <si>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</si>
  <si>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</si>
  <si>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</si>
  <si>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</si>
  <si>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 w aglomeracji Skąpe</t>
  </si>
  <si>
    <t>Cibórz</t>
  </si>
  <si>
    <t>Skąpe</t>
  </si>
  <si>
    <t>PLSL518</t>
  </si>
  <si>
    <t>Pogwizdów</t>
  </si>
  <si>
    <t>Hażlach</t>
  </si>
  <si>
    <t>Gmina Hażlach</t>
  </si>
  <si>
    <t>uchwałaVII/44/2024 Rady Gminy Hażlach z dnia 26.06.2024r.</t>
  </si>
  <si>
    <t>PLSL5180</t>
  </si>
  <si>
    <t>PLMP009</t>
  </si>
  <si>
    <t>Oczyszczalnia ścieków w aglomeracji Skawina</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</si>
  <si>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</si>
  <si>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</si>
  <si>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</si>
  <si>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</si>
  <si>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</si>
  <si>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</si>
  <si>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</si>
  <si>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</si>
  <si>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 w aglomeracji Skarżysko-Kamienna</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</si>
  <si>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</si>
  <si>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</si>
  <si>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</si>
  <si>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</si>
  <si>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</si>
  <si>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 w aglomeracji Skaryszew</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</si>
  <si>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</si>
  <si>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</si>
  <si>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</si>
  <si>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</si>
  <si>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</si>
  <si>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</si>
  <si>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 w aglomeracji Skarszewy</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</si>
  <si>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</si>
  <si>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</si>
  <si>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</si>
  <si>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</si>
  <si>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</si>
  <si>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 w aglomeracji Skała</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</si>
  <si>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</si>
  <si>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</si>
  <si>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</si>
  <si>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</si>
  <si>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</si>
  <si>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</si>
  <si>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</si>
  <si>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 w aglomeracji Skała</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</si>
  <si>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</si>
  <si>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</si>
  <si>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</si>
  <si>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 w aglomeracji Siewierz</t>
  </si>
  <si>
    <t>Północ</t>
  </si>
  <si>
    <t>VI.37.2024 z dnia 30 października 2024r.</t>
  </si>
  <si>
    <t>PLSL0890</t>
  </si>
  <si>
    <t>PLMZ010</t>
  </si>
  <si>
    <t>Miejska Oczyszczalnia Ścieków w Sierpcu w aglomeracji Sierpc</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</si>
  <si>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</si>
  <si>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</si>
  <si>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</si>
  <si>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</si>
  <si>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</si>
  <si>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</si>
  <si>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</si>
  <si>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 w aglomeracji Sieraków Śląski</t>
  </si>
  <si>
    <t>Sieraków Śląski</t>
  </si>
  <si>
    <t>Lubomia</t>
  </si>
  <si>
    <t>Sołectwo Syrynia Sołectwo Nieboczowy</t>
  </si>
  <si>
    <t>LX/349/2023</t>
  </si>
  <si>
    <t>PLSL5140</t>
  </si>
  <si>
    <t>PLWL065</t>
  </si>
  <si>
    <t>Miejska Oczyszczalnia Ścieków w Sierakowie  w aglomeracji Sieraków</t>
  </si>
  <si>
    <t xml:space="preserve">Miejska Oczyszczalnia Ścieków w Sierakowie </t>
  </si>
  <si>
    <t>Sieraków</t>
  </si>
  <si>
    <t>Uchwała nr 330/XLVIII/22</t>
  </si>
  <si>
    <t>PLSL0320</t>
  </si>
  <si>
    <t>Sierakowice w aglomeracji Sierakowice</t>
  </si>
  <si>
    <t>Uchwała nr XXVIII/311/2020 Rady Miejskiej w Tarnowskich Górach z dnia 25 listopada 2020 r. w sprawie wyznaczenia obszaru i granic Aglomeracji Tarnowskie Góry (Dz. Urz. Woj. Śląsk. z 2020 r. poz. 8474)</t>
  </si>
  <si>
    <t>PLSL0191</t>
  </si>
  <si>
    <t>PLSL0192</t>
  </si>
  <si>
    <t>PLSL0193</t>
  </si>
  <si>
    <t>Sulęczyno w aglomeracji Sierakowice</t>
  </si>
  <si>
    <t>Sulęczyno</t>
  </si>
  <si>
    <t>Tarnów Opolski, Izbicko</t>
  </si>
  <si>
    <t>UCHWAŁA NR XXVI/210/2021 RADY GMINY TARNÓW OPOLSKI Z DNIA 22 LUTEGO 2021 R.</t>
  </si>
  <si>
    <t>PLOP0330</t>
  </si>
  <si>
    <t>PLPK173N</t>
  </si>
  <si>
    <t>Sierakośce w aglomeracji SIERAKOŚCE</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</si>
  <si>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</si>
  <si>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</si>
  <si>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</si>
  <si>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</si>
  <si>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</si>
  <si>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</si>
  <si>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</si>
  <si>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 w aglomeracji Siepraw</t>
  </si>
  <si>
    <t>Oczyszczalnia ścieków w Sieprawiu</t>
  </si>
  <si>
    <t>Siepraw</t>
  </si>
  <si>
    <t>Tychy, bieruńsko-lędziński</t>
  </si>
  <si>
    <t>Tychy, Bieruń</t>
  </si>
  <si>
    <t>Uchwała nr XXIII/469/20 Rady Miasta Tychy z dnia 17 grudnia 2020 r.</t>
  </si>
  <si>
    <t>PLSL0020</t>
  </si>
  <si>
    <t>PLDO108</t>
  </si>
  <si>
    <t>Oczyszczalnia ścieków w Sieniawce w aglomeracji Sieniawka</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</si>
  <si>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</si>
  <si>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</si>
  <si>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</si>
  <si>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</si>
  <si>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</si>
  <si>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 w aglomeracji Sieniawa</t>
  </si>
  <si>
    <t>Sieniawa</t>
  </si>
  <si>
    <t>Uchwała nr XXV/368/2020 Rady Miasta Wisła z dnia 17 grudnia 2020 r. w sprawie wyznaczenia obszaru i granic aglomeracji Wisła</t>
  </si>
  <si>
    <t>PLSL0410</t>
  </si>
  <si>
    <t>PLMZ005</t>
  </si>
  <si>
    <t>PLMZ0050 w aglomeracji Siedlce</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</si>
  <si>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</si>
  <si>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</si>
  <si>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</si>
  <si>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</si>
  <si>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</si>
  <si>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</si>
  <si>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</si>
  <si>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 w aglomeracji Siechnice</t>
  </si>
  <si>
    <t>Oczyszczalnia ścieków SBR</t>
  </si>
  <si>
    <t>Siechnice</t>
  </si>
  <si>
    <t>LXII/535/2024 z dnia 22.02.2024</t>
  </si>
  <si>
    <t>PLSL1410N</t>
  </si>
  <si>
    <t>Wojnowo w aglomeracji Sicienko</t>
  </si>
  <si>
    <t>Wojnowo</t>
  </si>
  <si>
    <t>Uchwała Nr XXVI/184/20 Rady Miejskiej w Wilamowicach 
z dnia 25 listopada 2020 roku</t>
  </si>
  <si>
    <t>PLSL5060</t>
  </si>
  <si>
    <t>Gminna Oczyszczalnia Ścieków w aglomeracji Sępólno Krajeńskie</t>
  </si>
  <si>
    <t>Gminna Oczyszczalnia Ścieków</t>
  </si>
  <si>
    <t>Uchwała nr XXIV/179/2020 Rady Miejskiej z dnia 21 grudnia 2020 r</t>
  </si>
  <si>
    <t>PLOP0200</t>
  </si>
  <si>
    <t>PLMP220N</t>
  </si>
  <si>
    <t>Oczyszczalnia ścieków Wapienne w aglomeracji Sękowa - Wapienne</t>
  </si>
  <si>
    <t>Oczyszczalnia ścieków Wapienne</t>
  </si>
  <si>
    <t>Sękowa - Wapienne</t>
  </si>
  <si>
    <t>UCHWAŁA NR XV/197/2020
RADY GMINY ZEBRZYDOWICE z dnia 8 grudnia 2020</t>
  </si>
  <si>
    <t>PLSL5160</t>
  </si>
  <si>
    <t>PLPK015</t>
  </si>
  <si>
    <t>Sędziszów Małopolski w aglomeracji Sędziszów Małopolski</t>
  </si>
  <si>
    <t>Sędziszów Małopolski</t>
  </si>
  <si>
    <t>Żory,Pawłowice</t>
  </si>
  <si>
    <t>Uchwała nr 751/LIX/23 Rady Miasta Żory z 28 września 2023 r. w sprawie zmiany</t>
  </si>
  <si>
    <t>PLSL0220</t>
  </si>
  <si>
    <t>PLSW015</t>
  </si>
  <si>
    <t>Oczyszczalnia komunalna Sędziszów w aglomeracji Sędziszów</t>
  </si>
  <si>
    <t>Oczyszczalnia komunalna Sędziszów</t>
  </si>
  <si>
    <t>Sędziszów</t>
  </si>
  <si>
    <t>PLOP041</t>
  </si>
  <si>
    <t>Baborów</t>
  </si>
  <si>
    <t>BABORÓW</t>
  </si>
  <si>
    <t>UCHWAŁA NR XVII/210/20 Z DNIA 29.12.2020</t>
  </si>
  <si>
    <t>PLOP0410</t>
  </si>
  <si>
    <t>PLMZ036</t>
  </si>
  <si>
    <t>Zakład Dębe w aglomeracji Serock</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</si>
  <si>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</si>
  <si>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</si>
  <si>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</si>
  <si>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</si>
  <si>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</si>
  <si>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</si>
  <si>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</si>
  <si>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</si>
  <si>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</si>
  <si>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</si>
  <si>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 w aglomeracji Sanok</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</si>
  <si>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</si>
  <si>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</si>
  <si>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</si>
  <si>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</si>
  <si>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</si>
  <si>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</si>
  <si>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</si>
  <si>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</si>
  <si>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 w aglomeracji Sandomierz</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</si>
  <si>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</si>
  <si>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</si>
  <si>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</si>
  <si>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</si>
  <si>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</si>
  <si>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</si>
  <si>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</si>
  <si>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</si>
  <si>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</si>
  <si>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</si>
  <si>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</si>
  <si>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 w aglomeracji Samborzec</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</si>
  <si>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</si>
  <si>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</si>
  <si>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</si>
  <si>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</si>
  <si>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</si>
  <si>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</si>
  <si>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 w aglomeracji Samborowo</t>
  </si>
  <si>
    <t>Oczyszczalnia ścieków Samborowo</t>
  </si>
  <si>
    <t>PLSL119N</t>
  </si>
  <si>
    <t>Chybie</t>
  </si>
  <si>
    <t>Uchwała Nr XXIV/191/2020/Rady               Gminy 29.12.2020 Dz.U.Woj.Sl. Poz 9607</t>
  </si>
  <si>
    <t>PLSL1190N</t>
  </si>
  <si>
    <t>PLLO042</t>
  </si>
  <si>
    <t>GMINNA OCZYSZCZALNIA ŚCIEKÓW w aglomeracji Rzgów</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</si>
  <si>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</si>
  <si>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</si>
  <si>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</si>
  <si>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</si>
  <si>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</si>
  <si>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</si>
  <si>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 w aglomeracji Rzezawa</t>
  </si>
  <si>
    <t>Oczyszczalnia ścieków w Borku</t>
  </si>
  <si>
    <t>Rzezawa</t>
  </si>
  <si>
    <t>PLSL036</t>
  </si>
  <si>
    <t>Czerwionka-Leszczyny</t>
  </si>
  <si>
    <t>29.12.2020 XXVIII/318/20</t>
  </si>
  <si>
    <t>PLSL0360</t>
  </si>
  <si>
    <t>Oczyszczalnia ścieków w Okulicach  w aglomeracji Rzezawa</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</si>
  <si>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</si>
  <si>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</si>
  <si>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</si>
  <si>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</si>
  <si>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</si>
  <si>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</si>
  <si>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 w aglomeracji Rzeszów</t>
  </si>
  <si>
    <t>Oczyszczalnia Ścieków Rzeszów</t>
  </si>
  <si>
    <t>PLOP016</t>
  </si>
  <si>
    <t>Głogówek</t>
  </si>
  <si>
    <t>Uchwała Rady Miejskiej z dnia 21.12.2020 r nr XXX/317/2020 Dz.U.Woj opo. Poz.3652 z dnia 29.12.2020</t>
  </si>
  <si>
    <t>PLOP0160</t>
  </si>
  <si>
    <t>PLLU027</t>
  </si>
  <si>
    <t>OŚ RZEPIN w aglomeracji Rzepin</t>
  </si>
  <si>
    <t>OŚ RZEPIN</t>
  </si>
  <si>
    <t>Rzepin</t>
  </si>
  <si>
    <t>PLOP027</t>
  </si>
  <si>
    <t>Gogolin</t>
  </si>
  <si>
    <t>Uchwała Nr XXX/328/2020 Rady Miejskiej w Gogolinie z dnia 30 listopada 2020 r. (Dz.Urz.Woj.Opolskiego z 2020 r. poz.3399)</t>
  </si>
  <si>
    <t>PLOP0270</t>
  </si>
  <si>
    <t>OŚ DRZEŃSKO w aglomeracji Rzepin</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</si>
  <si>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</si>
  <si>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</si>
  <si>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</si>
  <si>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</si>
  <si>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</si>
  <si>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</si>
  <si>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</si>
  <si>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</si>
  <si>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 w aglomeracji Rzeczyca</t>
  </si>
  <si>
    <t>Bartoszówka</t>
  </si>
  <si>
    <t>Rzeczyca</t>
  </si>
  <si>
    <t>PLOP005</t>
  </si>
  <si>
    <t>Krapkowice</t>
  </si>
  <si>
    <t>Krapkowice, Gogolin, Strzeleczki, Prószków</t>
  </si>
  <si>
    <t>Uchwała Nr XXII/285/2020 Rady Miejskiej w Krapkowicach z dnia 17 grudnia 2020 r.</t>
  </si>
  <si>
    <t>PLOP0050</t>
  </si>
  <si>
    <t>RZECZENICA w aglomeracji Rzeczenica</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</si>
  <si>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</si>
  <si>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</si>
  <si>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</si>
  <si>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</si>
  <si>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</si>
  <si>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</si>
  <si>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 w aglomeracji Rząśnik</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</si>
  <si>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</si>
  <si>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</si>
  <si>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</si>
  <si>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</si>
  <si>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</si>
  <si>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</si>
  <si>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</si>
  <si>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</si>
  <si>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 w aglomeracji Rytro</t>
  </si>
  <si>
    <t>Rytro</t>
  </si>
  <si>
    <t>PLSL042</t>
  </si>
  <si>
    <t>Łaziska Górne</t>
  </si>
  <si>
    <t>UHWAŁA NR LV/552/23 RADY MIEJSKIEJ W ŁAZISKACH GÓRNYCH  z dnia 25 kwietnia 2023r</t>
  </si>
  <si>
    <t>PLSL0420</t>
  </si>
  <si>
    <t>Rytel w aglomeracji Rytel</t>
  </si>
  <si>
    <t>PLSL055</t>
  </si>
  <si>
    <t>Miedźna</t>
  </si>
  <si>
    <t>10.12.2020 r. Nr XXVIII/212/2020
Rada Gminy Miedźna
Dz.U. Województwa Śląskiego
15.12.2020 r poz. 9102</t>
  </si>
  <si>
    <t>PLSL0550</t>
  </si>
  <si>
    <t>RYPIN w aglomeracji Rypin</t>
  </si>
  <si>
    <t>RYPIN</t>
  </si>
  <si>
    <t>PLSL132N</t>
  </si>
  <si>
    <t>Miedźna - Wola</t>
  </si>
  <si>
    <t>10.12.2020 r. Nr XXVIII/213/2020
Rada Gminy Miedźna
Dz.U. Województwa Śląskiego
15.12.2020 r poz. 9103</t>
  </si>
  <si>
    <t>PLSL1320N</t>
  </si>
  <si>
    <t>RYN w aglomeracji RYN</t>
  </si>
  <si>
    <t>PLSL135N</t>
  </si>
  <si>
    <t>Nędza</t>
  </si>
  <si>
    <t>Gmina Nędza</t>
  </si>
  <si>
    <t>Uchwała nr XXXV- 234-2020 Rady
Gminy Nędza z dnia 14 grudnia 2020
( Dz. Urz. Woj. Śląskiego) z dnia 01
stycznia 2021 poz. 9242</t>
  </si>
  <si>
    <t>PLSL1350N</t>
  </si>
  <si>
    <t>PLPK019</t>
  </si>
  <si>
    <t>Oczyszczalnia Ścieków w Rymanowie w aglomeracji Rymanów</t>
  </si>
  <si>
    <t>Oczyszczalnia Ścieków w Rymanowie</t>
  </si>
  <si>
    <t>Rymanów</t>
  </si>
  <si>
    <t>PLSL139N</t>
  </si>
  <si>
    <t>Ogrodzieniec</t>
  </si>
  <si>
    <t>Uchwała nr XLVII/456/2022 Rady Miejskiej w Ogrodzieńcu z dn. 27.09.2022</t>
  </si>
  <si>
    <t>PLSL1390N</t>
  </si>
  <si>
    <t>PLLE005</t>
  </si>
  <si>
    <t>Oczyszczalnia ścieków FREGATA w Rykach w aglomeracji Ryki</t>
  </si>
  <si>
    <t>Oczyszczalnia ścieków FREGATA w Rykach</t>
  </si>
  <si>
    <t>Ryki</t>
  </si>
  <si>
    <t>PLOP001</t>
  </si>
  <si>
    <t>Opole, Chrząstowice, Dąbrowa, Komprachcice, Łubniany, Prószków, Tarnów Opolski</t>
  </si>
  <si>
    <t>Uchwała nr LXIX/1303/18 z dnia 18.10.2018</t>
  </si>
  <si>
    <t>PLOP0010</t>
  </si>
  <si>
    <t>Ryjewo w aglomeracji Ryjewo</t>
  </si>
  <si>
    <t>PLSL054</t>
  </si>
  <si>
    <t>Orzesze</t>
  </si>
  <si>
    <t>Uchwała Rady Miejskiej Orzesze z dnia 10 grudnia 2020 r. nr XXVII/322/20</t>
  </si>
  <si>
    <t>PLSL0542</t>
  </si>
  <si>
    <t>PLWL107</t>
  </si>
  <si>
    <t>Rydzyna w aglomeracji Rydzyna</t>
  </si>
  <si>
    <t>Rydzyna</t>
  </si>
  <si>
    <t>PLOP013</t>
  </si>
  <si>
    <t>Ozimek</t>
  </si>
  <si>
    <t>Uchwała Nr XIII/95/19 Rady Miejskiej w Ozimku z dnia 28 paźdiernika 2019 r. w sprawie wyznaczenia obszaru i granic aglomeracji Ozimek</t>
  </si>
  <si>
    <t>PLOP0130</t>
  </si>
  <si>
    <t>PLWL113</t>
  </si>
  <si>
    <t>Oczyszczalnia ścieków w Ryczywol w aglomeracji Ryczywół</t>
  </si>
  <si>
    <t>Oczyszczalnia ścieków w Ryczywol</t>
  </si>
  <si>
    <t>Ryczywół</t>
  </si>
  <si>
    <t>PLSL124N</t>
  </si>
  <si>
    <t>Ożarowice</t>
  </si>
  <si>
    <t>Ożarowice, Miasteczko Śląskie, Mierzęcice</t>
  </si>
  <si>
    <t>Uchwała nr XXII.393.2021 Rady Gminy Ożarowice z dnia 11 lutego 2021r.</t>
  </si>
  <si>
    <t>PLSL1240N</t>
  </si>
  <si>
    <t>Oczyszczalnia Rybno w aglomeracji Rybno</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</si>
  <si>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</si>
  <si>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</si>
  <si>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</si>
  <si>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</si>
  <si>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</si>
  <si>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</si>
  <si>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 w aglomeracji Rybnik</t>
  </si>
  <si>
    <t>Oczyszczalnia ścieków Rybnik Orzepowice</t>
  </si>
  <si>
    <t>PLOP042</t>
  </si>
  <si>
    <t>Polska Cerekiew</t>
  </si>
  <si>
    <t xml:space="preserve">Polska Cerekiew </t>
  </si>
  <si>
    <t xml:space="preserve">Uchwała nr XXII/135/2021 z dnia 20 stycznia 2021 roku </t>
  </si>
  <si>
    <t>PLOP0420</t>
  </si>
  <si>
    <t>Oczyszczalnia ścieków Rybnik Boguszowice  w aglomeracji Rybnik</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</si>
  <si>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</si>
  <si>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</si>
  <si>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</si>
  <si>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</si>
  <si>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</si>
  <si>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</si>
  <si>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</si>
  <si>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</si>
  <si>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 w aglomeracji Rudy</t>
  </si>
  <si>
    <t>Oczyszczalnia ścieków Rudy-Brantolka</t>
  </si>
  <si>
    <t>Rudy</t>
  </si>
  <si>
    <t>PLSL134N</t>
  </si>
  <si>
    <t>Przezchlebie</t>
  </si>
  <si>
    <t>Zbrosławice</t>
  </si>
  <si>
    <t>Uchwała Nr LIV/500/2023 Rady Gminy Zbroslawice z dnia 01  lutego 2023 r.  Dz. U. Woj. Śl. Poz. 1342</t>
  </si>
  <si>
    <t>PLSL1340N</t>
  </si>
  <si>
    <t>Oczyszczalnia ścieków MOW Rudy w aglomeracji Rudy</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</si>
  <si>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</si>
  <si>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</si>
  <si>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</si>
  <si>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</si>
  <si>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</si>
  <si>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 w aglomeracji Rudnik nad Sanem</t>
  </si>
  <si>
    <t>Miejska Oczyszczalnia Ścieków w Rudniku nad Sanem</t>
  </si>
  <si>
    <t>Rudnik nad Sanem</t>
  </si>
  <si>
    <t>Uchwała NR XXVI/372/2021</t>
  </si>
  <si>
    <t>PLSL1440N</t>
  </si>
  <si>
    <t>PLDO502</t>
  </si>
  <si>
    <t>OCZYSZCZALNIA ŚCIEKÓW W RUDNEJ w aglomeracji RUDNA</t>
  </si>
  <si>
    <t>OCZYSZCZALNIA ŚCIEKÓW W RUDNEJ</t>
  </si>
  <si>
    <t>RUDNA</t>
  </si>
  <si>
    <t>UCHWAŁA NR XXIV/204/2020
RADY GMINY TWORÓG
z dnia 28 grudnia 2020 r.</t>
  </si>
  <si>
    <t>PLSL0880</t>
  </si>
  <si>
    <t>PLSW049N</t>
  </si>
  <si>
    <t>Oczyszczalnia Rudki w aglomeracji Rudki</t>
  </si>
  <si>
    <t>Oczyszczalnia Rudki</t>
  </si>
  <si>
    <t>Rudki</t>
  </si>
  <si>
    <t>Wojkowice, Będzin, Psary</t>
  </si>
  <si>
    <t>XXVI.225.2020; Rada Miasta Wojkowice; 21.12.2020;  Wyznaczenie obszaru i granic Aglomeracji Wojkowice; Dz. U Województwa Śląskiego</t>
  </si>
  <si>
    <t>PLSL0710</t>
  </si>
  <si>
    <t>Orzegów w aglomeracji Ruda Śląska</t>
  </si>
  <si>
    <t>Orzegów</t>
  </si>
  <si>
    <t>Uchwała Nr XXIX/292/2021 Rady Miejskiej w Wołczynie z dnia 31 marca 2021 r. w sprawie wyznaczenia obszaru i granic aglomeracji Wołczyn</t>
  </si>
  <si>
    <t>PLOP0170</t>
  </si>
  <si>
    <t>Barbara w aglomeracji Ruda Śląska</t>
  </si>
  <si>
    <t>Barbara</t>
  </si>
  <si>
    <t>Uchwała nr LXVIII/490/23 Rady Gminy Pilchowice z dnia 21 grudnia 2023r. W sprawie zmiany obszaru igranic Aglomeracji Żernica</t>
  </si>
  <si>
    <t>PLSL1473N</t>
  </si>
  <si>
    <t>Halemba Centrum w aglomeracji Ruda Śląska</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</si>
  <si>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</si>
  <si>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</si>
  <si>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</si>
  <si>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</si>
  <si>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</si>
  <si>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</si>
  <si>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</si>
  <si>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 w aglomeracji Ruda Różaniecka</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</si>
  <si>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</si>
  <si>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</si>
  <si>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</si>
  <si>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</si>
  <si>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</si>
  <si>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</si>
  <si>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</si>
  <si>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</si>
  <si>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 w aglomeracji Ruciane-Nida</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</si>
  <si>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</si>
  <si>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</si>
  <si>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</si>
  <si>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</si>
  <si>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</si>
  <si>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</si>
  <si>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</si>
  <si>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 w aglomeracji Różaniec Pierwszy</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</si>
  <si>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</si>
  <si>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</si>
  <si>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</si>
  <si>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</si>
  <si>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</si>
  <si>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</si>
  <si>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</si>
  <si>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 w aglomeracji Różan</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</si>
  <si>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</si>
  <si>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</si>
  <si>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</si>
  <si>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</si>
  <si>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</si>
  <si>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</si>
  <si>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</si>
  <si>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</si>
  <si>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</si>
  <si>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</si>
  <si>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</si>
  <si>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</si>
  <si>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</si>
  <si>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 w aglomeracji Rozdrażew</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</si>
  <si>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</si>
  <si>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</si>
  <si>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</si>
  <si>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</si>
  <si>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</si>
  <si>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</si>
  <si>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</si>
  <si>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</si>
  <si>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 w aglomeracji Rowy</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</si>
  <si>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</si>
  <si>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</si>
  <si>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</si>
  <si>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</si>
  <si>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</si>
  <si>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</si>
  <si>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 w aglomeracji Rososzyca</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</si>
  <si>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</si>
  <si>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</si>
  <si>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</si>
  <si>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</si>
  <si>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</si>
  <si>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</si>
  <si>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</si>
  <si>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</si>
  <si>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</si>
  <si>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</si>
  <si>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 w aglomeracji Ropczyce</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</si>
  <si>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</si>
  <si>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</si>
  <si>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</si>
  <si>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</si>
  <si>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</si>
  <si>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</si>
  <si>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</si>
  <si>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</si>
  <si>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</si>
  <si>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 w aglomeracji Ropczyce</t>
  </si>
  <si>
    <t>Robotnicza</t>
  </si>
  <si>
    <t>PLSW601</t>
  </si>
  <si>
    <t>Krajno</t>
  </si>
  <si>
    <t>uchwała Nr XV/129/2019,Rada Gminy Górno z dnia 6.12.2019 w sprawie utworzenia aglomeracji Krajno,Dziennik Urzedowy woj..Świętokrzyskiego z 24.12.2019, poz.5386</t>
  </si>
  <si>
    <t>Rzeszow</t>
  </si>
  <si>
    <t>PLMP101</t>
  </si>
  <si>
    <t>Ropa w aglomeracji Ropa</t>
  </si>
  <si>
    <t>Ropa</t>
  </si>
  <si>
    <t>Uchwała XXVI/249/2020 Raday Gminy Górno                                   z dnia 15.12.2020 w sprawie wyznaczenia obszaru i granic aglomeracji Skorzeszyce, Dziennik Urzedowy Woj.świętokrzyskiego z dnia 18.12.2020,poz.4759</t>
  </si>
  <si>
    <t>PLSW5030</t>
  </si>
  <si>
    <t>PLPK098</t>
  </si>
  <si>
    <t>Rokietnica "HYDROVIT SI " w aglomeracji Rokietnica</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</si>
  <si>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</si>
  <si>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</si>
  <si>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</si>
  <si>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</si>
  <si>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</si>
  <si>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</si>
  <si>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</si>
  <si>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</si>
  <si>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</si>
  <si>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</si>
  <si>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</si>
  <si>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 w aglomeracji Rokietnica</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</si>
  <si>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</si>
  <si>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</si>
  <si>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</si>
  <si>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</si>
  <si>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</si>
  <si>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</si>
  <si>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</si>
  <si>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 w aglomeracji Rokiciny</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</si>
  <si>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</si>
  <si>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</si>
  <si>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</si>
  <si>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</si>
  <si>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</si>
  <si>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</si>
  <si>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</si>
  <si>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 w aglomeracji Rogoźno</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</si>
  <si>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</si>
  <si>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</si>
  <si>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</si>
  <si>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</si>
  <si>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</si>
  <si>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</si>
  <si>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</si>
  <si>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</si>
  <si>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 w aglomeracji Rogowo</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</si>
  <si>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</si>
  <si>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</si>
  <si>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</si>
  <si>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</si>
  <si>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</si>
  <si>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</si>
  <si>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</si>
  <si>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</si>
  <si>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</si>
  <si>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 w aglomeracji Rędziny</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</si>
  <si>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</si>
  <si>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</si>
  <si>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</si>
  <si>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</si>
  <si>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</si>
  <si>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</si>
  <si>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</si>
  <si>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 w aglomeracji Rewal</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</si>
  <si>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</si>
  <si>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</si>
  <si>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</si>
  <si>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</si>
  <si>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</si>
  <si>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</si>
  <si>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</si>
  <si>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 w aglomeracji Reszel</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</si>
  <si>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</si>
  <si>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</si>
  <si>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</si>
  <si>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</si>
  <si>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</si>
  <si>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 w aglomeracji Resko</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</si>
  <si>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</si>
  <si>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</si>
  <si>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</si>
  <si>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</si>
  <si>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</si>
  <si>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</si>
  <si>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</si>
  <si>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 w aglomeracji Rejowiec Fabryczny</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</si>
  <si>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</si>
  <si>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</si>
  <si>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</si>
  <si>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</si>
  <si>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</si>
  <si>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</si>
  <si>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</si>
  <si>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 w aglomeracji Rejowiec</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</si>
  <si>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</si>
  <si>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</si>
  <si>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</si>
  <si>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</si>
  <si>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</si>
  <si>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</si>
  <si>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Recz w aglomeracji Recz</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</si>
  <si>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</si>
  <si>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</si>
  <si>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</si>
  <si>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</si>
  <si>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</si>
  <si>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</si>
  <si>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</si>
  <si>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Rąbino w aglomeracji Rąbino</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</si>
  <si>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</si>
  <si>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</si>
  <si>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</si>
  <si>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</si>
  <si>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</si>
  <si>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</si>
  <si>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 w aglomeracji Rawicz</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</si>
  <si>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</si>
  <si>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</si>
  <si>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</si>
  <si>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</si>
  <si>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</si>
  <si>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</si>
  <si>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</si>
  <si>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</si>
  <si>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</si>
  <si>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 w aglomeracji Rawa Mazowiecka</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</si>
  <si>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</si>
  <si>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</si>
  <si>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</si>
  <si>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</si>
  <si>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</si>
  <si>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</si>
  <si>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</si>
  <si>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</si>
  <si>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</si>
  <si>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 w aglomeracji Raszyn</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</si>
  <si>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</si>
  <si>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</si>
  <si>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</si>
  <si>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</si>
  <si>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</si>
  <si>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</si>
  <si>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</si>
  <si>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</si>
  <si>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 w aglomeracji Raszewy</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</si>
  <si>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</si>
  <si>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</si>
  <si>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</si>
  <si>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</si>
  <si>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</si>
  <si>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</si>
  <si>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</si>
  <si>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</si>
  <si>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</si>
  <si>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 w aglomeracji Raniżów</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</si>
  <si>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</si>
  <si>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</si>
  <si>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</si>
  <si>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</si>
  <si>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</si>
  <si>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</si>
  <si>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</si>
  <si>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</si>
  <si>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 w aglomeracji Rakoniewice</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</si>
  <si>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</si>
  <si>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</si>
  <si>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</si>
  <si>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</si>
  <si>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</si>
  <si>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</si>
  <si>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</si>
  <si>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Rajgród w aglomeracji Rajgród</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</si>
  <si>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</si>
  <si>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</si>
  <si>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</si>
  <si>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</si>
  <si>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 w aglomeracji Radzyń Podlaski</t>
  </si>
  <si>
    <t>Radzyń Podlaski</t>
  </si>
  <si>
    <t>PLSW027</t>
  </si>
  <si>
    <t>Małogoszcz</t>
  </si>
  <si>
    <t>jędrzejowski</t>
  </si>
  <si>
    <t>Uchwała Nr XXI/189/20 Rady Miejskiej w Małogoszczu z dnia 30 grudnia 2020r. w sprawie wyznaczenia obszaru  aglomeracji</t>
  </si>
  <si>
    <t>PLSW0270</t>
  </si>
  <si>
    <t>PLMZ029</t>
  </si>
  <si>
    <t>Oczyszczalnia Ścieków Komunalnych w aglomeracji Radzymin</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</si>
  <si>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</si>
  <si>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</si>
  <si>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</si>
  <si>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</si>
  <si>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</si>
  <si>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</si>
  <si>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 w aglomeracji Radziejów</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</si>
  <si>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</si>
  <si>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</si>
  <si>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</si>
  <si>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</si>
  <si>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</si>
  <si>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</si>
  <si>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 w aglomeracji Radymno</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</si>
  <si>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</si>
  <si>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</si>
  <si>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</si>
  <si>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</si>
  <si>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</si>
  <si>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</si>
  <si>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</si>
  <si>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</si>
  <si>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</si>
  <si>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 w aglomeracji Radwanice</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</si>
  <si>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</si>
  <si>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</si>
  <si>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</si>
  <si>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</si>
  <si>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</si>
  <si>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</si>
  <si>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</si>
  <si>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 w aglomeracji Radoszyce</t>
  </si>
  <si>
    <t>Radoszyce</t>
  </si>
  <si>
    <t>PLMP510</t>
  </si>
  <si>
    <t>Niedźwiedź</t>
  </si>
  <si>
    <t>UCHWAŁA NR XLIX/378/2023 RADY GMINY NIEDŹWIEDŹ Z DNIA 29 CZERWCA 2023</t>
  </si>
  <si>
    <t>PLMZ002</t>
  </si>
  <si>
    <t>Radom w aglomeracji Radom</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</si>
  <si>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</si>
  <si>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</si>
  <si>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</si>
  <si>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</si>
  <si>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</si>
  <si>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</si>
  <si>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</si>
  <si>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</si>
  <si>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 w aglomeracji Radłów</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</si>
  <si>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</si>
  <si>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</si>
  <si>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</si>
  <si>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</si>
  <si>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</si>
  <si>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</si>
  <si>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</si>
  <si>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 w aglomeracji Radgoszcz</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</si>
  <si>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</si>
  <si>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</si>
  <si>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</si>
  <si>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</si>
  <si>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</si>
  <si>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</si>
  <si>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</si>
  <si>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</si>
  <si>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Radawnica w aglomeracji Radawnica</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</si>
  <si>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</si>
  <si>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</si>
  <si>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</si>
  <si>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</si>
  <si>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</si>
  <si>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</si>
  <si>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</si>
  <si>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 w aglomeracji Racot</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</si>
  <si>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</si>
  <si>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</si>
  <si>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</si>
  <si>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</si>
  <si>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</si>
  <si>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 w aglomeracji Racibórz</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</si>
  <si>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</si>
  <si>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</si>
  <si>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</si>
  <si>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</si>
  <si>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</si>
  <si>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</si>
  <si>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</si>
  <si>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 xml:space="preserve">Oczyszczalnia Ścieków w Raciążu w aglomeracji Raciąż </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</si>
  <si>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</si>
  <si>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</si>
  <si>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</si>
  <si>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</si>
  <si>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</si>
  <si>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</si>
  <si>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 w aglomeracji Rabka-Zdrój</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</si>
  <si>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</si>
  <si>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</si>
  <si>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</si>
  <si>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</si>
  <si>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</si>
  <si>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 w aglomeracji Raba Wyżna – Rokiciny Podhalańskie</t>
  </si>
  <si>
    <t>Oczyszczalnia ścieków w Rokicinach Podhalańskich</t>
  </si>
  <si>
    <t>uchwała nr XXI/183/20 Rady Gminy Siepraw z dnia 19.12.2020 r. w sprawie wyznaczenia aglomeracji Siepraw (D.U.WM. Poz.8792)</t>
  </si>
  <si>
    <t>PLMP1330</t>
  </si>
  <si>
    <t>PLWL110</t>
  </si>
  <si>
    <t>PS500 w aglomeracji Pyzdry</t>
  </si>
  <si>
    <t>PS500</t>
  </si>
  <si>
    <t>Pyzdry</t>
  </si>
  <si>
    <t xml:space="preserve">Uchwała nr XXV/147/2020 Rada Gminy Solec-Zdrój z dnia 30.12.2020 w sprawie wyznaczenia obszaru i granic aglomeracji Solec-Zdrój, Poz. 413 </t>
  </si>
  <si>
    <t>PLSW0520N</t>
  </si>
  <si>
    <t>PLPK039</t>
  </si>
  <si>
    <t>Jastkowice w aglomeracji Pysznica</t>
  </si>
  <si>
    <t>Jastkowice</t>
  </si>
  <si>
    <t>Pysznica</t>
  </si>
  <si>
    <t>Solec-Zdrój, Pacanów</t>
  </si>
  <si>
    <t>XXV/148/2020 Rada Gminy Solec-Zdrój 30.12.2020 r. Uchwała w sprawie wyznaczenia obszaru i granic aglomeracji Świniary, Poz. 414</t>
  </si>
  <si>
    <t>PLSW0580N</t>
  </si>
  <si>
    <t>Pyrzyce w aglomeracji Pyrzyce</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</si>
  <si>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</si>
  <si>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</si>
  <si>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</si>
  <si>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 w aglomeracji Puszcza Mariańska</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</si>
  <si>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</si>
  <si>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</si>
  <si>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</si>
  <si>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</si>
  <si>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</si>
  <si>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 w aglomeracji Pułtusk</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</si>
  <si>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</si>
  <si>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</si>
  <si>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</si>
  <si>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</si>
  <si>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</si>
  <si>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</si>
  <si>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 w aglomeracji Pułanki</t>
  </si>
  <si>
    <t>Pułanki</t>
  </si>
  <si>
    <t>PLMP512</t>
  </si>
  <si>
    <t>Wieprz</t>
  </si>
  <si>
    <t>Dziennik Urzędowy Województwa Małopolskiego - Opublikowany Biuletyn Informacji  Publicznej: Uchwała Nr XLV/370/2023 Rady Gminy Wieprz z dnia 02 czerwca 2023r. (Dz.Urz.Woj.Małopolskiego z 2023r. poz. 4147)</t>
  </si>
  <si>
    <t>Swarzewo w aglomeracji Puck</t>
  </si>
  <si>
    <t>Swarzewo</t>
  </si>
  <si>
    <t>Gmina Wiśniowa</t>
  </si>
  <si>
    <t>Gmina Wisniowa</t>
  </si>
  <si>
    <t>Uchwała Rady Gminy Wiśniowa nr XXII/208/20 z dn 21 grudnia 2020 w sprawie wyznaczenia obszariu i granic aglomeracji Wiśniowa DZ.URZ.WOJ.2020.8515</t>
  </si>
  <si>
    <t>PLMP1762</t>
  </si>
  <si>
    <t>PLLE069</t>
  </si>
  <si>
    <t xml:space="preserve">Puchaczów w aglomeracji Puchaczów </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</si>
  <si>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</si>
  <si>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</si>
  <si>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</si>
  <si>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</si>
  <si>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</si>
  <si>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</si>
  <si>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 w aglomeracji Pszów</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</si>
  <si>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</si>
  <si>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</si>
  <si>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</si>
  <si>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</si>
  <si>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</si>
  <si>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 w aglomeracji Pszczyna</t>
  </si>
  <si>
    <t>Oczyszczalnia Ścieków „Pszczyna”</t>
  </si>
  <si>
    <t>Uchwała Nr XVIII/167/20 Rady Gminy Zembrzyce z dnia 30 grudnia 2020 r., publikacja Dziennik Urzędowy Województwa Małopolskiego poz. 90. 07.01.2021 r.</t>
  </si>
  <si>
    <t>PLMP0920</t>
  </si>
  <si>
    <t>Oczyszczalnia Pszczółki w aglomeracji Pszczółki</t>
  </si>
  <si>
    <t>Oczyszczalnia Pszczółki</t>
  </si>
  <si>
    <t>PLMP113</t>
  </si>
  <si>
    <t>Bobowa</t>
  </si>
  <si>
    <t>gorlicki</t>
  </si>
  <si>
    <t xml:space="preserve">Uchwała nr XXXIV/216/20 Rady Miejskiej w Bobowej z dnia 26 10 2020 r. </t>
  </si>
  <si>
    <t>PLMP1130</t>
  </si>
  <si>
    <t>PLLU031</t>
  </si>
  <si>
    <t>Pszczew w aglomeracji Pszczew</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</si>
  <si>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</si>
  <si>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</si>
  <si>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</si>
  <si>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</si>
  <si>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</si>
  <si>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</si>
  <si>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</si>
  <si>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Przywidz w aglomeracji Przywidz</t>
  </si>
  <si>
    <t>PLMP052</t>
  </si>
  <si>
    <t>Czchów</t>
  </si>
  <si>
    <t>brzeski</t>
  </si>
  <si>
    <t>Uchwała Nr XX/178/2020 Rady Miejskiej w Czchowie z dnia 29 grudnia 2020 r. w sprawie ustalenia obszaru i granic Aglomeracji Czchów</t>
  </si>
  <si>
    <t>PLMP0520</t>
  </si>
  <si>
    <t>PLLU048</t>
  </si>
  <si>
    <t>Przytoczna w aglomeracji Przytoczna</t>
  </si>
  <si>
    <t>Przytoczna</t>
  </si>
  <si>
    <t>PLSW030</t>
  </si>
  <si>
    <t>Daleszyce</t>
  </si>
  <si>
    <t>Uchwała nr XXXVI/319/2020 Rady Miejskiej  w Daleszycach z dnia 30 grudnia 2020r wsprawie   wyznaczenia obszaru granic aglomeracji Daleszyce</t>
  </si>
  <si>
    <t>PLSW0300</t>
  </si>
  <si>
    <t>PLMZ053</t>
  </si>
  <si>
    <t>Przysucha w aglomeracji Przysucha</t>
  </si>
  <si>
    <t>Przysucha</t>
  </si>
  <si>
    <t>PLSW036</t>
  </si>
  <si>
    <t>Marzysz</t>
  </si>
  <si>
    <t>Uchwała nr XXXVI/320/2020 Rady Miejskiej  w Daleszycach z dnia 30 grudnia 2020r wsprawie   wyznaczenia obszaru granic aglomeracji Marzysz</t>
  </si>
  <si>
    <t>PLSW0360</t>
  </si>
  <si>
    <t>PLSL510</t>
  </si>
  <si>
    <t>OCZYSZCZALNIA ŚCIEKÓW W PRZYROWIE w aglomeracji Przyrów</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</si>
  <si>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</si>
  <si>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</si>
  <si>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</si>
  <si>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</si>
  <si>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</si>
  <si>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</si>
  <si>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 w aglomeracji Przybiernów</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</si>
  <si>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</si>
  <si>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</si>
  <si>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</si>
  <si>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</si>
  <si>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</si>
  <si>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</si>
  <si>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</si>
  <si>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Przodkowo w aglomeracji Przodkowo</t>
  </si>
  <si>
    <t>PLMP209</t>
  </si>
  <si>
    <t xml:space="preserve">Gnojnik </t>
  </si>
  <si>
    <t>Gnojnik</t>
  </si>
  <si>
    <t>NRXXII/194/2020 z dnia 4 grudnia 2020 r.</t>
  </si>
  <si>
    <t>PLMP2090</t>
  </si>
  <si>
    <t>Przezchlebie w aglomeracji Przezchlebie</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</si>
  <si>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</si>
  <si>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</si>
  <si>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</si>
  <si>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</si>
  <si>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</si>
  <si>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</si>
  <si>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</si>
  <si>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</si>
  <si>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 w aglomeracji Przewrotne</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</si>
  <si>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</si>
  <si>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</si>
  <si>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</si>
  <si>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</si>
  <si>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</si>
  <si>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</si>
  <si>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 w aglomeracji Przeworsk</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</si>
  <si>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</si>
  <si>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</si>
  <si>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</si>
  <si>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</si>
  <si>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</si>
  <si>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</si>
  <si>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</si>
  <si>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</si>
  <si>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</si>
  <si>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 w aglomeracji Przemyśl</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</si>
  <si>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</si>
  <si>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</si>
  <si>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</si>
  <si>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</si>
  <si>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</si>
  <si>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</si>
  <si>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</si>
  <si>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</si>
  <si>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</si>
  <si>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</si>
  <si>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</si>
  <si>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</si>
  <si>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</si>
  <si>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Oczyszczalnia ścieków w aglomeracji Przemków</t>
  </si>
  <si>
    <t>Przemków</t>
  </si>
  <si>
    <t>PLMP038</t>
  </si>
  <si>
    <t>Limanowa</t>
  </si>
  <si>
    <t>Miasto Limanowa</t>
  </si>
  <si>
    <t xml:space="preserve">29.12.2020r., XXXV.231.20, Rada Miasta Limanowa, Dziennik Urzędowy Województwa Małopolskiego poz. 8875 </t>
  </si>
  <si>
    <t>PLMP0381</t>
  </si>
  <si>
    <t>PLMP0382</t>
  </si>
  <si>
    <t>PLWL103</t>
  </si>
  <si>
    <t xml:space="preserve">Przemęt w aglomeracji Przemęt </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</si>
  <si>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</si>
  <si>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</si>
  <si>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</si>
  <si>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</si>
  <si>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</si>
  <si>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</si>
  <si>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 xml:space="preserve">Wieleń w aglomeracji Przemęt </t>
  </si>
  <si>
    <t>PLSW064N</t>
  </si>
  <si>
    <t>Łagów</t>
  </si>
  <si>
    <t>Uchwała nr X/46/24 Rady Miejskiej w Łagowie z dnia 29.10.2024             Dziennik Urzędowy Województwa Świętokrzyskiego z 2024 roku poz. 3932</t>
  </si>
  <si>
    <t>PLSW0640N</t>
  </si>
  <si>
    <t>PLLO041</t>
  </si>
  <si>
    <t>Przedbórz w aglomeracji Przedbórz</t>
  </si>
  <si>
    <t>Przedbórz</t>
  </si>
  <si>
    <t>PLMP207</t>
  </si>
  <si>
    <t>Mucharz</t>
  </si>
  <si>
    <t xml:space="preserve">Uchwała XVIII/163 Rady Gminy Mucharz z dnia 24.11.2020 r. </t>
  </si>
  <si>
    <t>PLMP2070</t>
  </si>
  <si>
    <t>PLPK106</t>
  </si>
  <si>
    <t>mechaniczno-biologiczna oczyszczalnia ścieków w Błoniu w aglomeracji Przecław</t>
  </si>
  <si>
    <t>mechaniczno-biologiczna oczyszczalnia ścieków w Błoniu</t>
  </si>
  <si>
    <t>Przecław</t>
  </si>
  <si>
    <t>PLMP039</t>
  </si>
  <si>
    <t>Muszyna</t>
  </si>
  <si>
    <t>Nr XXVII.315.2020 Rady Miasta i Gminy Uzdrowiskowej Muszyna
z dnia 7.12.2020 r.</t>
  </si>
  <si>
    <t>PLMP0390</t>
  </si>
  <si>
    <t>Przechlewo w aglomeracji Przechlewo</t>
  </si>
  <si>
    <t xml:space="preserve">UCHWAŁA Nr XXVII.316.2020 Rady Miasta
i Gminy Uzdrowiskowej
Muszyna z dnia 07 grudnia 2020 r. 
w sprawie wyznaczenia obszaru
i granic aglomeracji Żegiestów
</t>
  </si>
  <si>
    <t>PLMP5081</t>
  </si>
  <si>
    <t>PLMP5082</t>
  </si>
  <si>
    <t>PLMZ039</t>
  </si>
  <si>
    <t>Oczyszczalnia ścieków w Przasnyszu w aglomeracji Przasnysz</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</si>
  <si>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</si>
  <si>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</si>
  <si>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</si>
  <si>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</si>
  <si>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</si>
  <si>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</si>
  <si>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</si>
  <si>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</si>
  <si>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</si>
  <si>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 w aglomeracji Pruszków</t>
  </si>
  <si>
    <t>Zakład Pruszków</t>
  </si>
  <si>
    <t>Pruszków</t>
  </si>
  <si>
    <t>PLSW012</t>
  </si>
  <si>
    <t>Pińczów</t>
  </si>
  <si>
    <t>pińczowski</t>
  </si>
  <si>
    <t xml:space="preserve">Pińczów, Michałów </t>
  </si>
  <si>
    <t>Uchwała nr LXI/679/2024 Rady Miejskiej w Pińczowie z dnia 14 lutego 2024r. DZ.URZ.WOJ.2024.880</t>
  </si>
  <si>
    <t>PLSW0120</t>
  </si>
  <si>
    <t>PRUSZCZ w aglomeracji PRUSZCZ</t>
  </si>
  <si>
    <t>Uchwała nr XXIII/181/2020 Rady Gminy Rzezawa z dnia 21.12.2020 r. (Dz. U. Woj.. Małop. z dnia 30.12.2020r. Poz. 8770)</t>
  </si>
  <si>
    <t>PLMP2121</t>
  </si>
  <si>
    <t>PLMP2122</t>
  </si>
  <si>
    <t>PLDO113</t>
  </si>
  <si>
    <t>Pietrowice Małe w aglomeracji Prusice</t>
  </si>
  <si>
    <t>Pietrowice Małe</t>
  </si>
  <si>
    <t>Prusice</t>
  </si>
  <si>
    <t>sandomierski</t>
  </si>
  <si>
    <t xml:space="preserve">UCHWAŁA NR XXVIII/319/2020 RADY MIASTA SANDOMIERZA  z dnia 29 grudnia 2020 r. </t>
  </si>
  <si>
    <t>PLSW0080</t>
  </si>
  <si>
    <t>Oczyszczalnia Ścieków w Prudniku  w aglomeracji Prudnik</t>
  </si>
  <si>
    <t xml:space="preserve">Oczyszczalnia Ścieków w Prudniku </t>
  </si>
  <si>
    <t>UCHWAŁA NR XXXV/356/22 RADY GMINY SPYTKOWICE                   Z DNIA 24.05.2022 R.               DZ. URZ. WOJ. MAŁOPOLSKIEGO                            Z 2022 ROKU POZ.4304</t>
  </si>
  <si>
    <t>PLMP0721</t>
  </si>
  <si>
    <t>PLMP0722</t>
  </si>
  <si>
    <t>PLPK088</t>
  </si>
  <si>
    <t>Oczyszczalnia ścieków w Pruchniku w aglomeracji Pruchnik</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</si>
  <si>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</si>
  <si>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</si>
  <si>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</si>
  <si>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</si>
  <si>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</si>
  <si>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</si>
  <si>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 w aglomeracji Prószków</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</si>
  <si>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</si>
  <si>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</si>
  <si>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</si>
  <si>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</si>
  <si>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 w aglomeracji Proszowice</t>
  </si>
  <si>
    <t>Oczyszczalnia Ścieków w Proszowicach</t>
  </si>
  <si>
    <t>Proszowice</t>
  </si>
  <si>
    <t>Wadowice, Mucharz, Tomice</t>
  </si>
  <si>
    <t>Uchwała Nr LII/488/2022 Rady Miejskiej w Wadowicach z dnia 21 września 2022 r.</t>
  </si>
  <si>
    <t>PLMP0080</t>
  </si>
  <si>
    <t>PROSTKI w aglomeracji PROSTKI</t>
  </si>
  <si>
    <t>PLMP608</t>
  </si>
  <si>
    <t>Wierzchosławice</t>
  </si>
  <si>
    <t>Gmina Wierzchosławice</t>
  </si>
  <si>
    <t>Uchwała nr XXXI/215/2020 Rady Gminy Wierzchosławice z dnia 30 grudnia 2020 r. w sprawie wyznaczenia obszaru i granic aglomeracji Wierzchosławice</t>
  </si>
  <si>
    <t>PLDO064</t>
  </si>
  <si>
    <t xml:space="preserve">komunalna oczyszczalnia ścieków w aglomeracji Prochowice </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</si>
  <si>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</si>
  <si>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</si>
  <si>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</si>
  <si>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</si>
  <si>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</si>
  <si>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</si>
  <si>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</si>
  <si>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 w aglomeracji Praszka</t>
  </si>
  <si>
    <t>Oczyszczalnia Ścieków Praszka</t>
  </si>
  <si>
    <t>Praszka</t>
  </si>
  <si>
    <t>PLMP607</t>
  </si>
  <si>
    <t>Żabno</t>
  </si>
  <si>
    <t>Uchwała Nr XXIX/435/21 Rady Miejskiej w Żabnie z dnia 4 listopada 2021 r. w sprawie wyznaczenie aglomeracji w Żabnie</t>
  </si>
  <si>
    <t>Prabuty w aglomeracji Prabuty</t>
  </si>
  <si>
    <t>Uchwała Nr XXV192/2020 Rady Gminy Szczurowa z dnia 11 grudnia 2020 r. w sprawie wyznaczenia obszaru i granicy Dziennik Urzędowy Województwa Małopolskiego, Kraków, dnia 17 grudnia 2020 r. Poz. 8343</t>
  </si>
  <si>
    <t>PLMP0950</t>
  </si>
  <si>
    <t>PLWL001</t>
  </si>
  <si>
    <t>Centralna Oczyszczalnia Ścieków w aglomeracji Poznań</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</si>
  <si>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</si>
  <si>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</si>
  <si>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</si>
  <si>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</si>
  <si>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</si>
  <si>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 w aglomeracji Poznań</t>
  </si>
  <si>
    <t>Lewobrzeżna Oczyszczalnia Ścieków</t>
  </si>
  <si>
    <t>Uchwała nr XXI/108/20 Rady Gminy Spytkowice z dnia 29 grudnia 2020r. w sprawie wyznaczenia aglomeracji Spytkowice, Dziennik Urzędowy Województwa Małopolskiego, Kraków, dnia 5 stycznia 2021r. Poz. 61</t>
  </si>
  <si>
    <t>PLMP0790</t>
  </si>
  <si>
    <t>Pozezdrze  w aglomeracji Pozezdrze</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</si>
  <si>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</si>
  <si>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</si>
  <si>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</si>
  <si>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</si>
  <si>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</si>
  <si>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 w aglomeracji Powidz</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</si>
  <si>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</si>
  <si>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</si>
  <si>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</si>
  <si>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</si>
  <si>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</si>
  <si>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</si>
  <si>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</si>
  <si>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</si>
  <si>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</si>
  <si>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</si>
  <si>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</si>
  <si>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 w aglomeracji Potulice</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</si>
  <si>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</si>
  <si>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</si>
  <si>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</si>
  <si>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</si>
  <si>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</si>
  <si>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 xml:space="preserve">Potęgowo w aglomeracji Potęgowo </t>
  </si>
  <si>
    <t>Potęgowo</t>
  </si>
  <si>
    <t>PLMP141</t>
  </si>
  <si>
    <t>Łukowica</t>
  </si>
  <si>
    <t>ŁUKOWICA</t>
  </si>
  <si>
    <t>Uchwała  XV/145/20 Rady Gminy Łukowica  z 28.12.2020r. W sprawie wyznaczenia obszaru i granic aglomeracji Gminy Łukowica, Dz.U Woj.. Mał. z 2021 poz. 453</t>
  </si>
  <si>
    <t>PLMP1410</t>
  </si>
  <si>
    <t>Poręba nowa w aglomeracji Poręba</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</si>
  <si>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</si>
  <si>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</si>
  <si>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</si>
  <si>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 w aglomeracji Poręba</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</si>
  <si>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</si>
  <si>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</si>
  <si>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</si>
  <si>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</si>
  <si>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</si>
  <si>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</si>
  <si>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 w aglomeracji Poraj</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</si>
  <si>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</si>
  <si>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</si>
  <si>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</si>
  <si>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</si>
  <si>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</si>
  <si>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</si>
  <si>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 w aglomeracji Popów</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</si>
  <si>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</si>
  <si>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</si>
  <si>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</si>
  <si>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</si>
  <si>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</si>
  <si>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</si>
  <si>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</si>
  <si>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 w aglomeracji Popielów-Karłowice</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</si>
  <si>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</si>
  <si>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</si>
  <si>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</si>
  <si>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</si>
  <si>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</si>
  <si>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</si>
  <si>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 w aglomeracji Popielów-Karłowice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</si>
  <si>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</si>
  <si>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</si>
  <si>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</si>
  <si>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</si>
  <si>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</si>
  <si>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</si>
  <si>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 w aglomeracji Poniec</t>
  </si>
  <si>
    <t>Poniec</t>
  </si>
  <si>
    <t>Uchwała nr XXIV/310/20 Rady Miejskiej w Słomnikach z 30 grudnia 2020r. W sprawie wyznaczenia Aglomeracji Słomniki opublikowana 31.12.2020 poz 8906 Dziennik Urzędowy Woj. Małopolsiego</t>
  </si>
  <si>
    <t>PLMP0360</t>
  </si>
  <si>
    <t>Rokosowo w aglomeracji Poniec</t>
  </si>
  <si>
    <t>Rokosowo</t>
  </si>
  <si>
    <t>PLMP082</t>
  </si>
  <si>
    <t>XIX/161/2020, Rada Gminy Osiek, 30 listopada 2020, W sprawie wyznaczenia obszaru i granic aglomaeracji Osiek, Dz. Urz. Woj. Małop. z 2020, poz. 7626</t>
  </si>
  <si>
    <t>PLMP0820</t>
  </si>
  <si>
    <t>PLMZ082</t>
  </si>
  <si>
    <t>MEWA w aglomeracji Pomiechówek</t>
  </si>
  <si>
    <t>MEWA</t>
  </si>
  <si>
    <t>Pomiechówek</t>
  </si>
  <si>
    <t>XXVII/221/2020, Rady Miejskiej w Proszowicach z dnia 11 grudnia 2020r. W sprawie wyznaczenia obszaru i granic aglomeracji Proszowice, Dziennik Urzędowy Województwa Małopolskiego,DZ. URZ. WOJ. 2020.8249</t>
  </si>
  <si>
    <t>PLMP0570</t>
  </si>
  <si>
    <t>Połczyn-Zdrój  w aglomeracji Połczyn-Zdrój</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</si>
  <si>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</si>
  <si>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</si>
  <si>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</si>
  <si>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</si>
  <si>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</si>
  <si>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</si>
  <si>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 w aglomeracji Połaniec</t>
  </si>
  <si>
    <t>OŚ w Łęgu k. Połańca</t>
  </si>
  <si>
    <t>Uchwała Nr XXX/240/2021 Rady Gminy Tymbark z dnia 18 października 2021 r. Dzinnik Urzędowy Województwa Małopolskiego poz. 5852</t>
  </si>
  <si>
    <t>PLMP0561</t>
  </si>
  <si>
    <t>PLMP0562</t>
  </si>
  <si>
    <t>Polska Cerekiew typu ECOLO-CHIEF w aglomeracji Polska Cerekiew</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</si>
  <si>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</si>
  <si>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</si>
  <si>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</si>
  <si>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</si>
  <si>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</si>
  <si>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</si>
  <si>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</si>
  <si>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 w aglomeracji Polkowice</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</si>
  <si>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</si>
  <si>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</si>
  <si>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</si>
  <si>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</si>
  <si>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</si>
  <si>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</si>
  <si>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 w aglomeracji Police</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</si>
  <si>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</si>
  <si>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</si>
  <si>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</si>
  <si>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</si>
  <si>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</si>
  <si>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 w aglomeracji Polańczyk</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</si>
  <si>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</si>
  <si>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</si>
  <si>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</si>
  <si>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</si>
  <si>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</si>
  <si>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</si>
  <si>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</si>
  <si>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 w aglomeracji Polanów</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</si>
  <si>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</si>
  <si>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</si>
  <si>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</si>
  <si>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</si>
  <si>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</si>
  <si>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</si>
  <si>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 w aglomeracji Polanica-Zdrój</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</si>
  <si>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</si>
  <si>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</si>
  <si>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</si>
  <si>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</si>
  <si>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 w aglomeracji Pogwizdów</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</si>
  <si>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</si>
  <si>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</si>
  <si>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</si>
  <si>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</si>
  <si>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</si>
  <si>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</si>
  <si>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 w aglomeracji Pogorzela</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</si>
  <si>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</si>
  <si>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</si>
  <si>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</si>
  <si>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</si>
  <si>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Oczyszczalnia ścieków w Marczycach  w aglomeracji Podgórzyn</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</si>
  <si>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</si>
  <si>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</si>
  <si>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</si>
  <si>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</si>
  <si>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</si>
  <si>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</si>
  <si>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</si>
  <si>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</si>
  <si>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</si>
  <si>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 w aglomeracji Poddębice</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</si>
  <si>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</si>
  <si>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</si>
  <si>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</si>
  <si>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</si>
  <si>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</si>
  <si>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</si>
  <si>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 w aglomeracji Poczesna</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</si>
  <si>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</si>
  <si>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</si>
  <si>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</si>
  <si>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</si>
  <si>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</si>
  <si>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</si>
  <si>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 w aglomeracji Poczesna</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</si>
  <si>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</si>
  <si>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</si>
  <si>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</si>
  <si>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</si>
  <si>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</si>
  <si>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</si>
  <si>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oczyszczalnia we Wrzosowej  w aglomeracji Poczesna</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</si>
  <si>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</si>
  <si>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</si>
  <si>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</si>
  <si>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</si>
  <si>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</si>
  <si>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</si>
  <si>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</si>
  <si>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 w aglomeracji Pniewy</t>
  </si>
  <si>
    <t>Pniewy</t>
  </si>
  <si>
    <t>UCHWAŁA NR XIX/161/20 RADY GMINY RYTRO z dnia 28 grudnia 2020 roku w sprawie wyznaczenia Aglomeracji Rytro (Dz. Urz. Województwa Małopolskiego z 2020 r., poz. 8750)</t>
  </si>
  <si>
    <t>PLMP0621</t>
  </si>
  <si>
    <t>PLLE078</t>
  </si>
  <si>
    <t>Płudy - Gminna oczyszczalnia ścieków SUPERBOS 500 w aglomeracji Płudy</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</si>
  <si>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</si>
  <si>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</si>
  <si>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</si>
  <si>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</si>
  <si>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</si>
  <si>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</si>
  <si>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 w aglomeracji PŁOTY</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</si>
  <si>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</si>
  <si>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</si>
  <si>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</si>
  <si>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</si>
  <si>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</si>
  <si>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</si>
  <si>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</si>
  <si>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</si>
  <si>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 w aglomeracji Płońsk</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</si>
  <si>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</si>
  <si>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</si>
  <si>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</si>
  <si>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</si>
  <si>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</si>
  <si>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</si>
  <si>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</si>
  <si>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</si>
  <si>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</si>
  <si>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 w aglomeracji Płoniawy-Bramura</t>
  </si>
  <si>
    <t>Kalinowiec</t>
  </si>
  <si>
    <t>Płoniawy-Bramura</t>
  </si>
  <si>
    <t>Jędrzejów</t>
  </si>
  <si>
    <t>Uchwała nr XXXII/266/2021 Rady Gminy Sobków z dnia 18 czerwca 2021 r. w sprawie wyznaczenia obszaru i granic Aglomeracji Sobków (Dz. Urz. Woj. Św. z 2021 r., poz. 2216)</t>
  </si>
  <si>
    <t>PLSW0430</t>
  </si>
  <si>
    <t>PLMZ006</t>
  </si>
  <si>
    <t>Maszewo w aglomeracji Płock</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</si>
  <si>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</si>
  <si>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</si>
  <si>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</si>
  <si>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</si>
  <si>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</si>
  <si>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</si>
  <si>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</si>
  <si>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 w aglomeracji Pleśna</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</si>
  <si>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</si>
  <si>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</si>
  <si>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</si>
  <si>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</si>
  <si>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</si>
  <si>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</si>
  <si>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</si>
  <si>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</si>
  <si>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 w aglomeracji Pleszew</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</si>
  <si>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</si>
  <si>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</si>
  <si>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</si>
  <si>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</si>
  <si>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</si>
  <si>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</si>
  <si>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 xml:space="preserve">Piwniczna-Zdrój w aglomeracji Piwniczna-Zdrój </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</si>
  <si>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</si>
  <si>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</si>
  <si>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</si>
  <si>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</si>
  <si>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 xml:space="preserve">Wierchomla w aglomeracji Piwniczna-Zdrój </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</si>
  <si>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</si>
  <si>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</si>
  <si>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</si>
  <si>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</si>
  <si>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</si>
  <si>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</si>
  <si>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</si>
  <si>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</si>
  <si>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</si>
  <si>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 w aglomeracji Piszczac</t>
  </si>
  <si>
    <t>Piszczac</t>
  </si>
  <si>
    <t>uchwała XV/146/20 Rady Gminy Trzciana z dn.30.09.2020r w sprawie wyznaczenia obszaru i granic aglomeracji Gminy Trzciana Dz.Urz.Woj.Malop.  2020.6186</t>
  </si>
  <si>
    <t>PLMP1000</t>
  </si>
  <si>
    <t>Jagodne w aglomeracji Pisz</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</si>
  <si>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</si>
  <si>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</si>
  <si>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</si>
  <si>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</si>
  <si>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Pisarzowice w aglomeracji Pisarzowice</t>
  </si>
  <si>
    <t xml:space="preserve">UCHWAŁA NR XXIX/264/20 RADY MIEJSKIEJ W SZCZUCINIE z dnia 30 grudnia 2020 roku w sprawie wyznaczenia obszaru i granic aglomeracji Szczucin. (DZ. URZ. WOJ. MAŁ. Rok 2020, poz. 8852) Ogłoszony: 31.12.2020 </t>
  </si>
  <si>
    <t>PLMP0610</t>
  </si>
  <si>
    <t>PLLO002</t>
  </si>
  <si>
    <t>Miejska Oczyszczalnia Ścieków w aglomeracji Piotrków Trybunalski</t>
  </si>
  <si>
    <t>Piotrków Trybunalski</t>
  </si>
  <si>
    <t>Żegocina</t>
  </si>
  <si>
    <t>Uchwała Nr XXIV/184/2020 Rady Gminy Żegocina z dnia 29 grudnia 2020 r. w sprawie wyznaczenia obszaru i granic aglomeracji Gminy Żegocina (DZ. URZ. WOJ. Małopolskiego rok 2020, poz. 8783)</t>
  </si>
  <si>
    <t>PLMP0800</t>
  </si>
  <si>
    <t>Piotrków Kujawski w aglomeracji Piotrków Kujawski</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</si>
  <si>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</si>
  <si>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</si>
  <si>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</si>
  <si>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</si>
  <si>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</si>
  <si>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 w aglomeracji Pionki</t>
  </si>
  <si>
    <t>Oczyszczalnia Ścieków Januszno</t>
  </si>
  <si>
    <t>Pionki</t>
  </si>
  <si>
    <t>PLMP170</t>
  </si>
  <si>
    <t>Mordarka</t>
  </si>
  <si>
    <t>Uchwała Nr XVII/184/2021 Rady Gminy Limanowa z dnia 25 marca 2021 r. w sprawie wyznaczenia aglomeracji Mordarka (DZ. URZ. WOJ. Małopolskiego rok 2021 poz. 1979)</t>
  </si>
  <si>
    <t>PLMP1700</t>
  </si>
  <si>
    <t>Pińczów w aglomeracji Pińczów</t>
  </si>
  <si>
    <t>PLSW022</t>
  </si>
  <si>
    <t>Piekoszów</t>
  </si>
  <si>
    <t>Uchwała Nr XXVIII/265/2020 Rady Gminy Piekoszów z dnia 30 grudnia 2020r. w sprawie wyznaczenia obszaru i granic aglomeracji Piekoszów (Dz. Urz. Woj.. Świętokrzyskiego z 2021r., poz. 328)</t>
  </si>
  <si>
    <t>PLSW0220</t>
  </si>
  <si>
    <t>Gwda w aglomeracji Piła</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</si>
  <si>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</si>
  <si>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</si>
  <si>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</si>
  <si>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</si>
  <si>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 w aglomeracji PILZNO</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</si>
  <si>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</si>
  <si>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</si>
  <si>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</si>
  <si>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</si>
  <si>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</si>
  <si>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</si>
  <si>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 w aglomeracji Pilica</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</si>
  <si>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</si>
  <si>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</si>
  <si>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</si>
  <si>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</si>
  <si>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</si>
  <si>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</si>
  <si>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</si>
  <si>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 w aglomeracji Pilchowice</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</si>
  <si>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</si>
  <si>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</si>
  <si>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</si>
  <si>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</si>
  <si>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</si>
  <si>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 w aglomeracji Pilawa</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</si>
  <si>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</si>
  <si>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</si>
  <si>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</si>
  <si>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</si>
  <si>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 w aglomeracji Pilawa</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</si>
  <si>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</si>
  <si>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</si>
  <si>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</si>
  <si>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</si>
  <si>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</si>
  <si>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 w aglomeracji Pieniężno</t>
  </si>
  <si>
    <t>Oczyszczalnia ścieków w Pieniężnie. Nazwa: Oczyszczalnia "Biogradex"</t>
  </si>
  <si>
    <t>PLSW600</t>
  </si>
  <si>
    <t>Rytwiany</t>
  </si>
  <si>
    <t>uchwała Rady Gminy Rytwiany nr XVI/77/19 z dnia 16.10.2019 w sprawie wyznaczenia obszaru igranic aglomeracji Rytwiany (Dz.Urz.Woj.Świet. z 2019r. poz.4052)</t>
  </si>
  <si>
    <t>Piekoszów w aglomeracji Piekoszów</t>
  </si>
  <si>
    <t>PLSW025</t>
  </si>
  <si>
    <t>Chmielnik</t>
  </si>
  <si>
    <t>uchwała nr LXI/597/2023 Rady Miejskiej w Chmielniku z dnia 28 grudnia 2023r. W sprawie wyznaczenie obszaru i granic aglomeracji Chmielnik</t>
  </si>
  <si>
    <t>PLSW0250</t>
  </si>
  <si>
    <t>OŚK PÓŁNOC w aglomeracji Piekary Śląskie Północ</t>
  </si>
  <si>
    <t>OŚK PÓŁNOC</t>
  </si>
  <si>
    <t>PLMP077</t>
  </si>
  <si>
    <t>Ochotnica Dolna</t>
  </si>
  <si>
    <t>Uchwała Rady Gminy Ochotnica Dolna nr XXX/273/20 z dnia 14 grudnia 2020 roku</t>
  </si>
  <si>
    <t>PLMP0770</t>
  </si>
  <si>
    <t>OŚK Południe w aglomeracji Piekary Śląskie Południe</t>
  </si>
  <si>
    <t>OŚK Południe</t>
  </si>
  <si>
    <t>PLSW033</t>
  </si>
  <si>
    <t>Chęciny</t>
  </si>
  <si>
    <t>Uchwała nr 286/XXXV/20 Rady Miejskiej w Chęcinach z dnia 30 grudnia 2020r. W sprawie wyznaczenia obszaru i granic Aglomeracji Chęciny (Dz. U. Woj. Świętokrzyskiego z 2021, poz. 242)</t>
  </si>
  <si>
    <t>PLSW0330</t>
  </si>
  <si>
    <t>PIECKI w aglomeracji Piecki</t>
  </si>
  <si>
    <t>PIECKI</t>
  </si>
  <si>
    <t>Zabierzów</t>
  </si>
  <si>
    <t>Uchwała nr XLVI/507/22 Rady Gminy Zabierzów</t>
  </si>
  <si>
    <t>PLMP1200</t>
  </si>
  <si>
    <t>PLDO048</t>
  </si>
  <si>
    <t>Oczyszczalnia ścieków  w Piechowicach  w aglomeracji Piechowice</t>
  </si>
  <si>
    <t xml:space="preserve">Oczyszczalnia ścieków  w Piechowicach </t>
  </si>
  <si>
    <t>Piechowice</t>
  </si>
  <si>
    <t xml:space="preserve">Uchwała nr XLVI/508/22 Rady Gminy Zabierzów </t>
  </si>
  <si>
    <t>PLMP0941</t>
  </si>
  <si>
    <t>PLMP0942</t>
  </si>
  <si>
    <t>PLLE063</t>
  </si>
  <si>
    <t>Oczyszczalnia ścieków w Piaskach w aglomeracji Piaski</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</si>
  <si>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</si>
  <si>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</si>
  <si>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</si>
  <si>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</si>
  <si>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</si>
  <si>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 w aglomeracji Piaseczno</t>
  </si>
  <si>
    <t>Piaseczno</t>
  </si>
  <si>
    <t>PLMP081</t>
  </si>
  <si>
    <t>Uchwała Rady Gminy  Dobra Nr XXIII/168/20 z dnia 27 listopada 2020 roku. Publikacja Du woj.. Małopolskiego poz.7968 z 2020 roku</t>
  </si>
  <si>
    <t>PLMP0811</t>
  </si>
  <si>
    <t>PLMP0812</t>
  </si>
  <si>
    <t>Wólka Kozodawska w aglomeracji Piaseczno</t>
  </si>
  <si>
    <t>Wólka Kozodawska</t>
  </si>
  <si>
    <t>PLMP048</t>
  </si>
  <si>
    <t>Ciężkowice</t>
  </si>
  <si>
    <t>Uchwała Rady Miejskiej nr. XXII/191/20 z 30.11.2020</t>
  </si>
  <si>
    <t>PLMP0481</t>
  </si>
  <si>
    <t>PLMP0482</t>
  </si>
  <si>
    <t>PLWL073</t>
  </si>
  <si>
    <t>Pępowo w aglomeracji Pępowo</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</si>
  <si>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</si>
  <si>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</si>
  <si>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</si>
  <si>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</si>
  <si>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</si>
  <si>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</si>
  <si>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</si>
  <si>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 w aglomeracji Perzów</t>
  </si>
  <si>
    <t>Perzów</t>
  </si>
  <si>
    <t>PLMP236N</t>
  </si>
  <si>
    <t>Bochnia - Siedlec</t>
  </si>
  <si>
    <t>Bochnia</t>
  </si>
  <si>
    <t>Uchwała Rady Gminy Bochnia nr XXIV/180/20 z 27.11.2020 r. (DZ. URZ. WOJ. 2020.8167 z dnia 15.12.2020)</t>
  </si>
  <si>
    <t>PLMP2360N</t>
  </si>
  <si>
    <t>Pełczyce w aglomeracji Pełczyce</t>
  </si>
  <si>
    <t>PLMP600</t>
  </si>
  <si>
    <t>Bochnia - Damienice - Proszówki</t>
  </si>
  <si>
    <t>Uchwała Rady Gminy Bochnia nr XXIV/181/20 z 27.11.2020 r. (DZ. URZ. WOJ. 2020.8168 z dnia 15.12.2020)</t>
  </si>
  <si>
    <t>PLMP2450N</t>
  </si>
  <si>
    <t>PLMP2380N</t>
  </si>
  <si>
    <t>Jarosławsko w aglomeracji Pełczyce</t>
  </si>
  <si>
    <t>Jarosławsko</t>
  </si>
  <si>
    <t>PLSW054N</t>
  </si>
  <si>
    <t>Barcza</t>
  </si>
  <si>
    <t>Uchwała nr 108/VIII/2020 z 22.12.2020r. Rady Gminy Zagnańsk</t>
  </si>
  <si>
    <t>PLSW0540N</t>
  </si>
  <si>
    <t>Oczyszczalnia Pelplin w aglomeracji Pelplin</t>
  </si>
  <si>
    <t>Oczyszczalnia Pelplin</t>
  </si>
  <si>
    <t>Uchwała Nr 54/IX/2024 Rady Gminy Zagnańsk z dnia 27.09.2024r.</t>
  </si>
  <si>
    <t>PLSW0190</t>
  </si>
  <si>
    <t>PLSW032</t>
  </si>
  <si>
    <t>Godów w aglomeracji Pawłów</t>
  </si>
  <si>
    <t>Godów</t>
  </si>
  <si>
    <t>Pawłów</t>
  </si>
  <si>
    <t>UCHWAŁA  NR XXIV/342/20 RADY MIEJSKIEJ  W  SKAWINIE z dnia 28 października 2020 r.</t>
  </si>
  <si>
    <t>PLMP0090</t>
  </si>
  <si>
    <t>Tarczek w aglomeracji Pawłów</t>
  </si>
  <si>
    <t>Tarczek</t>
  </si>
  <si>
    <t>PLSL504</t>
  </si>
  <si>
    <t>Międzybrodzie Bialskie</t>
  </si>
  <si>
    <t xml:space="preserve">Uchwała Nr XXIV/206/2020 Rady Gminy Czernichów z dnia 14 grudnia 2020r. </t>
  </si>
  <si>
    <t>PLSL5040</t>
  </si>
  <si>
    <t>Pawłów w aglomeracji Pawłów</t>
  </si>
  <si>
    <t>PLSW505</t>
  </si>
  <si>
    <t>Korczyn</t>
  </si>
  <si>
    <t>nr LVI/459/2023, Wójt Gminy Strawczyn, 31.01.2023r.,  sprawie zmiany uchwały Nr XXIX/255/2020 Rady Gminy w Strawczynie z dnia 30 grudnia 2020 r.
w sprawie wyznaczenia obszaru i granic aglomeracji Korczyn,884</t>
  </si>
  <si>
    <t>PLSW0210</t>
  </si>
  <si>
    <t>Pawłowiczki w aglomeracji Pawłowiczki</t>
  </si>
  <si>
    <t>nr LVI/460/2023, Wójt Gminy Strawczyn, 31.01.2023r. , w sprawie zmiany uchwały nr XXVIII/239/2020 Rady Gminy w Strawczynie z dnia 09 grudnia 2020 r.
w sprawie wyznaczenia obszaru i granic aglomeracji Strawczyn, 885</t>
  </si>
  <si>
    <t>Mechaniczno-biologiczna w aglomeracji Pawłowice</t>
  </si>
  <si>
    <t>Mechaniczno-biologiczna</t>
  </si>
  <si>
    <t>Miasto Tarnobrzeg</t>
  </si>
  <si>
    <t>Uchwała Nr LXVII/727/2022 Rady Miasta Tarnobrzega z 28.12.2022r. Dziennik Urzędowy Województwa Podkarpackiego</t>
  </si>
  <si>
    <t>PLPK0100</t>
  </si>
  <si>
    <t>Pasym w aglomeracji Pasym</t>
  </si>
  <si>
    <t>PLMP164</t>
  </si>
  <si>
    <t>Łabowa</t>
  </si>
  <si>
    <t>Uchwała Nr XXXIV/222/2020 z dnia 21 grudnia 2020r.</t>
  </si>
  <si>
    <t>PLMP1641</t>
  </si>
  <si>
    <t>PLMP1642</t>
  </si>
  <si>
    <t>Pasłęk w aglomeracji Pasłęk</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</si>
  <si>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</si>
  <si>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</si>
  <si>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</si>
  <si>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</si>
  <si>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</si>
  <si>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 w aglomeracji Parczew</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</si>
  <si>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</si>
  <si>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</si>
  <si>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</si>
  <si>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</si>
  <si>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</si>
  <si>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</si>
  <si>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</si>
  <si>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 w aglomeracji Paradyż</t>
  </si>
  <si>
    <t>Oczyszczalnia Ścieków w Paradyżu</t>
  </si>
  <si>
    <t>Paradyż</t>
  </si>
  <si>
    <t>PLMP239N</t>
  </si>
  <si>
    <t>Lipnica Murowana</t>
  </si>
  <si>
    <t>Uchwała Nr XLV.437.2023 z dnia 04.10.2023r.</t>
  </si>
  <si>
    <t>PLMP2390N</t>
  </si>
  <si>
    <t>PLMZ145N</t>
  </si>
  <si>
    <t>Hołubla  w aglomeracji Paprotnia</t>
  </si>
  <si>
    <t xml:space="preserve">Hołubla </t>
  </si>
  <si>
    <t>Paprotnia</t>
  </si>
  <si>
    <t>PLSW037</t>
  </si>
  <si>
    <t>Oleśnica</t>
  </si>
  <si>
    <t>uchwała nr XXXI/163/20 Rady Miejskiej Oleśnica z dnia 29.XII.2020r. w sprawie wyznaczenia obszaru i granic aglomeracji Oleśnica</t>
  </si>
  <si>
    <t>PLSW0370</t>
  </si>
  <si>
    <t>Zegartowice w aglomeracji Papowo Biskupie</t>
  </si>
  <si>
    <t>Zegartowice</t>
  </si>
  <si>
    <t>PLMP065</t>
  </si>
  <si>
    <t>Jabłonka</t>
  </si>
  <si>
    <t>JABŁONKA</t>
  </si>
  <si>
    <t>UCHWAŁA NR LXX/482/2023 RADY GMINY JABŁONKA Z DNIA 14.11.2023R. DZ. U. WOJ. MAŁOPOLSKIEGO</t>
  </si>
  <si>
    <t>PLMP0650</t>
  </si>
  <si>
    <t>PLSL103</t>
  </si>
  <si>
    <t>OŚ Panki w aglomeracji Panki</t>
  </si>
  <si>
    <t>OŚ Panki</t>
  </si>
  <si>
    <t>Panki</t>
  </si>
  <si>
    <t>PLMP167</t>
  </si>
  <si>
    <t>Jabłonka - Lipnica Mała</t>
  </si>
  <si>
    <t>UCHWAŁA NR LXX/483/2023 RADY GMINY JABŁONKA Z DNIA 14.11.2023R. DZ. U. WOJ. MAŁOPOLSKIEGO</t>
  </si>
  <si>
    <t>PLMP1670</t>
  </si>
  <si>
    <t>PLWL193N</t>
  </si>
  <si>
    <t>Pakosław w aglomeracji Pakosław</t>
  </si>
  <si>
    <t>Pakosław</t>
  </si>
  <si>
    <t>PLMP215N</t>
  </si>
  <si>
    <t>Jabłonka - Podwilk</t>
  </si>
  <si>
    <t>UCHWAŁA NR LXX/484/2023 RADY GMINY JABŁONKA Z DNIA 14.11.2023R. DZ. U. WOJ. MAŁOPOLSKIEGO</t>
  </si>
  <si>
    <t>PLMP2150N</t>
  </si>
  <si>
    <t>Chojno w aglomeracji Pakosław</t>
  </si>
  <si>
    <t>Chojno</t>
  </si>
  <si>
    <t>PLMP088</t>
  </si>
  <si>
    <t>Jabłonka - Zubrzyca Dolna</t>
  </si>
  <si>
    <t>UCHWAŁA NR LXX/485/2023 RADY GMINY JABŁONKA Z DNIA 14.11.2023R. DZ. U. WOJ. MAŁOPOLSKIEGO</t>
  </si>
  <si>
    <t>PLMP0880</t>
  </si>
  <si>
    <t>PLLO043</t>
  </si>
  <si>
    <t>Miejska oczyszczalnia ścieków w aglomeracji Pajęczno</t>
  </si>
  <si>
    <t>Pajęczno</t>
  </si>
  <si>
    <t>PLMP237N</t>
  </si>
  <si>
    <t>Nowy Targ - Krempachy</t>
  </si>
  <si>
    <t>Uchwała Nr XX/197/2020 Rady Gminy Nowy Targ z dnia 22 grudnia 2020 roku</t>
  </si>
  <si>
    <t>PLMP2370N</t>
  </si>
  <si>
    <t>PLPK125</t>
  </si>
  <si>
    <t>Padew Narodowa w aglomeracji Padew Narodowa</t>
  </si>
  <si>
    <t>Padew Narodowa</t>
  </si>
  <si>
    <t>PLMP513</t>
  </si>
  <si>
    <t>Nowy Targ - Łopuszna</t>
  </si>
  <si>
    <t>Nowy Targ, Bukowina Tatrzańska</t>
  </si>
  <si>
    <t>Uchwała Nr XX/198/2020 Rady Gminy Nowy Targ z dnia 22 grudnia 2020 roku</t>
  </si>
  <si>
    <t>PLMP5130</t>
  </si>
  <si>
    <t>PLOP021</t>
  </si>
  <si>
    <t xml:space="preserve">Oczyszczalnia ścieków w Paczkowie w aglomeracji Paczków </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</si>
  <si>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</si>
  <si>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</si>
  <si>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</si>
  <si>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</si>
  <si>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</si>
  <si>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</si>
  <si>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 w aglomeracji Ożarów</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</si>
  <si>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</si>
  <si>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</si>
  <si>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</si>
  <si>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</si>
  <si>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 w aglomeracji Ożarowice</t>
  </si>
  <si>
    <t>Oczyszczalnia Ścieków Ożarowice</t>
  </si>
  <si>
    <t>PLMP225N</t>
  </si>
  <si>
    <t>Krościenko nad Dunajcem</t>
  </si>
  <si>
    <t>Uchwała Nr XXI/186/2020 Rady Gminy Krościenko nad Dunajcem z dnia 30 grudnia 2020 roku</t>
  </si>
  <si>
    <t>PLMP2250N</t>
  </si>
  <si>
    <t>PLLO016</t>
  </si>
  <si>
    <t>Oczyszczalnia Ścieków w Cedrowicach w aglomeracji Ozorków</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</si>
  <si>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</si>
  <si>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</si>
  <si>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</si>
  <si>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</si>
  <si>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</si>
  <si>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</si>
  <si>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</si>
  <si>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</si>
  <si>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</si>
  <si>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</si>
  <si>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 w aglomeracji Ozimek</t>
  </si>
  <si>
    <t>Mechaniczno-biologiczna oczyszczalnia ścieków w Antoniowie</t>
  </si>
  <si>
    <t>Uchwała nr XXXII/201/2020 Rady Miejskiej w Sułkowicach z dnia 30 grudnia 2020r.</t>
  </si>
  <si>
    <t>PLMP0330</t>
  </si>
  <si>
    <t>PLMZ008</t>
  </si>
  <si>
    <t>Oczyszczalnia ścieków w Otwocku w aglomeracji Otwock</t>
  </si>
  <si>
    <t>Oczyszczalnia ścieków w Otwocku</t>
  </si>
  <si>
    <t>Otwock</t>
  </si>
  <si>
    <t>uchwała Nr XX/194/20 Rady Gminy Pleśna z dnia 27.11.2020 r. (Dz. U. Woj.. Mał. Z 2020 r. poz. 7502)</t>
  </si>
  <si>
    <t>PLMP0840</t>
  </si>
  <si>
    <t>PLWL192N</t>
  </si>
  <si>
    <t>Otorowo w aglomeracji Otorowo</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</si>
  <si>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</si>
  <si>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</si>
  <si>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</si>
  <si>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</si>
  <si>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</si>
  <si>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Miejsko-Przemysłowa Oczyszczalnia Ścieków Sp.z o. o.  w aglomeracji Oświęcim</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</si>
  <si>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</si>
  <si>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</si>
  <si>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</si>
  <si>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</si>
  <si>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</si>
  <si>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</si>
  <si>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 w aglomeracji Ośno Lubuskie</t>
  </si>
  <si>
    <t>Ośno Lubuskie</t>
  </si>
  <si>
    <t>PLMP021</t>
  </si>
  <si>
    <t>Miechów</t>
  </si>
  <si>
    <t>Michów</t>
  </si>
  <si>
    <t>Uchwała nr XXI/325/2020 Rady Miejskiej w Miechowie</t>
  </si>
  <si>
    <t>PLMP0210</t>
  </si>
  <si>
    <t>PLWL018</t>
  </si>
  <si>
    <t>"STRZEGOWA" w aglomeracji Ostrzeszów</t>
  </si>
  <si>
    <t>"STRZEGOWA"</t>
  </si>
  <si>
    <t>Ostrzeszów</t>
  </si>
  <si>
    <t>Uchwała Nr XXXIV/306/2020 Rady Miejskiej w Staszowie z dnia 10.12.2020r.</t>
  </si>
  <si>
    <t>PLSW0071</t>
  </si>
  <si>
    <t>PLSW0072</t>
  </si>
  <si>
    <t>PLWL002</t>
  </si>
  <si>
    <t xml:space="preserve"> Rąbczyn w aglomeracji Ostrów Wielkopolski</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</si>
  <si>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</si>
  <si>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</si>
  <si>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</si>
  <si>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</si>
  <si>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</si>
  <si>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</si>
  <si>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</si>
  <si>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</si>
  <si>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</si>
  <si>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</si>
  <si>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 w aglomeracji Ostrów Mazowiecka</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</si>
  <si>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</si>
  <si>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</si>
  <si>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</si>
  <si>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</si>
  <si>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</si>
  <si>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</si>
  <si>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</si>
  <si>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w aglomeracji Ostrów Lubelski </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</si>
  <si>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</si>
  <si>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</si>
  <si>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</si>
  <si>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</si>
  <si>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</si>
  <si>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</si>
  <si>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</si>
  <si>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</si>
  <si>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</si>
  <si>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</si>
  <si>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</si>
  <si>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 w aglomeracji Ostrów</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</si>
  <si>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</si>
  <si>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</si>
  <si>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</si>
  <si>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</si>
  <si>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</si>
  <si>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</si>
  <si>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</si>
  <si>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 w aglomeracji Ostróda</t>
  </si>
  <si>
    <t>Tyrowo</t>
  </si>
  <si>
    <t>PLMP055</t>
  </si>
  <si>
    <t>Gdów</t>
  </si>
  <si>
    <t>UCHWAŁA NR XXXIV/228/2020 RADY GMINY GDÓW z dnia 29.12.2020 r.</t>
  </si>
  <si>
    <t>PLMP0551</t>
  </si>
  <si>
    <t>PLMP0552</t>
  </si>
  <si>
    <t>PLWL105</t>
  </si>
  <si>
    <t>Gostuń w aglomeracji Ostrowite</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</si>
  <si>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</si>
  <si>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</si>
  <si>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</si>
  <si>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</si>
  <si>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</si>
  <si>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</si>
  <si>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</si>
  <si>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</si>
  <si>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Miejska Oczyszczalnia Ścieków w aglomeracji Ostrowiec Świętokrzyski</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</si>
  <si>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</si>
  <si>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</si>
  <si>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</si>
  <si>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</si>
  <si>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</si>
  <si>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</si>
  <si>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</si>
  <si>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 w aglomeracji Ostroróg</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</si>
  <si>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</si>
  <si>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</si>
  <si>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</si>
  <si>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</si>
  <si>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</si>
  <si>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</si>
  <si>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</si>
  <si>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</si>
  <si>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Ostrołęka w aglomeracji Ostrołęka</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</si>
  <si>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</si>
  <si>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</si>
  <si>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</si>
  <si>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</si>
  <si>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</si>
  <si>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</si>
  <si>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 w aglomeracji Osięciny</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</si>
  <si>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</si>
  <si>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</si>
  <si>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</si>
  <si>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</si>
  <si>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</si>
  <si>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</si>
  <si>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</si>
  <si>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</si>
  <si>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</si>
  <si>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</si>
  <si>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</si>
  <si>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 w aglomeracji Osiek Mały</t>
  </si>
  <si>
    <t>Oczyszczalnia mechaniczno-biologiczna SBR</t>
  </si>
  <si>
    <t>Osiek Mały</t>
  </si>
  <si>
    <t>PLLE004</t>
  </si>
  <si>
    <t xml:space="preserve">Biała Podlaska </t>
  </si>
  <si>
    <t>Miasto Biała Podlaska</t>
  </si>
  <si>
    <t>Uchwała Nr LIV/61/23 z dnia 29.06.2023 r.</t>
  </si>
  <si>
    <t>PLLE0040</t>
  </si>
  <si>
    <t>OSIEK w aglomeracji Osiek</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</si>
  <si>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</si>
  <si>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</si>
  <si>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</si>
  <si>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</si>
  <si>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</si>
  <si>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</si>
  <si>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Osiek w aglomeracji Osiek</t>
  </si>
  <si>
    <t>PLLE007</t>
  </si>
  <si>
    <t>Łuków</t>
  </si>
  <si>
    <t>łukowski</t>
  </si>
  <si>
    <t>Miasto Łuków</t>
  </si>
  <si>
    <t>Uchwała Nr XXVII/210/2020 z dnia 31.08.2020 (Dz. Urz. Woj. Lubelskiego z 2020 r. poz. 4428)</t>
  </si>
  <si>
    <t>PLLE0070</t>
  </si>
  <si>
    <t>Osieczna w aglomeracji Osieczna</t>
  </si>
  <si>
    <t>PLLE008</t>
  </si>
  <si>
    <t>Lubartów</t>
  </si>
  <si>
    <t>lubartowski</t>
  </si>
  <si>
    <t>Miasto Lubartów</t>
  </si>
  <si>
    <t>Uchwała Nr XXIX/208/2021 Rady Miasta Lubartów z dnia 30 marca 2021 r.</t>
  </si>
  <si>
    <t>PLLE0080</t>
  </si>
  <si>
    <t>PLMZ171N</t>
  </si>
  <si>
    <t>OŚ POGORZEL w aglomeracji Osieck</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</si>
  <si>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</si>
  <si>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</si>
  <si>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</si>
  <si>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</si>
  <si>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</si>
  <si>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</si>
  <si>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</si>
  <si>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</si>
  <si>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 w aglomeracji Osie</t>
  </si>
  <si>
    <t>Gminna Oczyszczalnia Ścieków w Osiu</t>
  </si>
  <si>
    <t>PLLE012</t>
  </si>
  <si>
    <t>Łęczna</t>
  </si>
  <si>
    <t>łęczyński</t>
  </si>
  <si>
    <t>UCHWAŁA NR XXIX/174/2021 RADY MIEJSKIEJ W ŁĘCZNEJ  Dz. Urz. Woj. Lubel.poz. 636 z dnia 04.02.2021</t>
  </si>
  <si>
    <t>PLLE0120</t>
  </si>
  <si>
    <t>Orzysz w aglomeracji Orzysz</t>
  </si>
  <si>
    <t>tomaszowski</t>
  </si>
  <si>
    <t>Miasto Tomaszów Lubelski</t>
  </si>
  <si>
    <t>Uchwała nr LIII/570/2022 Rady Miasta Tomaszów Lubelski z dnia 16 grudnia 2022 r.</t>
  </si>
  <si>
    <t>PLLE0140</t>
  </si>
  <si>
    <t>Orzesze Gardawice w aglomeracji Orzesze</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</si>
  <si>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</si>
  <si>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</si>
  <si>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</si>
  <si>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</si>
  <si>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</si>
  <si>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</si>
  <si>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</si>
  <si>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</si>
  <si>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 w aglomeracji Orzechowo</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</si>
  <si>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</si>
  <si>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</si>
  <si>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</si>
  <si>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</si>
  <si>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</si>
  <si>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</si>
  <si>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</si>
  <si>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</si>
  <si>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</si>
  <si>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 w aglomeracji Orzechowce</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</si>
  <si>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</si>
  <si>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</si>
  <si>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</si>
  <si>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</si>
  <si>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</si>
  <si>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</si>
  <si>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 w aglomeracji Ornontowice</t>
  </si>
  <si>
    <t>Bio – Blok 1000</t>
  </si>
  <si>
    <t>radzyński</t>
  </si>
  <si>
    <t>UCHWAŁA NR XXII/136/2020 RADZY MIASTA RADZYŃ PODLASKI  z dnia 27 listopada 2020 r. Dz. U. woj.. Lubelskiego z dnia 16 grudnia 2020 r. poz. 6724</t>
  </si>
  <si>
    <t>PLLE0220</t>
  </si>
  <si>
    <t>Orneta w aglomeracji Orneta</t>
  </si>
  <si>
    <t>Parczew, Siemień</t>
  </si>
  <si>
    <t>Uchwała Nr XXVIII/174/2020 Rady miejskiej w Parczewie z dnia 30 listopada 2020 r. w sprawie wyznaczenia obszaru i granic aglomeracji Parczew</t>
  </si>
  <si>
    <t>PLLE0230</t>
  </si>
  <si>
    <t>Osówiec w aglomeracji Orchowo</t>
  </si>
  <si>
    <t>Osówiec</t>
  </si>
  <si>
    <t>PLLE024</t>
  </si>
  <si>
    <t>Bychawa</t>
  </si>
  <si>
    <t>lubelski</t>
  </si>
  <si>
    <t>Uchwała Rady Miejskiej nr XXVII/203/2021 z dnia 24 marca 2021r.</t>
  </si>
  <si>
    <t>PLLE0240</t>
  </si>
  <si>
    <t>PLLE015</t>
  </si>
  <si>
    <t>Miejska oczyszczalnia ścieków Opole Lubelskie  w aglomeracji Opole Lubelskie</t>
  </si>
  <si>
    <t xml:space="preserve">Miejska oczyszczalnia ścieków Opole Lubelskie </t>
  </si>
  <si>
    <t>Opole Lubelskie</t>
  </si>
  <si>
    <t>PLLE025</t>
  </si>
  <si>
    <t>Jastków</t>
  </si>
  <si>
    <t>Uchwała nr XXV/191/2020 Rady Gminy Jastków (opub. w Dz.Urz.Woj. Lub. Z dn. 9.12.2020r., poz. 6323)</t>
  </si>
  <si>
    <t>PLLE0250</t>
  </si>
  <si>
    <t>Opole w aglomeracji Opole</t>
  </si>
  <si>
    <t>Uchwała Nr XIX/132/20 Rady Miasta Terespol z dnia 10.09.2020 r., Dziennik Urzędowy Województwa Lubelskiego z 18.09.2020 r.,poz. 4622</t>
  </si>
  <si>
    <t>PLLE0260</t>
  </si>
  <si>
    <t>PLLO015</t>
  </si>
  <si>
    <t>Opoczno w aglomeracji Opoczno</t>
  </si>
  <si>
    <t>Opoczno</t>
  </si>
  <si>
    <t>Gmina Terespol</t>
  </si>
  <si>
    <t>Gmina Terespol        Gmina Zalesie</t>
  </si>
  <si>
    <t xml:space="preserve">Uchwała nr XIV/156/21 Rada Gminy Terespol       z dnia 29 czerwca 2021 r.  </t>
  </si>
  <si>
    <t>PLLE0290</t>
  </si>
  <si>
    <t>PLWL043</t>
  </si>
  <si>
    <t>Gminna Oczyszczalnia Ścieków w Opatówku w aglomeracji Opatówek</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</si>
  <si>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</si>
  <si>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</si>
  <si>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</si>
  <si>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</si>
  <si>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</si>
  <si>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</si>
  <si>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</si>
  <si>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 w aglomeracji Opatów</t>
  </si>
  <si>
    <t>OPATÓW</t>
  </si>
  <si>
    <t>Gmina Zwierzyniec</t>
  </si>
  <si>
    <t>Uchwała nr XIX/159/20 Rady Miejskiej w Zwierzyńcu z dnia 13 sierpnia 2020r. W sprawie wyznaczenia aglomeracji Zwierzyniec. DZ.URZ.WOJ.LUB.2020.4368 Ogłoszony: 02.09.2020</t>
  </si>
  <si>
    <t>PLLE0310</t>
  </si>
  <si>
    <t>PLSL148N</t>
  </si>
  <si>
    <t>Coma-TEC 20/250-2/P w aglomeracji Opatów</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</si>
  <si>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</si>
  <si>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</si>
  <si>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</si>
  <si>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</si>
  <si>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</si>
  <si>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 w aglomeracji Opatów</t>
  </si>
  <si>
    <t>Oczyszczalnia Ścieków w Złochowicach</t>
  </si>
  <si>
    <t>Uchwała Nr XVI/220/2020 Rady Miejskiej w Szczebrzeszynie z dnia 23 grudnia 2020 r. Dz. U. Woj. Lub. poz. 398 z dnia 19 stycznia 2021 r.</t>
  </si>
  <si>
    <t>PLLE0330</t>
  </si>
  <si>
    <t>PLWL054</t>
  </si>
  <si>
    <t>Troszczyn w aglomeracji Opalenica</t>
  </si>
  <si>
    <t>Troszczyn</t>
  </si>
  <si>
    <t>Opalenica</t>
  </si>
  <si>
    <t>Miasto Rejowiec Fabryczny</t>
  </si>
  <si>
    <t>Uchwała Rady Miasta Rejowiec Fabryczny nr XXIX/149/20 z dn.09.12.2020 r.</t>
  </si>
  <si>
    <t>PLLE0340</t>
  </si>
  <si>
    <t>PLDO095</t>
  </si>
  <si>
    <t>Oczyszczalnia ścieków w Ołdrzychowicach Kłodzkich w aglomeracji Ołdrzychowice Kłodzkie</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</si>
  <si>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</si>
  <si>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</si>
  <si>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</si>
  <si>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</si>
  <si>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</si>
  <si>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</si>
  <si>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</si>
  <si>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</si>
  <si>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 w aglomeracji Oława</t>
  </si>
  <si>
    <t>Oczyszczalnia ścieków w Oławie</t>
  </si>
  <si>
    <t>Oława</t>
  </si>
  <si>
    <t>Uchwała Nr XXII/142/2020 Rady Gminy Werbkowice (Dz.Urz.Woj. Lubelskiego z 2020 r. poz. 5869)</t>
  </si>
  <si>
    <t>PLLE0410</t>
  </si>
  <si>
    <t>PLDO055</t>
  </si>
  <si>
    <t>Olszyna w aglomeracji Olszyna</t>
  </si>
  <si>
    <t>Olszyna</t>
  </si>
  <si>
    <t>Horodło</t>
  </si>
  <si>
    <t>Uchwała Nr XV/105/20, Rada Gminy Horodło, Dziennik Urzędowy Województwa Lubelskiego (poz. 6609, 2020 r.)</t>
  </si>
  <si>
    <t>PLLE0440</t>
  </si>
  <si>
    <t>Oczyszczalnia ścieków w Wilkowie w aglomeracji Olsztynek</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</si>
  <si>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</si>
  <si>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</si>
  <si>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</si>
  <si>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</si>
  <si>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</si>
  <si>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</si>
  <si>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 w aglomeracji Olsztyn</t>
  </si>
  <si>
    <t>Łyna</t>
  </si>
  <si>
    <t>XXII/169/2021, Rada Gminy Wisznice, 26.01.2021, Dz.Urz.Woj.Lubelskiego z dnia 29.01.2021, poz.548</t>
  </si>
  <si>
    <t>PLLE0480</t>
  </si>
  <si>
    <t>PLSL138N</t>
  </si>
  <si>
    <t>Oczyszczalnia ścieków w Olsztynie w aglomeracji Olsztyn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</si>
  <si>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</si>
  <si>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</si>
  <si>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</si>
  <si>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</si>
  <si>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</si>
  <si>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 w aglomeracji Olkusz</t>
  </si>
  <si>
    <t>Oczyszczalnia Ścieków w Olkuszu</t>
  </si>
  <si>
    <t>PLLE054</t>
  </si>
  <si>
    <t>Bełżec</t>
  </si>
  <si>
    <t>Uchwała Nr XXII/145/2020 RADY GMINY BEŁŻEC z dnia 29 grudnia 2020 r. ( Dz. Urz. Woj.. Lub. z 2021 r., poz. 90)</t>
  </si>
  <si>
    <t>PLLE0540</t>
  </si>
  <si>
    <t>Oleśnica w aglomeracji Oleśnica</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</si>
  <si>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</si>
  <si>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</si>
  <si>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</si>
  <si>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 w aglomeracji Oleśnica</t>
  </si>
  <si>
    <t>Komunalna Oczyszczalnia Ścieków w Oleśnicy</t>
  </si>
  <si>
    <t>PLLE056</t>
  </si>
  <si>
    <t>Adamów</t>
  </si>
  <si>
    <t>Uchwała Nr XXIX/212/21 Rady Gminy Adamów z dnia 30 marca 2021r. w sprawie wyznaczenia obszaru i granic Aglomeracji Adamów</t>
  </si>
  <si>
    <t>PLLE0560</t>
  </si>
  <si>
    <t>PLPK087</t>
  </si>
  <si>
    <t>Oleszyce, ul. Zamkowa w aglomeracji Oleszyce</t>
  </si>
  <si>
    <t>Oleszyce, ul. Zamkowa</t>
  </si>
  <si>
    <t>Oleszyce</t>
  </si>
  <si>
    <t>PLLE057</t>
  </si>
  <si>
    <t>Krasnobród</t>
  </si>
  <si>
    <t>Uchwała nr XVIII/158/2020 Rady Miejskiej w Krasnobrodzie, D.U W.Lubelskiego</t>
  </si>
  <si>
    <t>PLLE0570</t>
  </si>
  <si>
    <t>Oczyszczalnia ścieków w Oleśnie w aglomeracji Olesno</t>
  </si>
  <si>
    <t>Oczyszczalnia ścieków w Oleśnie</t>
  </si>
  <si>
    <t>PLLE059</t>
  </si>
  <si>
    <t>Janów Podlaski</t>
  </si>
  <si>
    <t>Uchwała Nr XXI/198/21 Rady Gminy Janów Podlaski z dnia 15 lipca 2021 r.</t>
  </si>
  <si>
    <t>PLLE0590</t>
  </si>
  <si>
    <t>Olesno w aglomeracji Olesno</t>
  </si>
  <si>
    <t>świdnicki</t>
  </si>
  <si>
    <t>Uchwała Nr XXVIII/248/2020 Rady Miejskiej w Piaskach z dnia 30 grudnia 2020 r. (Dz.Urz.Woj.Lub. 2021.384)</t>
  </si>
  <si>
    <t>PLLE0630</t>
  </si>
  <si>
    <t>Olecko w aglomeracji Olecko</t>
  </si>
  <si>
    <t>UCHWAŁA NR XVII/135/2020 RADY GMINY TRAWNIKI z dnia 30 listopada 2020 r. (Dz. U. Woj.. Lubelskiego 2020 r. Poz 6361)</t>
  </si>
  <si>
    <t>PLLE0650</t>
  </si>
  <si>
    <t>Oczyszczalnia Okonek w aglomeracji Okonek</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</si>
  <si>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</si>
  <si>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</si>
  <si>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</si>
  <si>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</si>
  <si>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</si>
  <si>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</si>
  <si>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Osieczna w aglomeracji Oieczna</t>
  </si>
  <si>
    <t>Oieczna</t>
  </si>
  <si>
    <t>Uchwała Nr XXI/155/220 Rasdy Miejskiej w Tyszowcach z dnia 8 grudnia 2020 r. w sprawie wyznaczenia obszaru i granicy aglomeracji Tyszowce (Dz. Urz. Woj.. Lubelskiego z 2020 r., poz.6738)</t>
  </si>
  <si>
    <t>PLLE0680</t>
  </si>
  <si>
    <t>Oczyszczalnia ścieków w Ogrodzieńcu w aglomeracji Ogrodzieniec</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</si>
  <si>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</si>
  <si>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</si>
  <si>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</si>
  <si>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</si>
  <si>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</si>
  <si>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 w aglomeracji Odrzywół</t>
  </si>
  <si>
    <t>Odrzywół</t>
  </si>
  <si>
    <t>Nr XIX/135/2020 Rady Miejskiej w Rejowcu z dnia 30 grudnia 2020 r. Dz. Urz. Woj.. Lub. 2021.252 z dnia 12.01.2021 r.</t>
  </si>
  <si>
    <t>PLLE0700</t>
  </si>
  <si>
    <t>PLWL052</t>
  </si>
  <si>
    <t>Odolanów w aglomeracji Odolanów</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</si>
  <si>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</si>
  <si>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</si>
  <si>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</si>
  <si>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</si>
  <si>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</si>
  <si>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</si>
  <si>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 w aglomeracji Ochotnica Dolna</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</si>
  <si>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</si>
  <si>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</si>
  <si>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</si>
  <si>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</si>
  <si>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</si>
  <si>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</si>
  <si>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</si>
  <si>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</si>
  <si>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 w aglomeracji Obsza</t>
  </si>
  <si>
    <t>Zamch</t>
  </si>
  <si>
    <t>Obsza</t>
  </si>
  <si>
    <t>Uchwała XX/137/2020 Rady Gminy Piszczac z dnia 29 grudnia 2020 r. (Dz.Urz.Woj. Lubelskiego z 2021 r., poz.159)</t>
  </si>
  <si>
    <t>PLLE0750</t>
  </si>
  <si>
    <t>Oczyszczalnia Ścieków w Dobrzejewicach w aglomeracji Obrowo</t>
  </si>
  <si>
    <t>Oczyszczalnia Ścieków w Dobrzejewicach</t>
  </si>
  <si>
    <t>Trzebieszów</t>
  </si>
  <si>
    <t>Uchwała Rady Gminy Trzebieszów  Nr LXIV/361/2023 z dnia 25 lipca 2023 roku, Dziennik Urzędowy Województwa Lubelskiego. Dnia 1 sierpnia 2023 roku poz. 4852</t>
  </si>
  <si>
    <t>PLLE0780</t>
  </si>
  <si>
    <t>PLDO063</t>
  </si>
  <si>
    <t>ul. Grunwladzka 41, Oborniki Śląskie  w aglomeracji Oborniki Śląskie</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</si>
  <si>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</si>
  <si>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</si>
  <si>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</si>
  <si>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</si>
  <si>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 w aglomeracji Oborniki Śląskie</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</si>
  <si>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</si>
  <si>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</si>
  <si>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</si>
  <si>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</si>
  <si>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</si>
  <si>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</si>
  <si>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 w aglomeracji Oborniki</t>
  </si>
  <si>
    <t>Oczyszczalnia ścieków w Obornikach</t>
  </si>
  <si>
    <t>Oborniki</t>
  </si>
  <si>
    <t>Uchwała nr XXIV/132/2020 Rady Gminy Wohyń z dnia 30.11.2020r. (Dz.U.WL z 8.12.2020r. poz. 6266)</t>
  </si>
  <si>
    <t>PLLE0930N</t>
  </si>
  <si>
    <t>PLOP002</t>
  </si>
  <si>
    <t>Nysa w aglomeracji Nysa</t>
  </si>
  <si>
    <t>Nysa</t>
  </si>
  <si>
    <t xml:space="preserve">Uchwała nr XIX/135/2021, Rada Gminy Tarnawatka, 26 marca 2021 Dziennik Urzędowy Województwa  Lubelskiego </t>
  </si>
  <si>
    <t>PLLE0941N</t>
  </si>
  <si>
    <t>PLPK034</t>
  </si>
  <si>
    <t xml:space="preserve">Nozdrzec w aglomeracji Nozdrzec
</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</si>
  <si>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</si>
  <si>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</si>
  <si>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</si>
  <si>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</si>
  <si>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</si>
  <si>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</si>
  <si>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</si>
  <si>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</si>
  <si>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 w aglomeracji Nowy Żmigród</t>
  </si>
  <si>
    <t>Oczyszczalnia ścieków w Nowym Żmigrodzie</t>
  </si>
  <si>
    <t>Nowy Żmigród</t>
  </si>
  <si>
    <t>PLLE111N</t>
  </si>
  <si>
    <t>Firlej</t>
  </si>
  <si>
    <t>Uchwała nr XXVIII/144/2021 Rady Gminy Firlej z dnia 12.02.2021 r.</t>
  </si>
  <si>
    <t>PLLE1110N</t>
  </si>
  <si>
    <t>Stary Wiśnicz typ BIO-PAKT KBA-120-1500 w aglomeracji Nowy Wiśnicz</t>
  </si>
  <si>
    <t>Stary Wiśnicz typ BIO-PAKT KBA-120-1500</t>
  </si>
  <si>
    <t>PLLE112N</t>
  </si>
  <si>
    <t>Jeziorzany</t>
  </si>
  <si>
    <t>Uchwała Nr XLIX/236/2023 Rady Gminy Jeziorzany z dnia 9 sierpnia 2023 r. Dz.Urz.Woj. Lubelskiego</t>
  </si>
  <si>
    <t>PLLE1120N</t>
  </si>
  <si>
    <t>Nowy Wiśnicz KBA-80-600 w aglomeracji Nowy Wiśnicz</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</si>
  <si>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</si>
  <si>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</si>
  <si>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</si>
  <si>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</si>
  <si>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</si>
  <si>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</si>
  <si>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 w aglomeracji Nowy Tomyśl</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</si>
  <si>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</si>
  <si>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</si>
  <si>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</si>
  <si>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</si>
  <si>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 w aglomeracji Nowy Targ - Trute</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</si>
  <si>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</si>
  <si>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</si>
  <si>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</si>
  <si>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</si>
  <si>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</si>
  <si>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</si>
  <si>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</si>
  <si>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 w aglomeracji Nowy Targ - Łopuszna</t>
  </si>
  <si>
    <t>Łopuszna</t>
  </si>
  <si>
    <t>PLLE130N</t>
  </si>
  <si>
    <t>Jedlanka</t>
  </si>
  <si>
    <t>Uścimów</t>
  </si>
  <si>
    <t>Uchwała Nr XXVII/164/2021 Rady Gminy Uścimów z dnia 29.03.2021 r. (Dz. Urz. Woj. Lub. z 2021 r. poz. 1751)</t>
  </si>
  <si>
    <t>PLLE1300N</t>
  </si>
  <si>
    <t>Krempachy w aglomeracji Nowy Targ - Krempachy</t>
  </si>
  <si>
    <t>Krempachy</t>
  </si>
  <si>
    <t>siedlecki, Miasto Siedlce</t>
  </si>
  <si>
    <t>Siedlce-gmina miejska, Siedlce-gmina wiejska</t>
  </si>
  <si>
    <t>uchwała nr XXX/329/2020 Rady Miasta Siedlce z dnia 22 grudnia 2020 r.</t>
  </si>
  <si>
    <t>Nowy Targ w aglomeracji Nowy Targ</t>
  </si>
  <si>
    <t>ostrowski</t>
  </si>
  <si>
    <t>Uchwała Nr XXIV/20/2021 z dnia 26 maja 2021r.(Dz,U. z 2021 r. Woj..Mazowieckiego, poz. 5000)</t>
  </si>
  <si>
    <t>PLMZ0140</t>
  </si>
  <si>
    <t>Komunalna Oczyszczalnia Ścieków w Nowym Sączu w aglomeracji Nowy Sącz</t>
  </si>
  <si>
    <t>Komunalna Oczyszczalnia Ścieków w Nowym Sączu</t>
  </si>
  <si>
    <t>węgrowski</t>
  </si>
  <si>
    <t>Węgrów, Liw</t>
  </si>
  <si>
    <t>Uchwała Nr LXVIII/435/2023 Rady Miejskiej Węgrowa z dnia 26.10.2023 r. ( Dz. U. Woj. Maz. z roku 2023 poz. 13393</t>
  </si>
  <si>
    <t>PLMZ0270</t>
  </si>
  <si>
    <t>PLPK161N</t>
  </si>
  <si>
    <t xml:space="preserve">Nowy Kamień w aglomeracji Nowy Kamień
</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</si>
  <si>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</si>
  <si>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</si>
  <si>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</si>
  <si>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</si>
  <si>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</si>
  <si>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</si>
  <si>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</si>
  <si>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</si>
  <si>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 w aglomeracji Nowy Dwór Mazowiecki</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</si>
  <si>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</si>
  <si>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</si>
  <si>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</si>
  <si>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</si>
  <si>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</si>
  <si>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</si>
  <si>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 xml:space="preserve">NOWY DWÓR GDAŃSKI w aglomeracji Nowy Dwór Gdański
</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</si>
  <si>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</si>
  <si>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</si>
  <si>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</si>
  <si>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</si>
  <si>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</si>
  <si>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</si>
  <si>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 w aglomeracji Nowogród Bobrzański</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</si>
  <si>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</si>
  <si>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</si>
  <si>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</si>
  <si>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</si>
  <si>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</si>
  <si>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</si>
  <si>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</si>
  <si>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</si>
  <si>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 w aglomeracji Nowogrodziec</t>
  </si>
  <si>
    <t>Oczyszczalnia ścieków w Nowogrodźcu</t>
  </si>
  <si>
    <t>Nowogrodziec</t>
  </si>
  <si>
    <t>PLMZ097</t>
  </si>
  <si>
    <t>Mrozy</t>
  </si>
  <si>
    <t>miński</t>
  </si>
  <si>
    <t>Uchwała nr XXIV/225/2020 Rady Miejskiej w Mrozach z dnia 29.12.2020 r. w sprawie wyznaczenia aglomeracji Mrozy</t>
  </si>
  <si>
    <t>Nowogard w aglomeracji Nowogard</t>
  </si>
  <si>
    <t>PLMZ108</t>
  </si>
  <si>
    <t>Kałuszyn</t>
  </si>
  <si>
    <t>Uchwała nr XIX/177/2020 Rady Miejskiej w
Kałuszynie z dnia 29.12.2020 r.
w sprawie wyznaczenia obszaru
i granic aglomeracji Kałuszyn
(Dz. Urz. Woj. Maz. z 2021 r.,
poz. 246)</t>
  </si>
  <si>
    <t>PLMZ1080</t>
  </si>
  <si>
    <t xml:space="preserve">Oczyszczalnia ścieków w Trylu w aglomeracji Nowe
</t>
  </si>
  <si>
    <t>Oczyszczalnia ścieków w Trylu</t>
  </si>
  <si>
    <t>Uchwała Nr XXXIII/211/2020 Rady Gminy Stara Kornica z dnia 22 grudnia 2020 r. w sprawie wyznaczenia obszarów i granic aglomeracji Stara Kornica                                               Dz.U. Woj. Mazowieckoego z 04.02.2021 r. poz. 878</t>
  </si>
  <si>
    <t>PLMZ1140</t>
  </si>
  <si>
    <t>PLMZ146N</t>
  </si>
  <si>
    <t xml:space="preserve">BIO-PAK w aglomeracji Nowe Miasto
</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</si>
  <si>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</si>
  <si>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</si>
  <si>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</si>
  <si>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</si>
  <si>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</si>
  <si>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</si>
  <si>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</si>
  <si>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</si>
  <si>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Miejska oczyszczalnia ścieków w aglomeracji Nowe Miasto nad Pilicą</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</si>
  <si>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</si>
  <si>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</si>
  <si>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</si>
  <si>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</si>
  <si>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</si>
  <si>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 w aglomeracji Nowe Miasto Lubawskie</t>
  </si>
  <si>
    <t>oczyszczalnia mechaniczno-biologiczna Nowe Miasto Lubawskie</t>
  </si>
  <si>
    <t>Uchwała nr XXXIII/263/2020 Rady Gminy Zbuczyn z dnia 21.12.2020 r. Dziennik Urzędowy Województwa Mazowieckiego z dnia 07.01.2021 r.</t>
  </si>
  <si>
    <t>PLMZ1430N</t>
  </si>
  <si>
    <t>PLLU024</t>
  </si>
  <si>
    <t>Nowe Miasteczko w aglomeracji Nowe Miasteczko</t>
  </si>
  <si>
    <t>Nowe Miasteczko</t>
  </si>
  <si>
    <t>Uchwała Nr XXV/136/20 Rady Gminy Paprotnia z dnia 30-12-2020r. ( Dz.Urz.Woj.Maz. Z 2021r. Poz. 860)</t>
  </si>
  <si>
    <t>PLMZ1450N</t>
  </si>
  <si>
    <t>Oczyszczalnia ścieków w Nowym Brzesku w aglomeracji Nowe Brzesko</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</si>
  <si>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</si>
  <si>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</si>
  <si>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</si>
  <si>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</si>
  <si>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 xml:space="preserve">Brzoza w aglomeracji Nowa Wieś Wielka
</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</si>
  <si>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</si>
  <si>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</si>
  <si>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</si>
  <si>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</si>
  <si>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</si>
  <si>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</si>
  <si>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 w aglomeracji Nowa Wieś</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</si>
  <si>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</si>
  <si>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</si>
  <si>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</si>
  <si>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</si>
  <si>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</si>
  <si>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</si>
  <si>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</si>
  <si>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</si>
  <si>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 w aglomeracji Nowa Wieś</t>
  </si>
  <si>
    <t>KOZIENICE</t>
  </si>
  <si>
    <t>Brańszczyk</t>
  </si>
  <si>
    <t>9.12.2020r.; uchwała nr XXIX.185.2020 Rady Gminy Brańszczyk w sprawie wyznaczenia aglomeracji Trzcianka; Dz. U. z 11.12.2020r. Poz. 12729</t>
  </si>
  <si>
    <t>PLMZ1660N</t>
  </si>
  <si>
    <t>PLLU006</t>
  </si>
  <si>
    <t>Centralna Oczyszczalnia Ścieków w aglomeracji Nowa Sól</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</si>
  <si>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</si>
  <si>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</si>
  <si>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</si>
  <si>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</si>
  <si>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</si>
  <si>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</si>
  <si>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</si>
  <si>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w aglomeracji Nowa Słupia
</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</si>
  <si>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</si>
  <si>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</si>
  <si>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</si>
  <si>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</si>
  <si>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</si>
  <si>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</si>
  <si>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</si>
  <si>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</si>
  <si>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 xml:space="preserve">Oczyszczalnia Mirocice w aglomeracji Nowa Słupia
</t>
  </si>
  <si>
    <t>Oczyszczalnia Mirocice</t>
  </si>
  <si>
    <t>PLPL007</t>
  </si>
  <si>
    <t>Hajnówka</t>
  </si>
  <si>
    <t>Gmina Miejska Hajnówka</t>
  </si>
  <si>
    <t>Gmina Miejska Hajnówka                  Gmina Wiejsa Hajnówka</t>
  </si>
  <si>
    <t>Uchwała Nr XXIII/176/20 z dn. 30 grudnia 2020r. RadyMiasta Hajnówka</t>
  </si>
  <si>
    <t>PLPL0070</t>
  </si>
  <si>
    <t>PLPK008</t>
  </si>
  <si>
    <t xml:space="preserve">Komunalna Biologiczna Oczyszczalnia Ścieków sp.z o.o. w aglomeracji Nowa Sarzyna
</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</si>
  <si>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</si>
  <si>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</si>
  <si>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</si>
  <si>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</si>
  <si>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</si>
  <si>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</si>
  <si>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</si>
  <si>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</si>
  <si>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</si>
  <si>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 w aglomeracji Nowa Ruda</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</si>
  <si>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</si>
  <si>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</si>
  <si>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</si>
  <si>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</si>
  <si>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</si>
  <si>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</si>
  <si>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</si>
  <si>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 w aglomeracji Nowa Karczma</t>
  </si>
  <si>
    <t>Rekownica</t>
  </si>
  <si>
    <t>PLPL026</t>
  </si>
  <si>
    <t xml:space="preserve">Brańsk </t>
  </si>
  <si>
    <t>Uchwała NR XV/96/2020 Rady Miasta Brańsk z dnia 30 grudnia 2020r.</t>
  </si>
  <si>
    <t>PLPL0260</t>
  </si>
  <si>
    <t>Lubań w aglomeracji Nowa Karczma</t>
  </si>
  <si>
    <t>Lubań</t>
  </si>
  <si>
    <t>PLPL032</t>
  </si>
  <si>
    <t>Czeremcha</t>
  </si>
  <si>
    <t>Uchwała Rady Gminy z dnia 27 lipca 2022  Nr XXXIII/200/22</t>
  </si>
  <si>
    <t>PLPL0322</t>
  </si>
  <si>
    <t>PLPK018</t>
  </si>
  <si>
    <t xml:space="preserve">Miejska Oczyszczalnia w Nowej Dębie w aglomeracji Nowa Dęba
</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</si>
  <si>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</si>
  <si>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</si>
  <si>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</si>
  <si>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</si>
  <si>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</si>
  <si>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 w aglomeracji Niwiska</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</si>
  <si>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</si>
  <si>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</si>
  <si>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</si>
  <si>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</si>
  <si>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</si>
  <si>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</si>
  <si>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</si>
  <si>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 w aglomeracji Nisko</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</si>
  <si>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</si>
  <si>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</si>
  <si>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</si>
  <si>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</si>
  <si>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</si>
  <si>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</si>
  <si>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</si>
  <si>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</si>
  <si>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</si>
  <si>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</si>
  <si>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 w aglomeracji Niepruszewo</t>
  </si>
  <si>
    <t>Niepruszewo</t>
  </si>
  <si>
    <t>Uchwała Nr XXV/196/2020 Rady Gminy Żelazków z dnia 16.12.2020 r. w sprawie wyznaczenia obszaru i granic aglomeracji Żelazków</t>
  </si>
  <si>
    <t>PLWL5050</t>
  </si>
  <si>
    <t>Oczyszczalnia ścieków Niepołomice w aglomeracji Niepołomice</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</si>
  <si>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</si>
  <si>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</si>
  <si>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</si>
  <si>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</si>
  <si>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</si>
  <si>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</si>
  <si>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</si>
  <si>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 w aglomeracji Niepołomice</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</si>
  <si>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</si>
  <si>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</si>
  <si>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</si>
  <si>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</si>
  <si>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</si>
  <si>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 w aglomeracji Niepołomice</t>
  </si>
  <si>
    <t>Oczyszczalnia ścieków Zabierzów Bocheński</t>
  </si>
  <si>
    <t>UCHWAŁA NR XXIII/150/2020 RADY MIEJSKIEJ ŻERKOWA                                       z 24 listopada 2020 r.    Dziennik Urzędowy Województwa Wielkopolskiego                                            rok 2020 poz. 9133</t>
  </si>
  <si>
    <t>PLWl1880N</t>
  </si>
  <si>
    <t>PLPK040</t>
  </si>
  <si>
    <t>Nienadowa w aglomeracji Nienadowa</t>
  </si>
  <si>
    <t>Nienadowa</t>
  </si>
  <si>
    <t>nr 461/23 z dnia 22 sierpnia 2023r.</t>
  </si>
  <si>
    <t>PLWL0430</t>
  </si>
  <si>
    <t>PLOP018</t>
  </si>
  <si>
    <t>Oczyszczalnia ścieków Niemodlin w Gościejowicach Małych w aglomeracji Niemodlin</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</si>
  <si>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</si>
  <si>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</si>
  <si>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</si>
  <si>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</si>
  <si>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</si>
  <si>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</si>
  <si>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</si>
  <si>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</si>
  <si>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 w aglomeracji Niemcza</t>
  </si>
  <si>
    <t>Niemcza</t>
  </si>
  <si>
    <t>LXI/416/2023</t>
  </si>
  <si>
    <t>PLLO0230</t>
  </si>
  <si>
    <t>NIEMCE w aglomeracji NIEMCE</t>
  </si>
  <si>
    <t>PLWL104</t>
  </si>
  <si>
    <t>Kaźmierz</t>
  </si>
  <si>
    <t>szamotulski</t>
  </si>
  <si>
    <t>XX/169/2020 Rada Gminy Kaźmierz, 28.09.2020r. Dz.Urz. Woj. Wielk. 2020 poz. 7457</t>
  </si>
  <si>
    <t>PLWL1400</t>
  </si>
  <si>
    <t>PLLU055</t>
  </si>
  <si>
    <t>Oczyszczalnia ścieków w Niegosławicach w aglomeracji Niegosławice</t>
  </si>
  <si>
    <t>Oczyszczalnia ścieków w Niegosławicach</t>
  </si>
  <si>
    <t>Niegosławice</t>
  </si>
  <si>
    <t>PLWL159</t>
  </si>
  <si>
    <t>Aglomeracja Połajewo</t>
  </si>
  <si>
    <t>Połajewo</t>
  </si>
  <si>
    <t>XV/153/2020</t>
  </si>
  <si>
    <t>PLWL1590</t>
  </si>
  <si>
    <t>Oczyszczalnia ścieków w Mycielinie w aglomeracji Niegosławice</t>
  </si>
  <si>
    <t>Oczyszczalnia ścieków w Mycielinie</t>
  </si>
  <si>
    <t>PLSL102</t>
  </si>
  <si>
    <t>Kamienica Polska</t>
  </si>
  <si>
    <t>częstochowski</t>
  </si>
  <si>
    <t>uchwała nr 138/XIX/2020 Rady Gminy Kamienica Polska z dnia 30 grudnia 2020</t>
  </si>
  <si>
    <t>PLSL1020</t>
  </si>
  <si>
    <t>Oczyszczalnia Ścieków w Tarle w aglomeracji Niedźwiada</t>
  </si>
  <si>
    <t>Oczyszczalnia Ścieków w Tarle</t>
  </si>
  <si>
    <t>wągrowiecki</t>
  </si>
  <si>
    <t>Gmina Miejska Wągrowiec</t>
  </si>
  <si>
    <t>Gmina Miejska Wągrowiec, Gmina Wągrowiec</t>
  </si>
  <si>
    <t>UCHWAŁA NR XXIX/214/2020 RADY MIEJSKIEJ W WĄGROWCU
z dnia 15 grudnia 2020 r.</t>
  </si>
  <si>
    <t>PLWL0250</t>
  </si>
  <si>
    <t xml:space="preserve">Niedrzwica w aglomeracji Niedrzwica Duża
</t>
  </si>
  <si>
    <t>Niedrzwica</t>
  </si>
  <si>
    <t>myszkowski</t>
  </si>
  <si>
    <t>Uchwała  nr 182(XXIII)20 Rady Gminy Poraj z dnia 22.12.2020r.</t>
  </si>
  <si>
    <t>PLSL5020</t>
  </si>
  <si>
    <t>PLPK502</t>
  </si>
  <si>
    <t>Niebylec-Małówka w aglomeracji Niebylec</t>
  </si>
  <si>
    <t>Niebylec-Małówka</t>
  </si>
  <si>
    <t>Niebylec</t>
  </si>
  <si>
    <t>Uchwała nr 181(XXIII)20Rady Gminy Poraj z dnia 22.12.2020r.</t>
  </si>
  <si>
    <t>PLSL5170</t>
  </si>
  <si>
    <t>PLWM020</t>
  </si>
  <si>
    <t xml:space="preserve">Oczyszczalnia ścieków w Tatarach w aglomeracji Nidzica
</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</si>
  <si>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</si>
  <si>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</si>
  <si>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</si>
  <si>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</si>
  <si>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</si>
  <si>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</si>
  <si>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 w aglomeracji Nędza</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</si>
  <si>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</si>
  <si>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</si>
  <si>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</si>
  <si>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</si>
  <si>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</si>
  <si>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 w aglomeracji Nekla</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</si>
  <si>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</si>
  <si>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</si>
  <si>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</si>
  <si>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</si>
  <si>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</si>
  <si>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 xml:space="preserve">Oczyszczalnia Ścieków w Nasielsku w aglomeracji Nasielsk
</t>
  </si>
  <si>
    <t>Oczyszczalnia Ścieków w Nasielsku</t>
  </si>
  <si>
    <t xml:space="preserve">Nasielsk
</t>
  </si>
  <si>
    <t>PLWL165</t>
  </si>
  <si>
    <t>Mieścisko</t>
  </si>
  <si>
    <t xml:space="preserve">Uchwała Rady Gminy Mieścisko nr XIII/99/19 z dnia 24.10.2019r. </t>
  </si>
  <si>
    <t>PLWL1650</t>
  </si>
  <si>
    <t>PLPK061</t>
  </si>
  <si>
    <t xml:space="preserve">Oczyszczalnia Narol w aglomeracji Narol
</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</si>
  <si>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</si>
  <si>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</si>
  <si>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</si>
  <si>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</si>
  <si>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</si>
  <si>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</si>
  <si>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</si>
  <si>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</si>
  <si>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</si>
  <si>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 xml:space="preserve">Napęków w aglomeracji Napęków
</t>
  </si>
  <si>
    <t>Napęków</t>
  </si>
  <si>
    <t>PLWL150</t>
  </si>
  <si>
    <t>Kramsk</t>
  </si>
  <si>
    <t>Koło</t>
  </si>
  <si>
    <t>UCHWAŁA NR XXV/204/2020 RADY GMINY KRAMSK z dnia 14 grudnia 2020 r. Dz. Urz. Woj.. Wielkpl.z 16 grudnia 2020 r. poz. 9862</t>
  </si>
  <si>
    <t>PLWL1500</t>
  </si>
  <si>
    <t>PLOP008</t>
  </si>
  <si>
    <t>Oczyszczalnia Ścieków w Namysłowie w aglomeracji Namysłów</t>
  </si>
  <si>
    <t>Oczyszczalnia Ścieków w Namysłowie</t>
  </si>
  <si>
    <t>Namysłów</t>
  </si>
  <si>
    <t>PLSL146N</t>
  </si>
  <si>
    <t>Lisów</t>
  </si>
  <si>
    <t>Herby</t>
  </si>
  <si>
    <t>Herby, Kochanowice</t>
  </si>
  <si>
    <t>Uchała nr XIX/161/20
Rada Gminy Herby
29.12.2020r. 
DZ. URZ. WOJ. SLA 2021.281</t>
  </si>
  <si>
    <t>PLSL1460N</t>
  </si>
  <si>
    <t>Oczyszczalnia Ścieków w Pokoju w aglomeracji Namysłów</t>
  </si>
  <si>
    <t>Oczyszczalnia Ścieków w Pokoju</t>
  </si>
  <si>
    <t>PLSL142N</t>
  </si>
  <si>
    <t>Uchała nr XIX/160/20
Rada Gminy Herby
29.12.2020r. 
DZ. URZ. WOJ. SLA 2021.280</t>
  </si>
  <si>
    <t>PLSL1420N</t>
  </si>
  <si>
    <t>PLLE037</t>
  </si>
  <si>
    <t>Oczyszczalnia Ścieków w Nałęczowie w aglomeracji Nałęczów</t>
  </si>
  <si>
    <t>Oczyszczalnia Ścieków w Nałęczowie</t>
  </si>
  <si>
    <t>Nałęczów</t>
  </si>
  <si>
    <t>Uchwała Nr XVII/113/2020 Rady Gminy Przyrów z dnia 14 grudnia 2020 r.Dz.U.Woj.Śl. 2020 poz.9104</t>
  </si>
  <si>
    <t>PLSL5100</t>
  </si>
  <si>
    <t xml:space="preserve">Oczyszczalnia Lubasz Nakło nad Notecią w aglomeracji Nakło nad Notecią
</t>
  </si>
  <si>
    <t>Oczyszczalnia Lubasz Nakło nad Notecią</t>
  </si>
  <si>
    <t>kościański</t>
  </si>
  <si>
    <t>Gmina Kościan</t>
  </si>
  <si>
    <t>Uchwała nr XXII/252/20 Rada Gminy Kościan z 16.12.2020 r. Dziennik Urzędowy Województwa Wielkopolskiego z 22 grudnia 2020 r. poz. 9991</t>
  </si>
  <si>
    <t>PLWL2020N</t>
  </si>
  <si>
    <t>PLWL199N</t>
  </si>
  <si>
    <t xml:space="preserve">Nagradowice w aglomeracji Nagradowice
</t>
  </si>
  <si>
    <t>Nagradowice</t>
  </si>
  <si>
    <t xml:space="preserve">Nagradowice
</t>
  </si>
  <si>
    <t>Gmina wiejska Kościan</t>
  </si>
  <si>
    <t>Uchwała nr XXI/236/20 Rada Gminy Kościan z 25.11.2020 r., Dziennik Urzędowy Województwa Wielkopolskiego z 9 grudnia 2020 r. poz. 9454</t>
  </si>
  <si>
    <t>PLWL2010N</t>
  </si>
  <si>
    <t>PLMZ099</t>
  </si>
  <si>
    <t>NADARZYN w aglomeracji NADARZYN</t>
  </si>
  <si>
    <t>NADARZYN</t>
  </si>
  <si>
    <t>PLWL116</t>
  </si>
  <si>
    <t>Kwilcz</t>
  </si>
  <si>
    <t>Wielkopolskie</t>
  </si>
  <si>
    <t>Międzychodzki</t>
  </si>
  <si>
    <t>Uchwała nr XXIII/189/2020 Rady Gminy Kwilcz z dnia 15 gtrudnia 2020 r. w sprawie wyznaczenia aglomeracji Kwilcz</t>
  </si>
  <si>
    <t>PLWL1160</t>
  </si>
  <si>
    <t>Myślibórz w aglomeracji Myślibórz</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</si>
  <si>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</si>
  <si>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</si>
  <si>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</si>
  <si>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</si>
  <si>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</si>
  <si>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</si>
  <si>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Myślenice w aglomeracji Myślenice</t>
  </si>
  <si>
    <t>pajęczański</t>
  </si>
  <si>
    <t>UCHWAŁA NR 225/XXIV/21 RADY MIEJSKIEJ W PAJĘCZNIE z dnia 30 marca 2021 r. w sprawie wyznaczenia obszaru i granic aglomeracji Pajęczno</t>
  </si>
  <si>
    <t>PLLO0430</t>
  </si>
  <si>
    <t>Krzyszkowice w aglomeracji Myślenice</t>
  </si>
  <si>
    <t>Krzyszkowice</t>
  </si>
  <si>
    <t>PLWL125</t>
  </si>
  <si>
    <t>Budzyń</t>
  </si>
  <si>
    <t xml:space="preserve">Uchwałą Rady Gminyxx/215/2020 z dnia 29 grudnia 2020 roku </t>
  </si>
  <si>
    <t>PLWL1250</t>
  </si>
  <si>
    <t>BIONIP w aglomeracji Myszyniec</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</si>
  <si>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</si>
  <si>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</si>
  <si>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</si>
  <si>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</si>
  <si>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</si>
  <si>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</si>
  <si>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 w aglomeracji Myszków</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</si>
  <si>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</si>
  <si>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</si>
  <si>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</si>
  <si>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</si>
  <si>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</si>
  <si>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</si>
  <si>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Oczyszczalnia ścieków  ORZEŁ w Myslakowicach  w aglomeracji Mysłakowice</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</si>
  <si>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</si>
  <si>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</si>
  <si>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</si>
  <si>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</si>
  <si>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</si>
  <si>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</si>
  <si>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</si>
  <si>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</si>
  <si>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 w aglomeracji Mykanów</t>
  </si>
  <si>
    <t>Mechaniczno-biologiczna oczyszczalnia ścieków w Rybnej</t>
  </si>
  <si>
    <t>Mykanów</t>
  </si>
  <si>
    <t>PLWL145</t>
  </si>
  <si>
    <t>Chocicza</t>
  </si>
  <si>
    <t>Uchwała Rady Gminy Nowe Miasto nad Wartą                                                     Nr XXIII/173/2020                                                 z dnia 31.12.2020 r.</t>
  </si>
  <si>
    <t>PLWL1450</t>
  </si>
  <si>
    <t>PLPK151</t>
  </si>
  <si>
    <t>Oczyszczalnia ścieków w Myczkowcach w aglomeracji Myczkowce</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</si>
  <si>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</si>
  <si>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</si>
  <si>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</si>
  <si>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</si>
  <si>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</si>
  <si>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</si>
  <si>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</si>
  <si>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</si>
  <si>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 w aglomeracji Muszyna</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</si>
  <si>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</si>
  <si>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</si>
  <si>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</si>
  <si>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</si>
  <si>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</si>
  <si>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</si>
  <si>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</si>
  <si>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 w aglomeracji Murowana Goślina</t>
  </si>
  <si>
    <t>Oczyszczalnia Ścieków w Szlachęcinie</t>
  </si>
  <si>
    <t>Murowana Goślina</t>
  </si>
  <si>
    <t>sulęciński</t>
  </si>
  <si>
    <t>Uchwała nr 
XXXIII/264/20 Rady 
miejskiej w Sulęcinie 
z dn. 30.11.2020</t>
  </si>
  <si>
    <t>PLLU0670N</t>
  </si>
  <si>
    <t>Jaszczurowa w aglomeracji Mucharz</t>
  </si>
  <si>
    <t>Jaszczurowa</t>
  </si>
  <si>
    <t>Uchwała nr XXXIII/263/20 Rady Miejskiej w Sulęcinie z dnia 30.11.2020</t>
  </si>
  <si>
    <t>PLLU0200</t>
  </si>
  <si>
    <t>PLDO087</t>
  </si>
  <si>
    <t>Oczyszczalnia ścieków w Mściwojowie w aglomeracji Mściwojów</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</si>
  <si>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</si>
  <si>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</si>
  <si>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</si>
  <si>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</si>
  <si>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</si>
  <si>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 w aglomeracji Mszczonów</t>
  </si>
  <si>
    <t>Oczyszczalnia ścieków w Grabcach Józefpolskich</t>
  </si>
  <si>
    <t>Mszczonów</t>
  </si>
  <si>
    <t>125/XXIII/2020</t>
  </si>
  <si>
    <t>PLSL1480N</t>
  </si>
  <si>
    <t>Oczyszczalni ścieków w Mszanie Dolnej w aglomeracji Mszana Dolna miasto</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</si>
  <si>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</si>
  <si>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</si>
  <si>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</si>
  <si>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</si>
  <si>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</si>
  <si>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 w aglomeracji Mszana Dolna</t>
  </si>
  <si>
    <t>Kasinka Mała</t>
  </si>
  <si>
    <t>PLSL070</t>
  </si>
  <si>
    <t>Mstów</t>
  </si>
  <si>
    <t>XXV/215/2020</t>
  </si>
  <si>
    <t>PLSL0700</t>
  </si>
  <si>
    <t>Jaskrów w aglomeracji Mstów</t>
  </si>
  <si>
    <t>Jaskrów</t>
  </si>
  <si>
    <t>Uchwała nr XXX/307/2021 Rady Miejskiej Zagórowa</t>
  </si>
  <si>
    <t>Rejowiec w aglomeracji Mrozy</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</si>
  <si>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</si>
  <si>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</si>
  <si>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</si>
  <si>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</si>
  <si>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Mrocza w aglomeracji Mrocza</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</si>
  <si>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</si>
  <si>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</si>
  <si>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</si>
  <si>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</si>
  <si>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</si>
  <si>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</si>
  <si>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 w aglomeracji Mrągowo</t>
  </si>
  <si>
    <t>Oczyszczalnia Ścieków w miejscowości Polska Wieś</t>
  </si>
  <si>
    <t>Gmina Słońsk</t>
  </si>
  <si>
    <t>uchwała nr XVIII/135 Rady Gminy Słońsk z dnia 30 listopada 2020 r.</t>
  </si>
  <si>
    <t>PLLU0450</t>
  </si>
  <si>
    <t>PLDO109</t>
  </si>
  <si>
    <t>Mościsko w aglomeracji Mościsko</t>
  </si>
  <si>
    <t>Mościsko</t>
  </si>
  <si>
    <t>obornicki</t>
  </si>
  <si>
    <t>Uchwała XLII/410/2021 Rady Miejskiej w Rogoźnie z dnia 20.01.2021r. (Dz. Urz. Woj. Wlkp.)</t>
  </si>
  <si>
    <t>PLWL0590</t>
  </si>
  <si>
    <t>PLMP109</t>
  </si>
  <si>
    <t>Moszczenica w aglomeracji Moszczenica</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</si>
  <si>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</si>
  <si>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</si>
  <si>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</si>
  <si>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</si>
  <si>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</si>
  <si>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</si>
  <si>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</si>
  <si>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</si>
  <si>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 w aglomeracji Mosina-Puszczykowo</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</si>
  <si>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</si>
  <si>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</si>
  <si>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</si>
  <si>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</si>
  <si>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</si>
  <si>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</si>
  <si>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 w aglomeracji Moryń</t>
  </si>
  <si>
    <t>Oczyszczalnia ścieków komunalnych w Moryniu</t>
  </si>
  <si>
    <t xml:space="preserve">Uchwała Nr XXVII/217/20 Rady Miejskiej w Skwierzynie  z dnia 17.12.2020; Dz. U. Woj. Lub z 2021 r., poz.196  </t>
  </si>
  <si>
    <t>PLLU0220</t>
  </si>
  <si>
    <t>Mordarka w aglomeracji Mordarka</t>
  </si>
  <si>
    <t>wrzesiński</t>
  </si>
  <si>
    <t>Miłosław</t>
  </si>
  <si>
    <t>Miłosław                           Krzykosy</t>
  </si>
  <si>
    <t>Uchwała Nr LXI/523/23 Rady Miejskiej w Miłosławiu  z dnia 27 wrzesnia 2023r.</t>
  </si>
  <si>
    <t>PLWL1020</t>
  </si>
  <si>
    <t>Jędrychówko w aglomeracji Morąg</t>
  </si>
  <si>
    <t>Jędrychówko</t>
  </si>
  <si>
    <t>PLWL078</t>
  </si>
  <si>
    <t>Uchwała Nr XXIX/214/20 Rady Miejskiej w Miłosławiu z dnia 27 listopada 2020r</t>
  </si>
  <si>
    <t>PLWL0780</t>
  </si>
  <si>
    <t>Brzeziny w aglomeracji Morawica</t>
  </si>
  <si>
    <t>Brzeziny</t>
  </si>
  <si>
    <t>Uchwała nr XXVIII/248/2021 Rady Miejskiej Gminy Nekla z dnia 1 czerwca 2021 r.</t>
  </si>
  <si>
    <t>PLWL1120</t>
  </si>
  <si>
    <t>Oczyszczalnia Ścieków w Mońkach w aglomeracji Mońki</t>
  </si>
  <si>
    <t>Oczyszczalnia Ścieków w Mońkach</t>
  </si>
  <si>
    <t>V/65/24</t>
  </si>
  <si>
    <t>PLSL1380N</t>
  </si>
  <si>
    <t>PLLO084N</t>
  </si>
  <si>
    <t>Mokrsko w aglomeracji Mokrsko</t>
  </si>
  <si>
    <t>Mokrsko</t>
  </si>
  <si>
    <t>PLWL120</t>
  </si>
  <si>
    <t>Kleczew</t>
  </si>
  <si>
    <t xml:space="preserve">Uchwała Nr XXXIV/279/2020 </t>
  </si>
  <si>
    <t>PLWL1200</t>
  </si>
  <si>
    <t>Mokobody w aglomeracji Mokobody</t>
  </si>
  <si>
    <t>PLSL143N</t>
  </si>
  <si>
    <t>Kochcice</t>
  </si>
  <si>
    <t xml:space="preserve">Kochanowice </t>
  </si>
  <si>
    <t>Kochanowice</t>
  </si>
  <si>
    <t>uchwała nr XXII/206/20 Rady Gminy Kochanowice z dnia 18.12.2020r.</t>
  </si>
  <si>
    <t>PLSL1430N</t>
  </si>
  <si>
    <t>Mogilno w aglomeracji Mogilno</t>
  </si>
  <si>
    <t>PLWL183N</t>
  </si>
  <si>
    <t>Uchwała Rady Gminy Brzeziny nr XXII/209/2020 z dnia 21 grudnia 2020 roku (Wielk. poz 10144)</t>
  </si>
  <si>
    <t>plwl1830N</t>
  </si>
  <si>
    <t>Oczyszczalnia Lusina w aglomeracji Mogilany-Lusina</t>
  </si>
  <si>
    <t>Oczyszczalnia Lusina</t>
  </si>
  <si>
    <t>PLWL179N</t>
  </si>
  <si>
    <t>Łęka Opatowska</t>
  </si>
  <si>
    <t>18.12.2020 r., XXX/184/2020, Rada Gminy Łęka Opatowska, (Dz. U. Woj.. Wielkopolskiego z dnia 29 grudnia 2020 r., poz. 10188)</t>
  </si>
  <si>
    <t>PLWL1790N</t>
  </si>
  <si>
    <t>Włosań w aglomeracji Mogilany - Włosań</t>
  </si>
  <si>
    <t>Włosań</t>
  </si>
  <si>
    <t>Uchwała nr XXV/206/20 Rady Miejskiej Pniewy z dnia 17 grudnia 2020 r. w sprawie wyznaczenia aglomeracji Pniewy</t>
  </si>
  <si>
    <t>PLWL0440</t>
  </si>
  <si>
    <t>PLMZ113</t>
  </si>
  <si>
    <t>Mogielnica w aglomeracji Mogielnica</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</si>
  <si>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</si>
  <si>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</si>
  <si>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</si>
  <si>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</si>
  <si>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 w aglomeracji Mniów</t>
  </si>
  <si>
    <t>COMA-TEC</t>
  </si>
  <si>
    <t>Mniów</t>
  </si>
  <si>
    <t>Uchwała nr XLII/304/2022 Rady Miejskiej w Stawiszyniez dnia 13 kwietnia 2022 r. w sprawie wyznaczenia obszaru i granic aglomeracji, opublikowana w Dzienniku Urzedowym Województwa Wielkopolskiego</t>
  </si>
  <si>
    <t>PLWL0920</t>
  </si>
  <si>
    <t>Młynary w aglomeracji Młynary</t>
  </si>
  <si>
    <t>grodziski</t>
  </si>
  <si>
    <t xml:space="preserve">Uchwała nr XII/94/2019 Rady Miejskiej Rakoniewic z dnia 20.12.2019 opublikowana w Dz. U. Woj. Wlkp. w dniu 24.12.2019 poz. 11295 </t>
  </si>
  <si>
    <t>PLWL0930</t>
  </si>
  <si>
    <t>PLMZ015</t>
  </si>
  <si>
    <t>mechaniczno-biologiczna oczyszczalnia  scieków w aglomeracji Mława</t>
  </si>
  <si>
    <t>mechaniczno-biologiczna oczyszczalnia  scieków</t>
  </si>
  <si>
    <t>Mława</t>
  </si>
  <si>
    <t>PLLO063</t>
  </si>
  <si>
    <t>Aglomeracja Lgota Wielka</t>
  </si>
  <si>
    <t>radomszczański</t>
  </si>
  <si>
    <t>Lgota Wielka</t>
  </si>
  <si>
    <t>30.12.2020 XXXIII/159/202</t>
  </si>
  <si>
    <t>PLLO0630</t>
  </si>
  <si>
    <t>PLDO058</t>
  </si>
  <si>
    <t>Mirsk SBR w aglomeracji Mirsk</t>
  </si>
  <si>
    <t>Mirsk SBR</t>
  </si>
  <si>
    <t>Mirsk</t>
  </si>
  <si>
    <t>PLWL132</t>
  </si>
  <si>
    <t>Kołaczkowo</t>
  </si>
  <si>
    <t>UCHWAŁA Nr XXII/156/2020 z dnia 9.11.2020 r. w sprawie wyznaczenia obszaru i granic aglomeracji Kołaczkowo (Dz. Urz. Woj. Wlkp. Poz. 8843)</t>
  </si>
  <si>
    <t>PLWL1320</t>
  </si>
  <si>
    <t>MIROSŁAWIEC w aglomeracji Mirosławiec</t>
  </si>
  <si>
    <t>MIROSŁAWIEC</t>
  </si>
  <si>
    <t>Środa Wlkp.</t>
  </si>
  <si>
    <t>Krzykosy</t>
  </si>
  <si>
    <t>Uchwała Rdy Gminy Krzykosy nr XXI/203/2020 z dnia 16 grudnia 2020</t>
  </si>
  <si>
    <t>PLWL1690</t>
  </si>
  <si>
    <t>PLMZ019</t>
  </si>
  <si>
    <t>Mińsk Mazowiecki w aglomeracji Mińsk Mazowiecki</t>
  </si>
  <si>
    <t>Mińsk Mazowiecki</t>
  </si>
  <si>
    <t>UCHWAŁA NR XXXII/214/2020 RADY GMINY STARE MIASTO z dnia 30 grudnia 2020 r. w sprawie wyznaczenia obszaru i granic Aglomeracji Stare Miasto</t>
  </si>
  <si>
    <t>PLWL0980</t>
  </si>
  <si>
    <t>Milosław w aglomeracji Miłosław</t>
  </si>
  <si>
    <t>Milosław</t>
  </si>
  <si>
    <t>PLLO087N</t>
  </si>
  <si>
    <t>Gomunice</t>
  </si>
  <si>
    <t>XXX/176/20 z dnia 21.12.2020 Dz.U.Woj.Łódz.poz.189</t>
  </si>
  <si>
    <t>PLL0870N</t>
  </si>
  <si>
    <t>Miłomłyn w aglomeracji Miłomłyn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</si>
  <si>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</si>
  <si>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</si>
  <si>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</si>
  <si>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</si>
  <si>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</si>
  <si>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</si>
  <si>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 w aglomeracji Miłkowice</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</si>
  <si>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</si>
  <si>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</si>
  <si>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</si>
  <si>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</si>
  <si>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</si>
  <si>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</si>
  <si>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 w aglomeracji Miłakowo</t>
  </si>
  <si>
    <t>Oczyszczalnia ścieków w Miłakowie</t>
  </si>
  <si>
    <t>wieluński</t>
  </si>
  <si>
    <t>LXIV/325/23, Rada Gminy Mokrsko, 29.06.2023 r., Dz. Urz. Woj. Łódz. z  2023 r. poz. 6058</t>
  </si>
  <si>
    <t>PLLO0840N</t>
  </si>
  <si>
    <t>PLDO035</t>
  </si>
  <si>
    <t>Oczyszczalnia Ścieków w Miliczu w aglomeracji Milicz</t>
  </si>
  <si>
    <t>Oczyszczalnia Ścieków w Miliczu</t>
  </si>
  <si>
    <t>Milicz</t>
  </si>
  <si>
    <t>uchwała Nr XLVII/359/2022 Rady Miejskiej w Witkowie z dnia 29.12.2022 r.</t>
  </si>
  <si>
    <t>PLWL0460</t>
  </si>
  <si>
    <t>Mechaniczno-Biologiczna Oczyszczalnia Ścieków w Milejowie w aglomeracji Milejów</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</si>
  <si>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</si>
  <si>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</si>
  <si>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</si>
  <si>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</si>
  <si>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</si>
  <si>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</si>
  <si>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 w aglomeracji Mikołów</t>
  </si>
  <si>
    <t>CENTRUM</t>
  </si>
  <si>
    <t>PLWL072</t>
  </si>
  <si>
    <t>Dobrzyca</t>
  </si>
  <si>
    <t>pleszewski</t>
  </si>
  <si>
    <t>Uchwała NR XX/190/2020 Rady Miejskiej Gminy Dobrzyca z dnia 29 grudnia 2020 (Dz. U. z 2021 poz.. 324)</t>
  </si>
  <si>
    <t>PLWL0720</t>
  </si>
  <si>
    <t>Oczyszczalnia ścieków w Mikołajkach w aglomeracji Mikołajki</t>
  </si>
  <si>
    <t>Oczyszczalnia ścieków w Mikołajkach</t>
  </si>
  <si>
    <t>uchwała nr 117/XXIII/20 Rady Gminy Poczesna dnia 22 grudnia 2020r. Dz.U. Woj. Śląskiego z dnia 30 grudnia 2020r. Poz.9573</t>
  </si>
  <si>
    <t>PLSL0651</t>
  </si>
  <si>
    <t>PLSL0652</t>
  </si>
  <si>
    <t>PLSL0653</t>
  </si>
  <si>
    <t>Międzyzdroje w aglomeracji Międzyzdroje</t>
  </si>
  <si>
    <t>Uchwała XXIV/202/2020 Rady Miejskiej w Sompolnie z dnia 23.11.2020 r. Dziennik Urzędowy Woj. Wlkp z dnia 12.01.2021 r. poz 428</t>
  </si>
  <si>
    <t>PLWL1341</t>
  </si>
  <si>
    <t>Obra w aglomeracji Międzyrzecz</t>
  </si>
  <si>
    <t>Obra</t>
  </si>
  <si>
    <t xml:space="preserve">DZ. URZ. WOJ. SLA 2020.9632 z dnia 30.12.2020                     Uchwała nr 183/XXXI/2020 Rady Gminy Rędziny z dnia 22 grudnia 2020 r. w sprawie wyznaczenie obszaru i granic Aglomeracji Gminy Rędziny </t>
  </si>
  <si>
    <t>PLSL0690</t>
  </si>
  <si>
    <t>Międzyrzec Podlaski w aglomeracji Międzyrzec Podlaski</t>
  </si>
  <si>
    <t>PLKP041</t>
  </si>
  <si>
    <t>Janowiec Wielkopolski</t>
  </si>
  <si>
    <t>Uchwała nr XXII/178/20 Rady Miejskiej w Janowcu Wielkopolskim  Dz. U. Woj. Kuj-Pom z 2020 r. poz. 6748</t>
  </si>
  <si>
    <t>PLKP0410</t>
  </si>
  <si>
    <t>PLDO103</t>
  </si>
  <si>
    <t>Miejska oczyszczalnia ścieków w Międzylesiu w aglomeracji Międzylesie</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</si>
  <si>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</si>
  <si>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</si>
  <si>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</si>
  <si>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</si>
  <si>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 w aglomeracji Międzychód</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</si>
  <si>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</si>
  <si>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</si>
  <si>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</si>
  <si>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</si>
  <si>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</si>
  <si>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</si>
  <si>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</si>
  <si>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 w aglomeracji Międzybrodzie Bialskie</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</si>
  <si>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</si>
  <si>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</si>
  <si>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</si>
  <si>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</si>
  <si>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</si>
  <si>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</si>
  <si>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 w aglomeracji Międzybórz</t>
  </si>
  <si>
    <t>Międzybórz</t>
  </si>
  <si>
    <t>Uchwała Rady Gminy Ryczywół Nr XLIX/452/2023 z dnia 20 października 2023 r.</t>
  </si>
  <si>
    <t>PLWL1130</t>
  </si>
  <si>
    <t>Oczyszczalnia ścieków w Mieścisku w aglomeracji Mieścisko</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</si>
  <si>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</si>
  <si>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</si>
  <si>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Mieszkowice w aglomeracji Mieszkowice</t>
  </si>
  <si>
    <t>PLWL014</t>
  </si>
  <si>
    <t>Gostyń</t>
  </si>
  <si>
    <t>gostyński</t>
  </si>
  <si>
    <t>Gostyń, Piaski</t>
  </si>
  <si>
    <t>Uchwała XXIV/288/21</t>
  </si>
  <si>
    <t>PLWL0140</t>
  </si>
  <si>
    <t>PLDO078</t>
  </si>
  <si>
    <t>oczyszczalnia ścieków Golińsk w aglomeracji Mieroszów</t>
  </si>
  <si>
    <t>oczyszczalnia ścieków Golińsk</t>
  </si>
  <si>
    <t>Mieroszów</t>
  </si>
  <si>
    <t>PLWL088</t>
  </si>
  <si>
    <t>Gołuchów</t>
  </si>
  <si>
    <t>Uchwała nr XX/188/2020 Rady Gminy Gołuchów z dnia 25 listopada 2020</t>
  </si>
  <si>
    <t>PLWL0880</t>
  </si>
  <si>
    <t>oczyszczalnia ścieków Sokołowsko w aglomeracji Mieroszów</t>
  </si>
  <si>
    <t>oczyszczalnia ścieków Sokołowsko</t>
  </si>
  <si>
    <t>PLWL036</t>
  </si>
  <si>
    <t>Kuślin</t>
  </si>
  <si>
    <t>Nr XIX/137/202 Rady Gminy Kuślin z dnia 17 grudnia 2020r.</t>
  </si>
  <si>
    <t>PLWL0360</t>
  </si>
  <si>
    <t>Unieście w aglomeracji Mielno</t>
  </si>
  <si>
    <t>Unieście</t>
  </si>
  <si>
    <t>PLSL511</t>
  </si>
  <si>
    <t>Konopiska</t>
  </si>
  <si>
    <t>Uchwała Nr 172/XIX/2020 Rady Gminy Konopiska</t>
  </si>
  <si>
    <t>PLSL5110</t>
  </si>
  <si>
    <t>Kiszkowo w aglomeracji Mielno</t>
  </si>
  <si>
    <t>Kiszkowo</t>
  </si>
  <si>
    <t>XXV.133.2020 z dnia 29 grudnia 2020 r.</t>
  </si>
  <si>
    <t>PLLU0480</t>
  </si>
  <si>
    <t>PLPK005</t>
  </si>
  <si>
    <t>Oczyszczalnia Ścieków w Mielcu w aglomeracji Mielec</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</si>
  <si>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</si>
  <si>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</si>
  <si>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</si>
  <si>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</si>
  <si>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</si>
  <si>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</si>
  <si>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</si>
  <si>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w aglomeracji Miejska Górka </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</si>
  <si>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</si>
  <si>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</si>
  <si>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</si>
  <si>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</si>
  <si>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</si>
  <si>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</si>
  <si>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Gminna Oczyszczalnia Ścieków w aglomeracji Miedźno</t>
  </si>
  <si>
    <t>Miedźno</t>
  </si>
  <si>
    <t>PLLO501</t>
  </si>
  <si>
    <t>BIAŁA</t>
  </si>
  <si>
    <t>UCHWAŁA NR V/26/19 RADY GMINY BIAŁA z dnia 19 lutego 2019 r. http://dziennik.lodzkie.eu/legalact/2019/1150/</t>
  </si>
  <si>
    <t>PLLO5010</t>
  </si>
  <si>
    <t>Oś Promlecz w aglomeracji Miedźna - Wola</t>
  </si>
  <si>
    <t>Oś Promlecz</t>
  </si>
  <si>
    <t>Uchwała Nr XL/368/22 Rady Miejskiej we Wrześni z dnia 20 grudnia 2022 r. w sprawie aktualizacji obszarów i granic aglomeracji Września</t>
  </si>
  <si>
    <t>PLWL0160</t>
  </si>
  <si>
    <t>OŚ Lemna w aglomeracji Miedźna</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</si>
  <si>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</si>
  <si>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</si>
  <si>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</si>
  <si>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</si>
  <si>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</si>
  <si>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</si>
  <si>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 w aglomeracji Miedziana Góra</t>
  </si>
  <si>
    <t>Oczyszczalnia ścieków Laskowa</t>
  </si>
  <si>
    <t>PLWL131</t>
  </si>
  <si>
    <t>Chocz</t>
  </si>
  <si>
    <t>Uchwała Rady Miejskiej Gminy Chocz XXX/179/2020 z dnia 16.11.2020r. (Dz. U. Woj.. Wlkp z2020 r. poz. 9673)</t>
  </si>
  <si>
    <t>PLWL1310</t>
  </si>
  <si>
    <t>Oczyszczalnia ścieków Komorów w aglomeracji Miechów</t>
  </si>
  <si>
    <t>Oczyszczalnia ścieków Komorów</t>
  </si>
  <si>
    <t>PLSL044</t>
  </si>
  <si>
    <t>Kłobuck</t>
  </si>
  <si>
    <t>Uchwała nr 256/XXVII/2020 Rady Miejskiej w Kłobucku z dn. 29.12.2020</t>
  </si>
  <si>
    <t>PLSL0440</t>
  </si>
  <si>
    <t>Michów w aglomeracji Michów</t>
  </si>
  <si>
    <t>słubicki</t>
  </si>
  <si>
    <t>Uchwała Nr VII/146/2020 Rady Miejskiej w Ośnie Lubuskim z dnia 15.12.2020</t>
  </si>
  <si>
    <t>PLLU0381</t>
  </si>
  <si>
    <t>Miejska Oczyszczalnia Ścieków Komunalnych w aglomeracji Miasto Wysokie Mazowieckie</t>
  </si>
  <si>
    <t>Miejska Oczyszczalnia Ścieków Komunalnych</t>
  </si>
  <si>
    <t>PLWL063</t>
  </si>
  <si>
    <t>Kazimierz Biskupi</t>
  </si>
  <si>
    <t>XXXIII/289/2020</t>
  </si>
  <si>
    <t>PLWL0630</t>
  </si>
  <si>
    <t>PLWL042</t>
  </si>
  <si>
    <t>Oczyszczalnia ścieków w Słupcy w aglomeracji Miasto Słupca</t>
  </si>
  <si>
    <t>Oczyszczalnia ścieków w Słupcy</t>
  </si>
  <si>
    <t>Miasto Słupca</t>
  </si>
  <si>
    <t xml:space="preserve">Uchwała nr 165/XX/2020 z 15.12.2020 r. </t>
  </si>
  <si>
    <t>PLSL1370N</t>
  </si>
  <si>
    <t>OCZYSZCZALNIA MIEJSKA w aglomeracji Miasto Siemiatycze</t>
  </si>
  <si>
    <t>OCZYSZCZALNIA MIEJSKA</t>
  </si>
  <si>
    <t>XXXIX/363/2021 Rady Gminy Ostrowite z dnia 29 czerwca 2021 r.</t>
  </si>
  <si>
    <t>PLWL1050</t>
  </si>
  <si>
    <t>Miasto Sejny w aglomeracji Miasto Sejny</t>
  </si>
  <si>
    <t>Szczerców</t>
  </si>
  <si>
    <t>UCHWAŁA NR XXII/258/20RGS Z DN 30.12.2020</t>
  </si>
  <si>
    <t>PLLO0490</t>
  </si>
  <si>
    <t>PLLO025</t>
  </si>
  <si>
    <t>Miejska Oczyszczalnia Ścieków, ul. Piaskowa 39, 95-015 Głowno w aglomeracji Miasto Głowno</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</si>
  <si>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</si>
  <si>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</si>
  <si>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</si>
  <si>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</si>
  <si>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</si>
  <si>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</si>
  <si>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 w aglomeracji Miasto Darłowo</t>
  </si>
  <si>
    <t>Oczyszczalnia Ścieków Żukowo Morskie</t>
  </si>
  <si>
    <t>PLLO081N</t>
  </si>
  <si>
    <t>Bolesławiec</t>
  </si>
  <si>
    <t>wieruszowski</t>
  </si>
  <si>
    <t>UCHWAŁA NR XVIII/169/2020 RADY GMINY W BOLESŁAWCU Z DNIA 29.12.2020 R. (DZ.URZ.WOJ ŁÓDZKIEGO Z 2021 POZ. 384</t>
  </si>
  <si>
    <t>PLLO0810N</t>
  </si>
  <si>
    <t>Oczyszczalnia ścieków w Bochni w aglomeracji Miasto Bochnia</t>
  </si>
  <si>
    <t>Oczyszczalnia ścieków w Bochni</t>
  </si>
  <si>
    <t>2019.10.03.Uchwała Rady Miasta w Myszkowie Nr XVIII/97/19</t>
  </si>
  <si>
    <t>PLSL0330</t>
  </si>
  <si>
    <t>PLMZ105</t>
  </si>
  <si>
    <t>Gminna Oczyszczalnia Ścieków w Miastkowie Kościelnym w aglomeracji Miastków Kościelny</t>
  </si>
  <si>
    <t>Gminna Oczyszczalnia Ścieków w Miastkowie Kościelnym</t>
  </si>
  <si>
    <t>Miastków Kościelny</t>
  </si>
  <si>
    <t>łódzki wschodni</t>
  </si>
  <si>
    <t xml:space="preserve">UCHWAŁA nr LXVIII/666/2023 RADY MIEJSKIEJ W RZGOWIE z dnia 29 listopada 2023 </t>
  </si>
  <si>
    <t>PLLO0420</t>
  </si>
  <si>
    <t>oczyszczalnia ścieków w Węgorzynku  w aglomeracji Miastko</t>
  </si>
  <si>
    <t xml:space="preserve">oczyszczalnia ścieków w Węgorzynku </t>
  </si>
  <si>
    <t>PLWL090</t>
  </si>
  <si>
    <t>Lwówek</t>
  </si>
  <si>
    <t xml:space="preserve">Uchwała nr XXVII / 164 / 2020 Rady Miejskiej w Lwówku z dnia 29 grudnia 2020r. </t>
  </si>
  <si>
    <t>PLWL0900</t>
  </si>
  <si>
    <t>Miasteczko Śląskie w aglomeracji Miasteczko Śląskie</t>
  </si>
  <si>
    <t>poddębicki</t>
  </si>
  <si>
    <t>LXXIII/515/23 Rada Miejska w Poddębicach Dz.U. Woj.Łódzkiego poz.7621</t>
  </si>
  <si>
    <t>PLLO0190</t>
  </si>
  <si>
    <t>Oczyszczalnia ścieków w Brzostowie w aglomeracji Miasteczko Krajeńskie</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</si>
  <si>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</si>
  <si>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</si>
  <si>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</si>
  <si>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</si>
  <si>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</si>
  <si>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Męcina w aglomeracji Męcina</t>
  </si>
  <si>
    <t>Uchwała Nr  XXV/165/2021 Rady Miejskiej w Żarkach z dnia 20 stycznia 2021 r. w sprawie wyznaczenia obszaru i granic aglomeracji Żarki, Dziennik Urzędowy Województwa Śląskiego</t>
  </si>
  <si>
    <t>PLSL0800</t>
  </si>
  <si>
    <t>PLPK042</t>
  </si>
  <si>
    <t>Medyka w aglomeracji Medyka</t>
  </si>
  <si>
    <t>Medyka</t>
  </si>
  <si>
    <t>PLSL052</t>
  </si>
  <si>
    <t>Blachownia</t>
  </si>
  <si>
    <t>Blachownia/Częstochowa</t>
  </si>
  <si>
    <t>Uchwała nr 92/XIV/2019</t>
  </si>
  <si>
    <t>PLSL0520</t>
  </si>
  <si>
    <t>Oczyszczalnia Ścieków Maszewo w aglomeracji Maszewo</t>
  </si>
  <si>
    <t>Oczyszczalnia Ścieków Maszewo</t>
  </si>
  <si>
    <t>Gmina Miejska Turek</t>
  </si>
  <si>
    <t>Gmina Wiejska Turek</t>
  </si>
  <si>
    <t>Uchwała nr XXVIII/213/20 Rady Miejskiej Turku z dn. 17.12.2020 r.</t>
  </si>
  <si>
    <t>PLWL0100</t>
  </si>
  <si>
    <t>Marzysz w aglomeracji Marzysz</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</si>
  <si>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</si>
  <si>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</si>
  <si>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</si>
  <si>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</si>
  <si>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</si>
  <si>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</si>
  <si>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 w aglomeracji Markowa</t>
  </si>
  <si>
    <t>Oczyszczalnia ścieków w Markowej</t>
  </si>
  <si>
    <t>Markowa</t>
  </si>
  <si>
    <t>leszczyński</t>
  </si>
  <si>
    <t>XXII.167.2020, Rada Miejska Gminy Osieczna, 22.12.2020, Dz. U. Woj.. Wlkp. z 2020 r. poz. 10242</t>
  </si>
  <si>
    <t>PLWL0680</t>
  </si>
  <si>
    <t>Margonin w aglomeracji Margonin</t>
  </si>
  <si>
    <t>PLWL097</t>
  </si>
  <si>
    <t>Książ Wielkopolski</t>
  </si>
  <si>
    <t>śremski</t>
  </si>
  <si>
    <t>Książ Wlkp.</t>
  </si>
  <si>
    <t>Uchwała nr XXVII/175/2020 Rady Miejskiej w Książu Wlkp z dnia 30 grudnia 2020 r.</t>
  </si>
  <si>
    <t>PLWL0970</t>
  </si>
  <si>
    <t>PLDO090</t>
  </si>
  <si>
    <t>Marciszów w aglomeracji Marciszów</t>
  </si>
  <si>
    <t>Marciszów</t>
  </si>
  <si>
    <t>PLWL037</t>
  </si>
  <si>
    <t>Borek Wielkopolski</t>
  </si>
  <si>
    <t>Borek Wlkp.</t>
  </si>
  <si>
    <t>Uchwała nr XXIV/219/2020 Rady Miejskiej Borku Wlkp. z dnia 16 grudnia 2020 r.(Dz. Urz. Województwa Wielkopolskiego z 2020 r., poz. 9903)</t>
  </si>
  <si>
    <t>PLWL0370</t>
  </si>
  <si>
    <t>OCZYSZCZALNIA ŚCIEKÓW BONIN w aglomeracji Manowo</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</si>
  <si>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</si>
  <si>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</si>
  <si>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</si>
  <si>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</si>
  <si>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</si>
  <si>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Maniowy w aglomeracji Maniowy</t>
  </si>
  <si>
    <t>Uchwała nr XIX/151/2020 Rady Miejskiej w Trzcielu z dnia 17.12.2020r. DZ. U. Województwa Lubuskiego z dnia 31.12.2020r. poz. 3144</t>
  </si>
  <si>
    <t>PLLU0600</t>
  </si>
  <si>
    <t>PLPK180N</t>
  </si>
  <si>
    <t>Oczyszczalnia ścieków w Manasterzu w aglomeracji Manasterz</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</si>
  <si>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</si>
  <si>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</si>
  <si>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</si>
  <si>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</si>
  <si>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</si>
  <si>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</si>
  <si>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</si>
  <si>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 w aglomeracji Małomice</t>
  </si>
  <si>
    <t>Małomice</t>
  </si>
  <si>
    <t>Uchwała Nr XXIV/217/2020 Rady Miasta i Gminy Buk z dnia 29 grudnia 2020 r. w  sprawie wyznaczenia Aglomeracji Niepruszewo</t>
  </si>
  <si>
    <t>PLWL2130N</t>
  </si>
  <si>
    <t>Małogoszcz w aglomeracji Małogoszcz</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</si>
  <si>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</si>
  <si>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</si>
  <si>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</si>
  <si>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</si>
  <si>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</si>
  <si>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</si>
  <si>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 w aglomeracji Małkinia Górna</t>
  </si>
  <si>
    <t>Oczyszczalnia ścieków Małkinia Górna</t>
  </si>
  <si>
    <t>uchwały nr XXV/179/2020 Rady Miejskiej w Sierakowie z dnia 26 listopada 2020 r. w sprawie wyznaczenia obszaru i granic aglomeracji Sieraków</t>
  </si>
  <si>
    <t>PLWL0655</t>
  </si>
  <si>
    <t>PLDO101</t>
  </si>
  <si>
    <t>MALCZYCE w aglomeracji Malczyce</t>
  </si>
  <si>
    <t>MALCZYCE</t>
  </si>
  <si>
    <t>Malczyce</t>
  </si>
  <si>
    <t>PLLU008</t>
  </si>
  <si>
    <t>Kargowa</t>
  </si>
  <si>
    <t>zielonogórski</t>
  </si>
  <si>
    <t xml:space="preserve">Uchwała Nr 0007.149.2020 Rady Miejskiej w Kargowej z dnia 21 grudnia 2020 r. </t>
  </si>
  <si>
    <t>PLLU0080</t>
  </si>
  <si>
    <t>Oczyszczalnia ścieków w Kałdowie Wsi w aglomeracji Malbork</t>
  </si>
  <si>
    <t>Oczyszczalnia ścieków w Kałdowie Wsi</t>
  </si>
  <si>
    <t xml:space="preserve">Ślesin </t>
  </si>
  <si>
    <t>Uchwała nr 279/XXIX/21
Rady Miejskiej Gminy Ślesin
z dnia 29 stycznia 2021 r.</t>
  </si>
  <si>
    <t>PLWL0710</t>
  </si>
  <si>
    <t>PLMZ028</t>
  </si>
  <si>
    <t>Miejska Oczyszczalnia Ścieków w aglomeracji Maków Mazowiecki</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</si>
  <si>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</si>
  <si>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</si>
  <si>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</si>
  <si>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</si>
  <si>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</si>
  <si>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</si>
  <si>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 w aglomeracji Makowsko-Zawojska</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</si>
  <si>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</si>
  <si>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</si>
  <si>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</si>
  <si>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</si>
  <si>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</si>
  <si>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 w aglomeracji Makowsko-Zawojska</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</si>
  <si>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</si>
  <si>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</si>
  <si>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</si>
  <si>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</si>
  <si>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</si>
  <si>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</si>
  <si>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 w aglomeracji Makowsko-Zawojska</t>
  </si>
  <si>
    <t>Oczyszczalnia ścieków w Grzechyni</t>
  </si>
  <si>
    <t>Panki, Przystajń</t>
  </si>
  <si>
    <t>30.12.2020, uchwała nr 22.162.2020 Rady Gminy Panki, w sprawie wyznaczenia obszaru  granic aglomeracji Panki, Dziennik Urzędowy Woj.. Śląskiego</t>
  </si>
  <si>
    <t>PLSL1030</t>
  </si>
  <si>
    <t>PLPK050</t>
  </si>
  <si>
    <t>Majdan Królewski w aglomeracji Majdan Królewski</t>
  </si>
  <si>
    <t>Majdan Królewski</t>
  </si>
  <si>
    <t>PLWL076</t>
  </si>
  <si>
    <t>Golina</t>
  </si>
  <si>
    <t>Uchwała nr XXII/119/2020</t>
  </si>
  <si>
    <t>PLWL0760</t>
  </si>
  <si>
    <t>Łyse w aglomeracji Łyse</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</si>
  <si>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</si>
  <si>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</si>
  <si>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</si>
  <si>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 w aglomeracji Łukta</t>
  </si>
  <si>
    <t>oczyszczalnia ścieków w Łukcie</t>
  </si>
  <si>
    <t>PLSL092</t>
  </si>
  <si>
    <t>Lipie</t>
  </si>
  <si>
    <t>Gmina Lipie</t>
  </si>
  <si>
    <t>Uchwała nr XXVII/166/2020 Rady Gminy Lipie z dnia 10 grudnia 2020 r. (DZ. URZ. WOJ. SLA 2020.9033)</t>
  </si>
  <si>
    <t>PLSL0920</t>
  </si>
  <si>
    <t>Zakład kanalziacji i oczyszczania ścieków w aglomeracji Łuków</t>
  </si>
  <si>
    <t>Zakład kanalziacji i oczyszczania ścieków</t>
  </si>
  <si>
    <t>Uchwała nr XXIX/177/2020 Rady Miejskiej w Opalenicy z dnia 23.09.2020 r. w sprawie wyznaczenia obszaru i granic aglomeracji Opalenica (Dz.Urz. z  2020 r. poz. 7537)</t>
  </si>
  <si>
    <t>PLWL0540</t>
  </si>
  <si>
    <t>MBR w aglomeracji Łukowica</t>
  </si>
  <si>
    <t>MBR</t>
  </si>
  <si>
    <t>PLWL502</t>
  </si>
  <si>
    <t>Jaraczewo</t>
  </si>
  <si>
    <t>uchwała nr XLIV/234/2022 z dnia 13 grudnia 2022 roku (Dz. Urz. Woj. WLkp. z 2022 r., poz. 9709)</t>
  </si>
  <si>
    <t>PLLE601</t>
  </si>
  <si>
    <t>Oczyszczalnia ścieków w Łukowej w aglomeracji Łukowa</t>
  </si>
  <si>
    <t>Oczyszczalnia ścieków w Łukowej</t>
  </si>
  <si>
    <t>Łukowa</t>
  </si>
  <si>
    <t>26.11.2020, XXVI/272/2020, Rada Miejska w Słubicach, Dz.U. WOJ. LUB. 2020.2873</t>
  </si>
  <si>
    <t>PLLU0160</t>
  </si>
  <si>
    <t>Łubiana w aglomeracji Łubiana</t>
  </si>
  <si>
    <t>Uchwała nr 230/XXIX/2021 Rady Gminy Mykanów z dnia 7 maja 2021 r. w sprawie wyznaczenia Aglomeracji Mykanów https://dzienniki.slask.eu/WDU_S/2021/3474/akt.pdf</t>
  </si>
  <si>
    <t>PLSL0470</t>
  </si>
  <si>
    <t>PLLO005</t>
  </si>
  <si>
    <t>Miejska Oczyszczalnia Ścieków w Łowiczu w aglomeracji Łowicz</t>
  </si>
  <si>
    <t>Miejska Oczyszczalnia Ścieków w Łowiczu</t>
  </si>
  <si>
    <t>Łowicz</t>
  </si>
  <si>
    <t>PLWL152</t>
  </si>
  <si>
    <t>Kłecko</t>
  </si>
  <si>
    <t>Uchwała nr LXXXIII/588/24 Rady Miejskiej Gminy Kłeck z  dnia 27 marca 2024 r. w sprawie wyznaczenia obszaru i granic aglomracji</t>
  </si>
  <si>
    <t>PLWL1520</t>
  </si>
  <si>
    <t>Łososina Dolna w aglomeracji Łososina Dolna</t>
  </si>
  <si>
    <t>Śrem, Brodnica, Dolsk, Książ Wielkopolski</t>
  </si>
  <si>
    <t>uchwała Nr 86/IX/2024 Rady Miejskiej w Śremie z dnia 17 grudnia 2024 r. zmieniająca uchwałę w sprawie wyznaczenia obszaru i granic aglomeracji Śrem (Dz. Urz. Woj. Wielk. poz. 10982)</t>
  </si>
  <si>
    <t>PLWL0090</t>
  </si>
  <si>
    <t>Tęgoborze w aglomeracji Łososina Dolna</t>
  </si>
  <si>
    <t>Tęgoborze</t>
  </si>
  <si>
    <t>UCHWAŁA NR XVII/180/2020 RADY GMINY STRZAŁKOWO z dnia 26 listopada 2020 r. (Dz. Urz. Woj.. Wielkopolskiego z 2020 r., poz. 9214)</t>
  </si>
  <si>
    <t>PLWL0560</t>
  </si>
  <si>
    <t>Łosice w aglomeracji Łosice</t>
  </si>
  <si>
    <t>Uchwała arady Gminy XXVIII/411/2020</t>
  </si>
  <si>
    <t>PLWL0210</t>
  </si>
  <si>
    <t>Łopuszno w aglomeracji Łopuszno</t>
  </si>
  <si>
    <t>Uchwała nr XXV/347/20 Rady Miejskiej w Obornikach z dnia 25.11.2020r.</t>
  </si>
  <si>
    <t>PLWL0241</t>
  </si>
  <si>
    <t>Świniary Nowe w aglomeracji Łoniów</t>
  </si>
  <si>
    <t>Świniary Nowe</t>
  </si>
  <si>
    <t>PLSL156N</t>
  </si>
  <si>
    <t>Ciasna</t>
  </si>
  <si>
    <t>Gmina Ciasna</t>
  </si>
  <si>
    <t>XXVI/156/2020, Rada Gminy Ciasna, 30.12.2020r., W sprawie wyznaczenia obszaru i granic Aglomeracji Sieraków Śląski, DZ. U. Woj. Śląskiego poz. 338\7</t>
  </si>
  <si>
    <t>PLSL1560N</t>
  </si>
  <si>
    <t>Łomża w aglomeracji Łomża</t>
  </si>
  <si>
    <t xml:space="preserve"> Ciasna</t>
  </si>
  <si>
    <t>XXVI/157/2020, Rada Gminy Ciasna, 30.12.2020r., W sprawie wyznaczenia obszaru i granic Aglomeracji Sieraków Śląski, DZ. U. Woj. Śląskiego poz. 338</t>
  </si>
  <si>
    <t>PLSL0850</t>
  </si>
  <si>
    <t>PLMZ035</t>
  </si>
  <si>
    <t>Łomianki w aglomeracji Łomianki</t>
  </si>
  <si>
    <t>Łomianki</t>
  </si>
  <si>
    <t>PLSL136N</t>
  </si>
  <si>
    <t>Koziegłowy</t>
  </si>
  <si>
    <t>Uchwała Nr 203/XXII /2020 Sejmiku Województwa Śląskiego z dnia 29 grudnia 2020 roku</t>
  </si>
  <si>
    <t>PLSL1360N</t>
  </si>
  <si>
    <t>Oczyszczalnia Łochów w aglomeracji Łochów</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</si>
  <si>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</si>
  <si>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</si>
  <si>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</si>
  <si>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</si>
  <si>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</si>
  <si>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</si>
  <si>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</si>
  <si>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 w aglomeracji Łobżenica</t>
  </si>
  <si>
    <t>Liszkowo</t>
  </si>
  <si>
    <t>Świebodzin</t>
  </si>
  <si>
    <t>Uchwała Nr XXVI/91/2020 Rady Miejskiej w Zbąszynku z dnia 28 grudnia 2020 r. Publikacja w Dz. Urz. Woj. z roku: 2021 nr pozycja 62, opublikowano dnia: 2021-01-08</t>
  </si>
  <si>
    <t>PLLU0260</t>
  </si>
  <si>
    <t>PLLU039</t>
  </si>
  <si>
    <t>Oczyszczalnia Ścieków w Łęknicy w aglomeracji Łęknica</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</si>
  <si>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</si>
  <si>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</si>
  <si>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</si>
  <si>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</si>
  <si>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 w aglomeracji Łękawica</t>
  </si>
  <si>
    <t>Oczyszczalnia ścieków w Łękawicy</t>
  </si>
  <si>
    <t>PLLO014</t>
  </si>
  <si>
    <t>Łask</t>
  </si>
  <si>
    <t>łaski, pabianicki</t>
  </si>
  <si>
    <t>Gm. Łask,  Gm. Dobroń</t>
  </si>
  <si>
    <t>Uchwała nr XXVI/336/2020 Rady Miejskiej w Łasku                                     z dn. 03.12.2020 r.</t>
  </si>
  <si>
    <t>PLLO0140</t>
  </si>
  <si>
    <t>Opatów w aglomeracji Łęka Opatowska</t>
  </si>
  <si>
    <t>XIX/167/2020 z dn. 29/12/2020</t>
  </si>
  <si>
    <t>PLWL1100</t>
  </si>
  <si>
    <t>Łęczyce w aglomeracji Łęczyce</t>
  </si>
  <si>
    <t>Gmina Rogowo</t>
  </si>
  <si>
    <t xml:space="preserve">UCHWAŁA NR III/17/2024 RADY GMINY ROGOWO z dnia 28 maja 2024 r. </t>
  </si>
  <si>
    <t>PLKP0710</t>
  </si>
  <si>
    <t>PLLO021</t>
  </si>
  <si>
    <t>Łęczyca w aglomeracji Łęczyca</t>
  </si>
  <si>
    <t>Łęczyca</t>
  </si>
  <si>
    <t>XXIV/205/21 z dnia. 21.01.2021r.</t>
  </si>
  <si>
    <t>PLWL1430</t>
  </si>
  <si>
    <t>PLWL1431</t>
  </si>
  <si>
    <t>Łęczna  w aglomeracji Łęczna</t>
  </si>
  <si>
    <t xml:space="preserve">Łęczna </t>
  </si>
  <si>
    <t>Kleszczewo</t>
  </si>
  <si>
    <t>XIII/89/2019</t>
  </si>
  <si>
    <t>PLWL1990N</t>
  </si>
  <si>
    <t>Łeba w aglomeracji Łeba</t>
  </si>
  <si>
    <t>PLWL144</t>
  </si>
  <si>
    <t>Gmina Dobra</t>
  </si>
  <si>
    <t>Uchwała Rady Miejskiej w Dobrej Nr XXIX/200/20 z dnia 29 grudnia 2020 r. Dz. Urz. Woj.. WLKP. Z dnia 13.01.2021 r. poz. 448</t>
  </si>
  <si>
    <t>PLWL1440</t>
  </si>
  <si>
    <t>PLPK049</t>
  </si>
  <si>
    <t>Łąka w aglomeracji Łąka</t>
  </si>
  <si>
    <t>Łąka</t>
  </si>
  <si>
    <t>PLLO054</t>
  </si>
  <si>
    <t>Gidle</t>
  </si>
  <si>
    <t>Uchwała  Rady Gminy w Gidlach  Nr XXXVI/194/2020</t>
  </si>
  <si>
    <t>PLLO0540</t>
  </si>
  <si>
    <t xml:space="preserve">warszawa </t>
  </si>
  <si>
    <t>PLSW034</t>
  </si>
  <si>
    <t>Kamionki w aglomeracji Łączna</t>
  </si>
  <si>
    <t>Kamionki</t>
  </si>
  <si>
    <t>Łączna</t>
  </si>
  <si>
    <t xml:space="preserve">30.12.2020 r., nr: XXII/256/2020, Rada Miejska w Zelowie, Dz. Urz. Woj.. Łódzkiego z dnia 10 lutego 2021 r. </t>
  </si>
  <si>
    <t>PLLO0280</t>
  </si>
  <si>
    <t>Oczyszczalnia Jazowsko w aglomeracji ŁĄCKO-JAZOWSKO</t>
  </si>
  <si>
    <t>Oczyszczalnia Jazowsko</t>
  </si>
  <si>
    <t>ŁĄCKO-JAZOWSKO</t>
  </si>
  <si>
    <t>PLWL047</t>
  </si>
  <si>
    <t>Kostrzyn</t>
  </si>
  <si>
    <t>LXVI/603/2023 Uchwała Rady Miejskiej Gminy Kostrzyn z dnia 04.09.2023r,  poz. 7999, Dziennik Urzędowy Województwa Wielkopolskiego</t>
  </si>
  <si>
    <t>PLWL0470</t>
  </si>
  <si>
    <t>Oczyszczalnia Kadcza w aglomeracji ŁĄCKO-JAZOWSKO</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</si>
  <si>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</si>
  <si>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</si>
  <si>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</si>
  <si>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</si>
  <si>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</si>
  <si>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</si>
  <si>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 w aglomeracji Łącko</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</si>
  <si>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</si>
  <si>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</si>
  <si>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</si>
  <si>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</si>
  <si>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</si>
  <si>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</si>
  <si>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</si>
  <si>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 w aglomeracji Łazy</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</si>
  <si>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</si>
  <si>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</si>
  <si>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</si>
  <si>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</si>
  <si>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</si>
  <si>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 w aglomeracji Łaziska Górne</t>
  </si>
  <si>
    <t>Oczyszczalnia ścieków "Wschód"</t>
  </si>
  <si>
    <t>PLWL067</t>
  </si>
  <si>
    <t>Krzywiń</t>
  </si>
  <si>
    <t>XII/96/2019</t>
  </si>
  <si>
    <t>PLWL0671N</t>
  </si>
  <si>
    <t>PLWL0672N</t>
  </si>
  <si>
    <t>PLMZ076</t>
  </si>
  <si>
    <t>Łaskarzew w aglomeracji Łaskarzew</t>
  </si>
  <si>
    <t>Łaskarzew</t>
  </si>
  <si>
    <t>PLWL506</t>
  </si>
  <si>
    <t xml:space="preserve">Blizanów </t>
  </si>
  <si>
    <t>Zagorzyn</t>
  </si>
  <si>
    <t>Blizanów</t>
  </si>
  <si>
    <t xml:space="preserve">Uchwała Nr XL/356/2022 Rady gminy blizanów  z dnia  12.06.2022r. </t>
  </si>
  <si>
    <t>PLWL5060</t>
  </si>
  <si>
    <t>Łask w aglomeracji Łask</t>
  </si>
  <si>
    <t>Uchwała XXIV/183/2020 Rady Gminy Trzcinica ws. Wyznaczenia obszaru i granic aglomeracji Trzcinica, publikacja: Dz.U. poz. 9623 z dnia 11.12.2020r.</t>
  </si>
  <si>
    <t>PLWL1290</t>
  </si>
  <si>
    <t>Grupowa Oczyszczalnia Ścieków Łasin  w aglomeracji Łasin</t>
  </si>
  <si>
    <t xml:space="preserve">Grupowa Oczyszczalnia Ścieków Łasin </t>
  </si>
  <si>
    <t xml:space="preserve">Uchwała Nr XXVII/188/2020 Rady Gminy Zaniemysl z dnia 30 listopada 2020 r. </t>
  </si>
  <si>
    <t>PLWL1480</t>
  </si>
  <si>
    <t>Miejska oczyszczalnia Ścieków w Łapach w aglomeracji Łapy</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</si>
  <si>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</si>
  <si>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</si>
  <si>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</si>
  <si>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</si>
  <si>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</si>
  <si>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 w aglomeracji Łapsze Niżne - Niedzica</t>
  </si>
  <si>
    <t>Niedzica</t>
  </si>
  <si>
    <t>Uchwała Rady Miejskiej w Ostrorogu Nr XXIII/211/2020 z dnia 22.12.2020</t>
  </si>
  <si>
    <t>PLWL1680</t>
  </si>
  <si>
    <t>PLPK010a</t>
  </si>
  <si>
    <t>Wola Dalsza w aglomeracji Łańcut</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</si>
  <si>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</si>
  <si>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</si>
  <si>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</si>
  <si>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</si>
  <si>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 w aglomeracji Łagów</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</si>
  <si>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</si>
  <si>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</si>
  <si>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</si>
  <si>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</si>
  <si>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Gronów  w aglomeracji Łagów</t>
  </si>
  <si>
    <t xml:space="preserve">Gronów </t>
  </si>
  <si>
    <t>Gmina Wieruszów</t>
  </si>
  <si>
    <t>Uchwała nr XXX/240/2020</t>
  </si>
  <si>
    <t>PLLO0300</t>
  </si>
  <si>
    <t>PLDO070</t>
  </si>
  <si>
    <t>Sokolniki w aglomeracji Łagiewniki</t>
  </si>
  <si>
    <t>Sokolniki</t>
  </si>
  <si>
    <t>Łagiewniki</t>
  </si>
  <si>
    <t>PLLU063</t>
  </si>
  <si>
    <t>Lubrza</t>
  </si>
  <si>
    <t>Uchwała XV/131/20           z dnia  28.04.2020</t>
  </si>
  <si>
    <t>PLLU0630</t>
  </si>
  <si>
    <t>Łagiewniki w aglomeracji Łagiewniki</t>
  </si>
  <si>
    <t>171/20 Rada Gminy Osiek Mały 11.12.2020 r. Dziennik Urzędowy Województwa Wielkopolskiego poz. 9658</t>
  </si>
  <si>
    <t>PLWL1600</t>
  </si>
  <si>
    <t>OCZYSZCZALNIA ŚCIEKÓW MACIEJÓWKA w aglomeracji Łabowa</t>
  </si>
  <si>
    <t>OCZYSZCZALNIA ŚCIEKÓW MACIEJÓWKA</t>
  </si>
  <si>
    <t xml:space="preserve">LXVII/562/2022 </t>
  </si>
  <si>
    <t>PLLO0910N</t>
  </si>
  <si>
    <t>OCZYSZCZALNIA ŚCIEKÓW W KAMIANNEJ  w aglomeracji Łabowa</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</si>
  <si>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</si>
  <si>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</si>
  <si>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</si>
  <si>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</si>
  <si>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 w aglomeracji Łabiszyn</t>
  </si>
  <si>
    <t>Oczyszczalnia ścieków w Łabiszynie</t>
  </si>
  <si>
    <t>Jarocin</t>
  </si>
  <si>
    <t>Uchwała nr XXXVII/360/2020 Rady Miejskiej w Jarocinie z dnia 16 grudnia 2020 roku (Dziennik Urzędowy Województwa Wielkopolskiego z 2020 roku poz. 9897)</t>
  </si>
  <si>
    <t>PLWL0110</t>
  </si>
  <si>
    <t>Oczyszczalnia Ścieków w Suminie w aglomeracji Lyski</t>
  </si>
  <si>
    <t>Oczyszczalnia Ścieków w Suminie</t>
  </si>
  <si>
    <t>UCHWAŁA NR XXV/263/2020 RADY MIASTA I GMINY SZAMOTUŁY Z DNIA 30 GRUDNIA 2020 R.</t>
  </si>
  <si>
    <t>PLWL1920N</t>
  </si>
  <si>
    <t>PLDO037</t>
  </si>
  <si>
    <t>Oczyszczalnia ścieków w Lwówku Śląskim w aglomeracji Lwówek Śląski</t>
  </si>
  <si>
    <t>Oczyszczalnia ścieków w Lwówku Śląskim</t>
  </si>
  <si>
    <t>Lwówek Śląski</t>
  </si>
  <si>
    <t>UCHWAŁA NR XXV/262/2020 RADY MIASTA I GMINY SZAMOTUŁY Z DNIA 30 GRUDNIA 2020 R.</t>
  </si>
  <si>
    <t>PLWL0300</t>
  </si>
  <si>
    <t>Konin w aglomeracji Lwówek</t>
  </si>
  <si>
    <t>PLSL091</t>
  </si>
  <si>
    <t>Kłomnice</t>
  </si>
  <si>
    <t>UCHWAŁA NR 210/XXV/2020 RADY GMINY KŁOMNICE z dnia 30 grudnia 2020r. Opublikowana w Dzienniku Urzędowym Województwa Ślaskiego w dniu 31 grudnia 2020r. Poz. 9655</t>
  </si>
  <si>
    <t>PLSL0910</t>
  </si>
  <si>
    <t>Oczyszczalnia Ścieków w Luzinie w aglomeracji Luzino</t>
  </si>
  <si>
    <t>Oczyszczalnia Ścieków w Luzinie</t>
  </si>
  <si>
    <t>PLSL128N</t>
  </si>
  <si>
    <t>Huby</t>
  </si>
  <si>
    <t>UCHWAŁA NR 209/XXV/2020 RADY GMINY KŁOMNICE z dnia 30 grudnia 2020r. Opublikowana w Dzienniku Urzędowym Województwa Sląskiego w dniu 31 grudnia 2020r. Poz. 9655</t>
  </si>
  <si>
    <t xml:space="preserve">Mechaniczno-biologiczna oczyszczalnia ścieków w Lubyczy Królewskiej w aglomeracji Lubycza Królewska </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</si>
  <si>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</si>
  <si>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</si>
  <si>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</si>
  <si>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</si>
  <si>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</si>
  <si>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</si>
  <si>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</si>
  <si>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 w aglomeracji Lubsko</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</si>
  <si>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</si>
  <si>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</si>
  <si>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</si>
  <si>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</si>
  <si>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</si>
  <si>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</si>
  <si>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</si>
  <si>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</si>
  <si>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Lubrza w aglomeracji Lubrza</t>
  </si>
  <si>
    <t>PLWL146</t>
  </si>
  <si>
    <t>Czerniejewo</t>
  </si>
  <si>
    <t>Uchwała Nr XXIV/189/20Rady Miasta i Gminy Czerniejewo z dnie 30.12.2020 r.</t>
  </si>
  <si>
    <t>PLWL1460</t>
  </si>
  <si>
    <t>PLKP070</t>
  </si>
  <si>
    <t>Lubraniec Marysin w aglomeracji Lubraniec</t>
  </si>
  <si>
    <t>Lubraniec Marysin</t>
  </si>
  <si>
    <t>Lubraniec</t>
  </si>
  <si>
    <t>PLWL133</t>
  </si>
  <si>
    <t>Dopiewo</t>
  </si>
  <si>
    <t>Uchwała nr LVIII/773/23 Rady Gminy Dopiewo</t>
  </si>
  <si>
    <t>PLWL1330</t>
  </si>
  <si>
    <t>PLDO081</t>
  </si>
  <si>
    <t>Oczyszczalnia ścieków w Lubomierzu w aglomeracji Lubomierz</t>
  </si>
  <si>
    <t>Oczyszczalnia ścieków w Lubomierzu</t>
  </si>
  <si>
    <t>Lubomierz</t>
  </si>
  <si>
    <t>Uchwała nr LVIII/774/23 Rady Gminy Dopiewo</t>
  </si>
  <si>
    <t>PLWL1631</t>
  </si>
  <si>
    <t>PLWL1632</t>
  </si>
  <si>
    <t>Oczyszczalnoa ścieków w Janicach  w aglomeracji Lubomierz</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</si>
  <si>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</si>
  <si>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</si>
  <si>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</si>
  <si>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</si>
  <si>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 w aglomeracji Lubochnia</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</si>
  <si>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</si>
  <si>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</si>
  <si>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</si>
  <si>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</si>
  <si>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</si>
  <si>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</si>
  <si>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</si>
  <si>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Lubniewice w aglomeracji Lubniewice</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</si>
  <si>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</si>
  <si>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</si>
  <si>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 w aglomeracji Lubliniec</t>
  </si>
  <si>
    <t>Oczyszczalnia Ścieków Lubliniec</t>
  </si>
  <si>
    <t>Sieroszewice</t>
  </si>
  <si>
    <t>XVIII/181/2020</t>
  </si>
  <si>
    <t>PLWL2160N</t>
  </si>
  <si>
    <t>Hajdów w aglomeracji Lublin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</si>
  <si>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</si>
  <si>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</si>
  <si>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</si>
  <si>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</si>
  <si>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</si>
  <si>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</si>
  <si>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</si>
  <si>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 w aglomeracji Lubin</t>
  </si>
  <si>
    <t>Oczyszczalnia Ścieków w Lubinie</t>
  </si>
  <si>
    <t>Lubin</t>
  </si>
  <si>
    <t>Uchwała nr XX/153/2020 z dnia 17.12.2020r.</t>
  </si>
  <si>
    <t>PLWL0950</t>
  </si>
  <si>
    <t>Biologiczna oczyszczalnia ścieków w Bysławiu w aglomeracji Lubiewo</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</si>
  <si>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</si>
  <si>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</si>
  <si>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</si>
  <si>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</si>
  <si>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</si>
  <si>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 w aglomeracji Lubichowo</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</si>
  <si>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</si>
  <si>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</si>
  <si>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</si>
  <si>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</si>
  <si>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</si>
  <si>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</si>
  <si>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</si>
  <si>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</si>
  <si>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</si>
  <si>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 w aglomeracji Lubiąż</t>
  </si>
  <si>
    <t>Lubiąż</t>
  </si>
  <si>
    <t>PLWL094</t>
  </si>
  <si>
    <t>Granowo</t>
  </si>
  <si>
    <t>Uchwała nr XX/150/2020 Rady Gminy Granowo</t>
  </si>
  <si>
    <t>PLWL0940</t>
  </si>
  <si>
    <t>PLPK064</t>
  </si>
  <si>
    <t>Lubenia w aglomeracji Lubenia</t>
  </si>
  <si>
    <t>Lubenia</t>
  </si>
  <si>
    <t>Uchwała NR XXXIV/199/2020
Rady Gminy Wartkowice
z dnia 22 grudnia 2020 r. w sprawie wyznaczenia obszaru i granic aglomeracji Wartkowice (Dziennik Urzędowy Województwa Łódzkiego z 2021 r. poz. 260)</t>
  </si>
  <si>
    <t>PLLO0370</t>
  </si>
  <si>
    <t>PLDO050</t>
  </si>
  <si>
    <t>Lubawka w aglomeracji Lubawka</t>
  </si>
  <si>
    <t>Lubawka</t>
  </si>
  <si>
    <t>Słupca</t>
  </si>
  <si>
    <t>Gmina Miejska Słupca</t>
  </si>
  <si>
    <t xml:space="preserve">Dziennik Urzędowy woj. Wielkopolskiego z dnia 11 października 2023 r., poz. 8949/ Uchwała nr XLIX/346/2023 Rady Miasta Słupca z dnia 28 września 2023 r. </t>
  </si>
  <si>
    <t>PLWL0420</t>
  </si>
  <si>
    <t>LUBAWA w aglomeracji Lubawa</t>
  </si>
  <si>
    <t>PLWL142</t>
  </si>
  <si>
    <t>Aglomeracja Władysławów</t>
  </si>
  <si>
    <t>Władysławów</t>
  </si>
  <si>
    <t>Uchwała NR 162/20    Rady Gminy Władysławów z dnia 28 grudnia 2020 r. w sprawie wyznaczenia obszaru i granic Aglomeracji Władysławów</t>
  </si>
  <si>
    <t>PLWL1420</t>
  </si>
  <si>
    <t>Stajkowo w aglomeracji Lubasz</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</si>
  <si>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</si>
  <si>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</si>
  <si>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</si>
  <si>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</si>
  <si>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</si>
  <si>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 w aglomeracji Lubartów</t>
  </si>
  <si>
    <t>Oczyszczalnia ścieków w Lubartowie</t>
  </si>
  <si>
    <t>LXIV/1090/2023</t>
  </si>
  <si>
    <t>PLWL0480</t>
  </si>
  <si>
    <t>PLDO012</t>
  </si>
  <si>
    <t>Lubań w aglomeracji Lubań</t>
  </si>
  <si>
    <t>PLWL503</t>
  </si>
  <si>
    <t>Tuchorza</t>
  </si>
  <si>
    <t>Siedlec</t>
  </si>
  <si>
    <t>Uchwała nr LXII/350/2024 Rady Gminy Siedlec z dnia 23 stycznia 2024r.</t>
  </si>
  <si>
    <t>PLPK028</t>
  </si>
  <si>
    <t>Oczyszczalnia Ścieków w Lubaczowie w aglomeracji Lubaczów</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</si>
  <si>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</si>
  <si>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</si>
  <si>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</si>
  <si>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</si>
  <si>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</si>
  <si>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</si>
  <si>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</si>
  <si>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</si>
  <si>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 w aglomeracji LNIANO</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</si>
  <si>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</si>
  <si>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</si>
  <si>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</si>
  <si>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</si>
  <si>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</si>
  <si>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</si>
  <si>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</si>
  <si>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</si>
  <si>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Piekary w aglomeracji Liszki - Piekary</t>
  </si>
  <si>
    <t>biłgorajski</t>
  </si>
  <si>
    <t>Uchwała nr XVIII/111/20 Rady Gminy Obsza z dnia 30 września 2020 r. w sprawie wyznaczenia aglomeracji Obsza (Dz.Urz.Woj. Lub. Z 2020 r. poz. 5097)</t>
  </si>
  <si>
    <t>PLLE1210N</t>
  </si>
  <si>
    <t>OŚ w Lisowie w aglomeracji Lisów</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</si>
  <si>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</si>
  <si>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</si>
  <si>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</si>
  <si>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</si>
  <si>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</si>
  <si>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</si>
  <si>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 w aglomeracji Lisia Góra-Wschód</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</si>
  <si>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</si>
  <si>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</si>
  <si>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</si>
  <si>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</si>
  <si>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</si>
  <si>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 w aglomeracji Lisia Góra-Wschód</t>
  </si>
  <si>
    <t>SBR Stare Żukowice</t>
  </si>
  <si>
    <t>PLPK167N</t>
  </si>
  <si>
    <t>Adamówka</t>
  </si>
  <si>
    <t>Uchwała nr V/54/2020 Rady Gminy Adamówka z dnia 16.12.2020 r. w sprawie wyznaczenia aglomeracji Adamówka  (Dz.Urz.Woj.Podk.z 2021 r. poz. 318</t>
  </si>
  <si>
    <t>PLPK1670N</t>
  </si>
  <si>
    <t>Oczyszczalnia Ścieków Lipusz w aglomeracji Lipusz</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</si>
  <si>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</si>
  <si>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</si>
  <si>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</si>
  <si>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</si>
  <si>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</si>
  <si>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</si>
  <si>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</si>
  <si>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 w aglomeracji Lipsko</t>
  </si>
  <si>
    <t>Lipsko</t>
  </si>
  <si>
    <t>PLPK023</t>
  </si>
  <si>
    <t>Brzeźnica</t>
  </si>
  <si>
    <t>Uchwała nr XXVI/296/2021 Rady Gminy Dębica z dnia 23 lutego 2021 r. w sprawie wyznaczenia aglomeracji BRZEŹNICA (Dz.Urz.Woj. Podk. z 2021 r., poz. 867)</t>
  </si>
  <si>
    <t>PLPK0230</t>
  </si>
  <si>
    <t>OCZYSZCZALNIA ŚCIEKÓW  W LIPNIE w aglomeracji Lipno</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</si>
  <si>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</si>
  <si>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</si>
  <si>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</si>
  <si>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</si>
  <si>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</si>
  <si>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</si>
  <si>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Lipnik w aglomeracji Lipnik</t>
  </si>
  <si>
    <t>jarosławski</t>
  </si>
  <si>
    <t>Chłopice</t>
  </si>
  <si>
    <t>Uchwała nr. XIX/156/2020 Rady Gmieny Chłopice z dnia 29.12.2020r. w sprawie wyznaczenia aglomeracji Zamiechów (Dz. U. Woj. Podk. z 2021. poz 707)</t>
  </si>
  <si>
    <t>PLPK1580N</t>
  </si>
  <si>
    <t>Lipnica Wielka w aglomeracji Lipnica Wielka</t>
  </si>
  <si>
    <t>PLPK066</t>
  </si>
  <si>
    <t>Cieszanów</t>
  </si>
  <si>
    <t>lubaczowski</t>
  </si>
  <si>
    <t xml:space="preserve">Uchwała Nr XXXI/250/2020 Rady Miejskiej w Cieszanowie z dn. 27.11.2020 w sprawie wyznaczenia aglomeracji Cieszanów (Dz. Urz. Woj. Podk. z 2020 r.,  poz. 4943) </t>
  </si>
  <si>
    <t>PLPK0660</t>
  </si>
  <si>
    <t>Kiczory w aglomeracji Lipnica Wielka</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</si>
  <si>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</si>
  <si>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</si>
  <si>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</si>
  <si>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</si>
  <si>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</si>
  <si>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</si>
  <si>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 w aglomeracji Lipnica Murowana</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</si>
  <si>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</si>
  <si>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</si>
  <si>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</si>
  <si>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</si>
  <si>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</si>
  <si>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</si>
  <si>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</si>
  <si>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 w aglomeracji Lipnica</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</si>
  <si>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</si>
  <si>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</si>
  <si>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</si>
  <si>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</si>
  <si>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</si>
  <si>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</si>
  <si>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 w aglomeracji Lipiny Dolne</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</si>
  <si>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</si>
  <si>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</si>
  <si>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</si>
  <si>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</si>
  <si>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</si>
  <si>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 w aglomeracji Lipinki</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</si>
  <si>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</si>
  <si>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</si>
  <si>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</si>
  <si>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</si>
  <si>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</si>
  <si>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</si>
  <si>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</si>
  <si>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 w aglomeracji Lipinki</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</si>
  <si>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</si>
  <si>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</si>
  <si>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</si>
  <si>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</si>
  <si>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</si>
  <si>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</si>
  <si>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 w aglomeracji Lipie</t>
  </si>
  <si>
    <t>Gminna Oczyszczalnia Ścieków w Lipiu</t>
  </si>
  <si>
    <t>PLPK062</t>
  </si>
  <si>
    <t>Laszki</t>
  </si>
  <si>
    <t>Uchwała nr XX/171/20 Rady Gminy Laszki z dnia 29 grudnia 2020 r. w sprawie wyznaczenia aglomeracji Laszki (Dz.Urz.Woj.Podka.2021.288)</t>
  </si>
  <si>
    <t>PLPK0620</t>
  </si>
  <si>
    <t>Oczyszczalnia ścieków w Lipianach w aglomeracji Lipiany</t>
  </si>
  <si>
    <t>Oczyszczalnia ścieków w Lipianach</t>
  </si>
  <si>
    <t>Uchwała nr XXVIII/191/2020 Rady Miejskiej w Zaklikowie z dnia 17.11.2020r. w sprawie wyznaczenia aglomeracji Zaklików (Dz. Urz. Woj. Podk. z 2020 r., poz. 4591)</t>
  </si>
  <si>
    <t>PLPK0910</t>
  </si>
  <si>
    <t>PLLO083N</t>
  </si>
  <si>
    <t>Lipce Reymontowskie w aglomeracji Lipce Reymontowskie</t>
  </si>
  <si>
    <t>Lipce Reymontowskie</t>
  </si>
  <si>
    <t>Uchwała Nr XIX/182/20 Rady Gminy Moszczenica z dnia 28.12.2020r. W sprawie wyznaczania aglomeracji Moszczenica (Dz. Urz. Woj.Mał., z 2021 r, poz. 282)</t>
  </si>
  <si>
    <t>PLMP1090</t>
  </si>
  <si>
    <t>PLPK091A</t>
  </si>
  <si>
    <t>Lipa w aglomeracji Lipa</t>
  </si>
  <si>
    <t>Lipa</t>
  </si>
  <si>
    <t>przemyski</t>
  </si>
  <si>
    <t>Dubiecko</t>
  </si>
  <si>
    <t>Uchwała nr 162/XXXIII/2020 Rady Gminy w Dubiecku z dnia 9.12.2020 r. w sprawie wyznaczenia aglomeracji "NIENADOWA" (Dziennik Urzędowy Województwa Podkarpackiego z dnia 16. 02.2021, poz. 623)</t>
  </si>
  <si>
    <t>PLPK0400</t>
  </si>
  <si>
    <t>Tłuczewo w aglomeracji Linia</t>
  </si>
  <si>
    <t>Tłuczewo</t>
  </si>
  <si>
    <t>kolbuszowski</t>
  </si>
  <si>
    <t>Uchwała Nr XXVII/165/2020 Rady Gminy Niwiska z dnia 9 grudnia 2020 r. opublikowana w Dzienniku Urzędowym Województwa Podkarpackiego dnia 14 grudnia 2020 r poz. 4970</t>
  </si>
  <si>
    <t>PLPK0770</t>
  </si>
  <si>
    <t>Orle w aglomeracji Liniewo</t>
  </si>
  <si>
    <t>Orle</t>
  </si>
  <si>
    <t>Gmina Oleszyce, Gmina Lubaczów</t>
  </si>
  <si>
    <t>Uchwała nr XXXIII/214/2021 Rady Miejskiej w Oleszycach  z dnia  29.01.2021 w sprawie wyznaczenia aglomeracji Oleszyce (Dz.Urz.Woj. Pod. z dnia 18.02.2021. poz. 677)</t>
  </si>
  <si>
    <t>PLPK0870</t>
  </si>
  <si>
    <t>Limanowa w aglomeracji Limanowa</t>
  </si>
  <si>
    <t>Pilzno</t>
  </si>
  <si>
    <t>Uchwała Nr XXIX/228/2020 Rady Miejskiej w Pilźnie z dnia 29 grudnia 2020 r.w sprawie wyznaczenia aglomeracji Pilzno (Dziennik Urzędowy Województwa Podkarpackiego z dnia 8 stycznia 2021 r. poz.102).</t>
  </si>
  <si>
    <t>PLPK0990</t>
  </si>
  <si>
    <t>OSM Limanowa w aglomeracji Limanowa</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</si>
  <si>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</si>
  <si>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</si>
  <si>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</si>
  <si>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</si>
  <si>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</si>
  <si>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Miejska Oczyszczalnia Ścieków w aglomeracji Lidzbark Warmiński</t>
  </si>
  <si>
    <t>jarosławski, przemyski</t>
  </si>
  <si>
    <t>Rokietnica, Żurawica</t>
  </si>
  <si>
    <t>Uchwała nr XX/150/2020 Rady Gminy Rokietnica z dnia 29.12.2020 r., w sprawie wyznaczenia obszaru i granic aglomeracji Rokietnica; Dz.Urz.Woj. Podkarpackiego z 2021 r. poz.267.</t>
  </si>
  <si>
    <t>PLPK0980</t>
  </si>
  <si>
    <t>Oczyszczalnia Ścieków w Lidzbarku  w aglomeracji Lidzbark</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</si>
  <si>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</si>
  <si>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</si>
  <si>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</si>
  <si>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</si>
  <si>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 w aglomeracji Libiąż B</t>
  </si>
  <si>
    <t>OŚ LIBIĄŻ B</t>
  </si>
  <si>
    <t>Uchwała nr XI/115/2019 Rady Miejskiej w Sokołowie Małopolskim z dnia 29.10.2019 r. w sprawie wyznaczenia aglomeracji Sokołow Małopolski (Dz. Urz. Woj. Podk. Z 2019 r., poz 5431)</t>
  </si>
  <si>
    <t>PLPK0200</t>
  </si>
  <si>
    <t>OŚ LIBIĄŻ A w aglomeracji Libiąż A</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</si>
  <si>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</si>
  <si>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</si>
  <si>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</si>
  <si>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</si>
  <si>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</si>
  <si>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 w aglomeracji Lędziny</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</si>
  <si>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</si>
  <si>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</si>
  <si>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</si>
  <si>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 w aglomeracji Lędziny</t>
  </si>
  <si>
    <t>Oczyszczalnia Ziemowit</t>
  </si>
  <si>
    <t>Uchwała nr 160/XXXIII/2022 Rady Gminy w Starym Dzikowie z dnia 28.10.2020 r. w sprawie wyznaczenia aglomeracji Stary Dzików (Dz. Urz. Woj. Podk. z 2020 r., poz. 4618)</t>
  </si>
  <si>
    <t>PLPK1620N</t>
  </si>
  <si>
    <t>Lębork w aglomeracji Lębork</t>
  </si>
  <si>
    <t>Uchwała nr XXVI/66/2020 Rady Gminy Radymno z dnia 11 grudnia 2020 r. w sprawie wyznaczenia aglomeracji Święte (Dz.Urz. Woj. Podk. z 2020 r. poz. 5101)</t>
  </si>
  <si>
    <t>PLPK0750</t>
  </si>
  <si>
    <t>PLPK011</t>
  </si>
  <si>
    <t>Miejska Oczyszczalnia Ścieków w Leżajsku w aglomeracji Leżajsk</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</si>
  <si>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</si>
  <si>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</si>
  <si>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</si>
  <si>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</si>
  <si>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</si>
  <si>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 w aglomeracji Lewin Brzeski</t>
  </si>
  <si>
    <t>Lewin Brzeski</t>
  </si>
  <si>
    <t>Uchwała nr XVI.139.2020 z dnia 30 października 2020 r. w sprawie wyznaczenia obszaru i granic aglomeracji Wielopole Skrzyńskie (Dz. Urz. Woj. Podk. z 2020 r. poz. 4233)</t>
  </si>
  <si>
    <t>PLPK0650</t>
  </si>
  <si>
    <t>PLMZ068</t>
  </si>
  <si>
    <t xml:space="preserve">Zamienie w aglomeracji Lesznowola </t>
  </si>
  <si>
    <t>Zamienie</t>
  </si>
  <si>
    <t xml:space="preserve">Lesznowola </t>
  </si>
  <si>
    <t>Uchwała Nr 101/2020 Rady Gminy Leżajsk z dnia 30 listopada 2020 r. w sprawie wyznaczenia aglomeracji Wierzawice (Publ. Dziennik Urzędowy Województwa Podkarpackiego z 2020 poz.4952)</t>
  </si>
  <si>
    <t>PLPK0140</t>
  </si>
  <si>
    <t xml:space="preserve">Łazy w aglomeracji Lesznowola </t>
  </si>
  <si>
    <t>Uchwała nr XXVIII/343/2021 Rady Gminy Zaleszany z dnia 22.01.2021 r. w sprawie wyznaczenia aglomeracji Zaleszany (Dz. Urz. Woj. Podk. z 2021 r., poz.506)</t>
  </si>
  <si>
    <t>PLPK0350</t>
  </si>
  <si>
    <t xml:space="preserve">Kosów w aglomeracji Lesznowola </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</si>
  <si>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</si>
  <si>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</si>
  <si>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</si>
  <si>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</si>
  <si>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</si>
  <si>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</si>
  <si>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</si>
  <si>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 w aglomeracji Leszno</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</si>
  <si>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</si>
  <si>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</si>
  <si>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</si>
  <si>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</si>
  <si>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</si>
  <si>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 w aglomeracji Lesko</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</si>
  <si>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</si>
  <si>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</si>
  <si>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</si>
  <si>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</si>
  <si>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</si>
  <si>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</si>
  <si>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</si>
  <si>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</si>
  <si>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 w aglomeracji Leoncin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</si>
  <si>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</si>
  <si>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</si>
  <si>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</si>
  <si>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</si>
  <si>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</si>
  <si>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 w aglomeracji Lelis</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</si>
  <si>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</si>
  <si>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</si>
  <si>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</si>
  <si>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</si>
  <si>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</si>
  <si>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</si>
  <si>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 w aglomeracji Legnickie Pole</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</si>
  <si>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</si>
  <si>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</si>
  <si>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</si>
  <si>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</si>
  <si>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</si>
  <si>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</si>
  <si>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</si>
  <si>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</si>
  <si>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 w aglomeracji Legnica</t>
  </si>
  <si>
    <t>Legnica</t>
  </si>
  <si>
    <t>PLPK101</t>
  </si>
  <si>
    <t>Besko</t>
  </si>
  <si>
    <t>UCHWAŁA NR XXVII/204/2020 RADY GMINY W BESKU Z DNIA 13 LISTOPADA 2020 R. Dz. Urzędowy Województwa Podkarpackiego z dnia 14 grudnia 2020 nr 4931</t>
  </si>
  <si>
    <t>PLPK1010</t>
  </si>
  <si>
    <t>PLDO073</t>
  </si>
  <si>
    <t>Lądek-Zdrój w aglomeracji Lądek-Zdrój</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</si>
  <si>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</si>
  <si>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</si>
  <si>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</si>
  <si>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</si>
  <si>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</si>
  <si>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</si>
  <si>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 w aglomeracji Latowicz</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</si>
  <si>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</si>
  <si>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</si>
  <si>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</si>
  <si>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</si>
  <si>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</si>
  <si>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</si>
  <si>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</si>
  <si>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</si>
  <si>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Laszki w aglomeracji Laszki</t>
  </si>
  <si>
    <t>PLPK147</t>
  </si>
  <si>
    <t>Bircza</t>
  </si>
  <si>
    <t>BIRCZA</t>
  </si>
  <si>
    <t>Uchwała nr XLI/53/2020 Rady Gminy Bircza z dnia 7 grudnia 2020 r. w sprawie wyznaczenia obszaru i granic aglomeracji Bircza (Dz.Urz.Woj. Podkarp. z 2020 r., poz. 5187)</t>
  </si>
  <si>
    <t>PLPK1470</t>
  </si>
  <si>
    <t>Ujanowice w aglomeracji LASKOWA</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</si>
  <si>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</si>
  <si>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</si>
  <si>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</si>
  <si>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</si>
  <si>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</si>
  <si>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 w aglomeracji Kwilcz</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</si>
  <si>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</si>
  <si>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</si>
  <si>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</si>
  <si>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</si>
  <si>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</si>
  <si>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 w aglomeracji Kwidzyn</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</si>
  <si>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</si>
  <si>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</si>
  <si>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</si>
  <si>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</si>
  <si>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 w aglomeracji Kuźnia Raciborska</t>
  </si>
  <si>
    <t>oczyszczalnia ścieków w Kuźni Raciborskiej</t>
  </si>
  <si>
    <t>PLPK601</t>
  </si>
  <si>
    <t>Pustynia-Podgrodzie</t>
  </si>
  <si>
    <t>Gmiona Debica</t>
  </si>
  <si>
    <t>Uchwała nr XXXIV/361/2021 Rady Gminy Dębica z dn. 29 września 2021r., poz. 3328, Dziennik urzędowy województwa podkarpackiego</t>
  </si>
  <si>
    <t>PLPK004</t>
  </si>
  <si>
    <t>Zakład Obsługi Komunalnej  w aglomeracji Kuślin</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</si>
  <si>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</si>
  <si>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</si>
  <si>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</si>
  <si>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</si>
  <si>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</si>
  <si>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 w aglomeracji Kurzętnik</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</si>
  <si>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</si>
  <si>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</si>
  <si>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</si>
  <si>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</si>
  <si>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</si>
  <si>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</si>
  <si>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</si>
  <si>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</si>
  <si>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</si>
  <si>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 w aglomeracji Kurów</t>
  </si>
  <si>
    <t>oczyszczalnia ścieków w Kurowie</t>
  </si>
  <si>
    <t>Kurów</t>
  </si>
  <si>
    <t>Uchwała nr LXXIII/742/2024 Rady Miejskiej w Brzozowie z dnia 29 stycznia 2024</t>
  </si>
  <si>
    <t>PLPK1550</t>
  </si>
  <si>
    <t>PLSW048N</t>
  </si>
  <si>
    <t>Kunów w aglomeracji Kunów</t>
  </si>
  <si>
    <t>Kunów</t>
  </si>
  <si>
    <t>PLPK157N</t>
  </si>
  <si>
    <t>Uchwała nr  XIX/155/2020 Rady Gminy w Chłopicach z dnia 29.12.2020 w sprawie wyznaczenia Aglomeracji Chłopice (Dz. U. Woj.. Podk. z 2021 poz. 706)</t>
  </si>
  <si>
    <t>PLPK1570N</t>
  </si>
  <si>
    <t>PLDO046</t>
  </si>
  <si>
    <t>Oczyszczalnia Ścieków w Kudowie Zdrój w aglomeracji Kudowa-Zdrój</t>
  </si>
  <si>
    <t>Oczyszczalnia Ścieków w Kudowie Zdrój</t>
  </si>
  <si>
    <t>Kudowa-Zdrój</t>
  </si>
  <si>
    <t>PLPK504</t>
  </si>
  <si>
    <t>Uchwała nr XVII/138/2020 Rady Gminy Chmielnik z dnia 30 grudnia 2020 r. (Dz. Urz. Woj. Podkarpackiego z 2021 r., poz. 19)</t>
  </si>
  <si>
    <t>PLPK5040</t>
  </si>
  <si>
    <t>Oczyszczalnia ścieków w Kiełczynku w aglomeracji Książ Wielkopolski</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</si>
  <si>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</si>
  <si>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</si>
  <si>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</si>
  <si>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</si>
  <si>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</si>
  <si>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 w aglomeracji Krzyżanowice</t>
  </si>
  <si>
    <t>Oczyszczalnia Ścieków w Tworkowie</t>
  </si>
  <si>
    <t>PLPK072</t>
  </si>
  <si>
    <t>łańcucki</t>
  </si>
  <si>
    <t>Uchwała Nr XVIII/195/2020 Rady Gminy z dn. 25.11.2020 r. w sprawie wyznaczenia obszaru i granic aglomeracji Czarna: Dz. Urz. Woj.. Podkarpackiego z 08.12.2020r., poz. 4803</t>
  </si>
  <si>
    <t>PLPK0720</t>
  </si>
  <si>
    <t>Oczyszczalnia Ścieków w aglomeracji Krzyż Wielkopolski</t>
  </si>
  <si>
    <t>PLPK109</t>
  </si>
  <si>
    <t>Głowaczowa</t>
  </si>
  <si>
    <t>PLPK1090</t>
  </si>
  <si>
    <t>Krzywiń w aglomeracji Krzywiń</t>
  </si>
  <si>
    <t>PLPK082</t>
  </si>
  <si>
    <t>Czermin</t>
  </si>
  <si>
    <t>Czermin, Borowa</t>
  </si>
  <si>
    <t xml:space="preserve"> Uchwała nr XXII/158/2020 Rady Gminy w Czerminie z dnia 27.11.2020 w sprawie wyznaczenia aglomeracji Czermin (Dz. Urz. Woj. Podk. z  2020 r. poz. 4946).</t>
  </si>
  <si>
    <t>PLKP0821</t>
  </si>
  <si>
    <t>PLKP0822</t>
  </si>
  <si>
    <t>Jerka w aglomeracji Krzywiń</t>
  </si>
  <si>
    <t>Jerka</t>
  </si>
  <si>
    <t>PLPK070</t>
  </si>
  <si>
    <t>Czudec</t>
  </si>
  <si>
    <t>Uchwała nr XXIV/188/2020 Rady Gminy Czudec z dnia 30 października 2020 r. w sprawie wyznaczenia aglomeracji Czudec (DZ. URZ. WOJ. 2020.4400)
Ogłoszony: 24.11.2020</t>
  </si>
  <si>
    <t>PLPK0700</t>
  </si>
  <si>
    <t>PLPK144</t>
  </si>
  <si>
    <t>Krzywcza w aglomeracji Krzywcza</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</si>
  <si>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</si>
  <si>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</si>
  <si>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</si>
  <si>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</si>
  <si>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</si>
  <si>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</si>
  <si>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 w aglomeracji Krzymów</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</si>
  <si>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</si>
  <si>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</si>
  <si>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</si>
  <si>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</si>
  <si>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</si>
  <si>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</si>
  <si>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 w aglomeracji Krzeszów</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</si>
  <si>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</si>
  <si>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</si>
  <si>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</si>
  <si>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</si>
  <si>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</si>
  <si>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</si>
  <si>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 w aglomeracji Krzepice</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</si>
  <si>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</si>
  <si>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</si>
  <si>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</si>
  <si>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</si>
  <si>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</si>
  <si>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</si>
  <si>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 w aglomeracji Krzemienna</t>
  </si>
  <si>
    <t>Krzemienna</t>
  </si>
  <si>
    <t>Uchwała Nr XXXII/421/2020 Rady Miejskiej w Głogowie Małopolskim z dnia 16 grudnia 2020 r. w sprawie wyznaczenia aglomeracji Przewrotne (Dz. Urz. Woj. Podkarp. z 2020 r., poz. 5172)</t>
  </si>
  <si>
    <t>PLPK5050</t>
  </si>
  <si>
    <t>PLWL211N</t>
  </si>
  <si>
    <t>Oczyszczalnia Lubonia w aglomeracji Krzemieniewo</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</si>
  <si>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</si>
  <si>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</si>
  <si>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</si>
  <si>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</si>
  <si>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</si>
  <si>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</si>
  <si>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 w aglomeracji Krzątka</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</si>
  <si>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</si>
  <si>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</si>
  <si>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</si>
  <si>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</si>
  <si>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</si>
  <si>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</si>
  <si>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Krzanowice w aglomeracji Krzanowice</t>
  </si>
  <si>
    <t>PLMP011</t>
  </si>
  <si>
    <t>Gorlice</t>
  </si>
  <si>
    <t>Gorlice miasto</t>
  </si>
  <si>
    <t>Uchwała Rady Miasta Gorlice Nr 370/XXVII/2020 z dnia 17.12.2020  w sprawie wyznaczenia aglomeracji Gorlice (Dz.Urz.Woj.z 2020 poz. 8622).</t>
  </si>
  <si>
    <t>PLMP0110</t>
  </si>
  <si>
    <t>Krypno Wielkie w aglomeracji Krypno Kościelne</t>
  </si>
  <si>
    <t>Krypno Wielkie</t>
  </si>
  <si>
    <t>PLPK022</t>
  </si>
  <si>
    <t>Gorzyce</t>
  </si>
  <si>
    <t>Uchwała nr XXX/190/20 Rady Gminy Gorzyce z dnia 30.12.2020 r.  w sprawie wyznaczenia obszaru i granic aglomeracji Gorzyce (Dz. Urz. Woj. 2021. 277)</t>
  </si>
  <si>
    <t>PLPK0220</t>
  </si>
  <si>
    <t>Kruszyn w aglomeracji Krypno Kościelne</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</si>
  <si>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</si>
  <si>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</si>
  <si>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</si>
  <si>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</si>
  <si>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</si>
  <si>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</si>
  <si>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</si>
  <si>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Powroźnik  w aglomeracji Krynica-Zdrój</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</si>
  <si>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</si>
  <si>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</si>
  <si>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</si>
  <si>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</si>
  <si>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</si>
  <si>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</si>
  <si>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</si>
  <si>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 w aglomeracji Krynica-Zdrój</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</si>
  <si>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</si>
  <si>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</si>
  <si>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</si>
  <si>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</si>
  <si>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</si>
  <si>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</si>
  <si>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Krynica Morska w aglomeracji Krynica Morska</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</si>
  <si>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</si>
  <si>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</si>
  <si>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</si>
  <si>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</si>
  <si>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 w aglomeracji Kruszyna</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</si>
  <si>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</si>
  <si>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</si>
  <si>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</si>
  <si>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</si>
  <si>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</si>
  <si>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 w aglomeracji Kruszwica</t>
  </si>
  <si>
    <t>Oczyszczalnia SWŚ w Kuszwicy</t>
  </si>
  <si>
    <t>PLPK107</t>
  </si>
  <si>
    <t>niżański</t>
  </si>
  <si>
    <t>JAROCIN</t>
  </si>
  <si>
    <t>Uchwała nr XX.141.2020 Rady Gminy Jarocin z dnia 30 grudnia 2020 r. w sprawie wyznaczenia aglomeracji Jarocin , DZ. URZ. WOJ. PODK. 2021.328</t>
  </si>
  <si>
    <t>PLPK1070</t>
  </si>
  <si>
    <t>Krupski Młyn w aglomeracji Krupski Młyn</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</si>
  <si>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</si>
  <si>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</si>
  <si>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</si>
  <si>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</si>
  <si>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</si>
  <si>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</si>
  <si>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 w aglomeracji Krotoszyn</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</si>
  <si>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</si>
  <si>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</si>
  <si>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</si>
  <si>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</si>
  <si>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</si>
  <si>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</si>
  <si>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</si>
  <si>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 w aglomeracji Krośniewice</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</si>
  <si>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</si>
  <si>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</si>
  <si>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</si>
  <si>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</si>
  <si>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</si>
  <si>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</si>
  <si>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</si>
  <si>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 w aglomeracji Krośnice</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</si>
  <si>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</si>
  <si>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</si>
  <si>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</si>
  <si>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</si>
  <si>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</si>
  <si>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</si>
  <si>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Krościenko nad Dunajcem w aglomeracji Krościenko nad Dunajcem</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</si>
  <si>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</si>
  <si>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</si>
  <si>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</si>
  <si>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</si>
  <si>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</si>
  <si>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</si>
  <si>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 w aglomeracji Krosnowice</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</si>
  <si>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</si>
  <si>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</si>
  <si>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</si>
  <si>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</si>
  <si>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</si>
  <si>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</si>
  <si>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</si>
  <si>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 w aglomeracji Krosno Odrzańskie</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</si>
  <si>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</si>
  <si>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</si>
  <si>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</si>
  <si>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</si>
  <si>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</si>
  <si>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</si>
  <si>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 w aglomeracji Krosno</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</si>
  <si>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</si>
  <si>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</si>
  <si>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</si>
  <si>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</si>
  <si>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</si>
  <si>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</si>
  <si>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 w aglomeracji Krokowa</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</si>
  <si>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</si>
  <si>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</si>
  <si>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</si>
  <si>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</si>
  <si>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</si>
  <si>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</si>
  <si>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 w aglomeracji Kroczyce</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</si>
  <si>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</si>
  <si>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</si>
  <si>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</si>
  <si>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</si>
  <si>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</si>
  <si>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</si>
  <si>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</si>
  <si>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</si>
  <si>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 w aglomeracji Kraśnik</t>
  </si>
  <si>
    <t>Oczyszczalnia miejska Kraśnik</t>
  </si>
  <si>
    <t xml:space="preserve">Uchwała Nr IX/150/2020 Rady Gminy Jarosław z dnia 8grudnia 2020 r.w sprawie wyznaczenia aglomeracji Tuczempy (Dz.Urz.Woj.Podk. Z 2020 r. poz. 4965) </t>
  </si>
  <si>
    <t>PLSW073N</t>
  </si>
  <si>
    <t>Krasocin w aglomeracji Krasocin</t>
  </si>
  <si>
    <t>PLPK116</t>
  </si>
  <si>
    <t>Krasne</t>
  </si>
  <si>
    <t>Uchwała nr XXXI/243/2020 Rady Gminy Krasne z dnia 21.12.2020r. W sprawie wyznaczenia aglomeracji Krasne
(Dz. U. Woj.. Podk. Z 2020 poz. 5336)</t>
  </si>
  <si>
    <t>PLPK1160</t>
  </si>
  <si>
    <t>Miejska Oczyszczalnia Ścieków Komunalnych w aglomeracji Krasnystaw</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</si>
  <si>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</si>
  <si>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</si>
  <si>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</si>
  <si>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 w aglomeracji Krasnobród</t>
  </si>
  <si>
    <t>Oczyszczalnia ścieków w Hutkach</t>
  </si>
  <si>
    <t>Dydnia</t>
  </si>
  <si>
    <t>UCHWAŁA NR XXX/252/2020 RADY GMINY DYDNIA z dnia 4 grudnia 2020 r. w sprawie wyznaczenia Aglomeracji Krzemienna (Dz. Urz. Woj. Podk. z 2020 r., poz. 5026)</t>
  </si>
  <si>
    <t>PLPK1190</t>
  </si>
  <si>
    <t>Krasne w aglomeracji Krasne</t>
  </si>
  <si>
    <t>Uchwała Nr XVII/128/20 Rady Gminy Krzeszów z dnia 16.11.2020 r. w sprawie wyznaczenia obszaru i granic aglomeracji Krzeszów  (Dz. U. Woj. Podkarpackiego poz. 4862 z dnia 10.12.2020 r.)</t>
  </si>
  <si>
    <t>PLPK1120</t>
  </si>
  <si>
    <t>Komunalna Oczyszczalnia Ścieków BIOKRAP Sp.z o.o w aglomeracji Krapkowice</t>
  </si>
  <si>
    <t>Komunalna Oczyszczalnia Ścieków BIOKRAP Sp.z o.o</t>
  </si>
  <si>
    <t>Uchwała Nr XXV/143/2020 Rady Gminy Krzywcza w sprawie wyznaczenia aglomeracji Krzywcza z dnia 29.12.2020r (Dz. Urz. Woj. Podk. z 2020 r., 5393)</t>
  </si>
  <si>
    <t>PLPK1440</t>
  </si>
  <si>
    <t>Dębicz w aglomeracji Kramsk</t>
  </si>
  <si>
    <t>Dębicz</t>
  </si>
  <si>
    <t>Uchwała nr XXIX/245/20 Rady Miejskiej w Lesku z dnia 2.12.2020 r. w sprawie wyznaczenia aglomeracji Lesko (Dz. Urz. Woj. Podk. z 2020 r., poz. 5088)</t>
  </si>
  <si>
    <t>PLPK0300</t>
  </si>
  <si>
    <t>Sidzina w aglomeracji Kraków-Sidzina</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</si>
  <si>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</si>
  <si>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</si>
  <si>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</si>
  <si>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</si>
  <si>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</si>
  <si>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 w aglomeracji Kraków</t>
  </si>
  <si>
    <t>Kraków-Płaszów</t>
  </si>
  <si>
    <t>Uchwała nr XXVIII/192/2020 z dnia 17 listopada 2020 r. w sprawie wyznaczenia aglomeracji Lipa (Dz.U.Woj.Podk.z 2020 r., poz. 4592)</t>
  </si>
  <si>
    <t>PLPK0910A</t>
  </si>
  <si>
    <t>Kraków-Kujawy w aglomeracji Kraków</t>
  </si>
  <si>
    <t>Kraków-Kujawy</t>
  </si>
  <si>
    <t>Uchwała Nr XLIV/350/2022 Rady Gminy Lipinki z dnia 28 grudnia 2022 r. zmieniająca uchwałę w sprawie wyznaczenia aglomeracji (Dz.Urz.Wok.Małopol. Z 2023 r.poz. 412)</t>
  </si>
  <si>
    <t>PLMP1581</t>
  </si>
  <si>
    <t>Wadów w aglomeracji Kraków</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</si>
  <si>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</si>
  <si>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</si>
  <si>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</si>
  <si>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</si>
  <si>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Krajenka w aglomeracji Krajenka</t>
  </si>
  <si>
    <t>Uchwała nr XX/259/2020 Rady Gminy Lisia Góra z 29.12.2020 r. w sprawie wyznaczenia aglomeracji LISIA GÓRA - WSCHÓD  (Dz.U.Woj.Mał. z 2021 r., poz. 30)</t>
  </si>
  <si>
    <t>PLMP5141</t>
  </si>
  <si>
    <t>PLMP5142</t>
  </si>
  <si>
    <t>Oczyszczalnia ścieków w Borówcu w aglomeracji Kórnik</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</si>
  <si>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</si>
  <si>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</si>
  <si>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</si>
  <si>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</si>
  <si>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</si>
  <si>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 w aglomeracji Kożuchów</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</si>
  <si>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</si>
  <si>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</si>
  <si>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</si>
  <si>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</si>
  <si>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Gminna Oczyszczalnia Ścieków w aglomeracji Koźminek</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</si>
  <si>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</si>
  <si>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</si>
  <si>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</si>
  <si>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</si>
  <si>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</si>
  <si>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Oczyszczalnia ścieków w aglomeracji Koźmin Wielkopolski</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</si>
  <si>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</si>
  <si>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</si>
  <si>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</si>
  <si>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</si>
  <si>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</si>
  <si>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 w aglomeracji Kozienice</t>
  </si>
  <si>
    <t>Kozienice</t>
  </si>
  <si>
    <t>Uchwała Nr XIII/76/20 Rada Gminy Łukowa z dnia 12 lutego 2020 r. w sprawie wyznaczenia aglomeracji Łukowa</t>
  </si>
  <si>
    <t>PLLE6010</t>
  </si>
  <si>
    <t>Koziegłowy w aglomeracji Koziegłowy</t>
  </si>
  <si>
    <t>Uchwała Nr XVI.163.2020 Rady Gminy Majdan Królewski z dnia 24.11.2020 r. w sprawie wyznaczenia aglomeracji Majdan Królewski (Dz. Urz. Woj. Podk. z 2020 , poz.4991)</t>
  </si>
  <si>
    <t>PLPK0510</t>
  </si>
  <si>
    <t>PLDO023</t>
  </si>
  <si>
    <t>Oczyszczalnia ścieków w Kowarach  w aglomeracji Kowary</t>
  </si>
  <si>
    <t xml:space="preserve">Oczyszczalnia ścieków w Kowarach </t>
  </si>
  <si>
    <t>Kowary</t>
  </si>
  <si>
    <t>Uchwała Nr XVI.164.2020 Rady Gminy Majdan Królewski w sprawie wyznaczenia aglomeracji Krzątka z dnia 24.11.2020 r. (Dz. Urz. Woj. Podk. z 2020 , poz. 4864)</t>
  </si>
  <si>
    <t>Kowalewo Pomorskie w aglomeracji Kowalewo Pomorskie</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</si>
  <si>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</si>
  <si>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</si>
  <si>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</si>
  <si>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</si>
  <si>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 w aglomeracji KOWAL</t>
  </si>
  <si>
    <t>Miejska Oczyszczalnia Ścieków w Kowalu</t>
  </si>
  <si>
    <t>KOWAL</t>
  </si>
  <si>
    <t>Markowa, Łańcut</t>
  </si>
  <si>
    <t>Uchwała nr XXV/125/20 Rady Gminy Markowa z dnia 12 listopada 2020 r. w sprawie wyznaczenia obszaru i granic aglomeracji Markowa(Dz. Urz. Woj. Podk., poz 4404)</t>
  </si>
  <si>
    <t>PLPK1040</t>
  </si>
  <si>
    <t>Kotuń w aglomeracji Kotuń</t>
  </si>
  <si>
    <t>UCHWAŁA NR XXXVII/230/2020 RADY GMINY MEDYKA z dnia 23 grudnia 2020 r. w sprawie wyznaczenia aglomeracji Medyka (Dz. Urz. Woj. Podk. z 2021 r., poz. 229</t>
  </si>
  <si>
    <t>PLPK0420</t>
  </si>
  <si>
    <t>Wyszki w aglomeracji Kotlin</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</si>
  <si>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</si>
  <si>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</si>
  <si>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</si>
  <si>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</si>
  <si>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</si>
  <si>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</si>
  <si>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 w aglomeracji Kotla</t>
  </si>
  <si>
    <t>Kotla</t>
  </si>
  <si>
    <t>Uchwała nr 253/XXVI/2021 Rady Miejskiej w Narolu z dnia 26 stycznia 2021 r. w sprawie wyznaczenia aglomeracji Ruda Różaniecka (Dz.Urz.Woj.Podk.z 2021 r., poz. 529).</t>
  </si>
  <si>
    <t>PLPK1560N</t>
  </si>
  <si>
    <t>Oczyszczalnia ścieków w Kościerzynie  w aglomeracji Kościerzyna</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</si>
  <si>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</si>
  <si>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</si>
  <si>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</si>
  <si>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 w aglomeracji Kościan</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</si>
  <si>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</si>
  <si>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</si>
  <si>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</si>
  <si>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</si>
  <si>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 w aglomeracji Koszyce</t>
  </si>
  <si>
    <t>WŁOSTOWICE</t>
  </si>
  <si>
    <t>Gmina Nowa Dęba</t>
  </si>
  <si>
    <t>Nowa Dęba</t>
  </si>
  <si>
    <t>Uchwała Nr XXIX/254/2020 Rady Miejskiej w Nowej Dębie z dnia 25. 11. 2020 r. w sprawie wyznaczenia aglomeracji Nowa Dęba (Dz. Urz. Woj. Podk. z  dnia 08.12.2020 r. poz. 4801)</t>
  </si>
  <si>
    <t>PLPK0180</t>
  </si>
  <si>
    <t>Jamno w aglomeracji Koszalin</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</si>
  <si>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</si>
  <si>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</si>
  <si>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</si>
  <si>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</si>
  <si>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</si>
  <si>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 w aglomeracji Kostrzyn nad Odrą</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</si>
  <si>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</si>
  <si>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</si>
  <si>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</si>
  <si>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</si>
  <si>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 w aglomeracji Kostrzyn</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</si>
  <si>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</si>
  <si>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</si>
  <si>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</si>
  <si>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</si>
  <si>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 w aglomeracji Kostomłoty</t>
  </si>
  <si>
    <t>Piotrowice</t>
  </si>
  <si>
    <t>Kostomłoty</t>
  </si>
  <si>
    <t>Kamień</t>
  </si>
  <si>
    <t>Uchwała NR XXI/130/2020 Rady Gminy Kamień z dnia 30 grudnia 2020 r. W sprawie wyznaczenia aglomeracji Nowy Kamień (Dz. Uz=rz. Woj.. Podk. Z 2021 r. poz. 200)</t>
  </si>
  <si>
    <t>PLPK1610N</t>
  </si>
  <si>
    <t>Kostków w aglomeracji Kostków</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</si>
  <si>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</si>
  <si>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</si>
  <si>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 w aglomeracji Kosów Lacki</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</si>
  <si>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</si>
  <si>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</si>
  <si>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</si>
  <si>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</si>
  <si>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</si>
  <si>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 w aglomeracji Kosów Lacki</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</si>
  <si>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</si>
  <si>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</si>
  <si>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</si>
  <si>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 w aglomeracji Korzenna</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</si>
  <si>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</si>
  <si>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</si>
  <si>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</si>
  <si>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</si>
  <si>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 w aglomeracji Korsze</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</si>
  <si>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</si>
  <si>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</si>
  <si>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</si>
  <si>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Koronowo w aglomeracji Koronowo</t>
  </si>
  <si>
    <t>UCHWAŁA NR XXVII/232/2020
RADY MIEJSKIEJ W PRZECŁAWIU
z dnia 27 listopada 2020 r.
w sprawie wyznaczenia aglomeracji Przecław (Dz.U. Woj. Podk.2020.4944)</t>
  </si>
  <si>
    <t>PLPK1060</t>
  </si>
  <si>
    <t>PLOP025</t>
  </si>
  <si>
    <t>Korfantów w aglomeracji Korfantów</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</si>
  <si>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</si>
  <si>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</si>
  <si>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</si>
  <si>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</si>
  <si>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</si>
  <si>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 w aglomeracji KORCZYN</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</si>
  <si>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</si>
  <si>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</si>
  <si>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</si>
  <si>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</si>
  <si>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 w aglomeracji Kończyce Małe</t>
  </si>
  <si>
    <t>Oczyszczalnia Kończyce Małe</t>
  </si>
  <si>
    <t>Uchwała Nr XXVII/187/2020 Rady Miasta Radymna z dnia 16 grudnia 2020 r. w sprawie wyznaczenia aglomeracji Radymno (Dz.Urz. Woj. Podkarpackiego z 18.12.2020 r. poz. 5170)</t>
  </si>
  <si>
    <t>PLPK0740</t>
  </si>
  <si>
    <t>Gminna Oczyszczalnia Ścieków w Konstantynowie w aglomeracji Konstantynów</t>
  </si>
  <si>
    <t>Gminna Oczyszczalnia Ścieków w Konstantynowie</t>
  </si>
  <si>
    <t>Uchwała nr XXVII/159/20 Rady Gminy Raniżów z dnia 29 grudnia 2020 r. w sprawie wyznaczenia aglomeracji Raniżów (Dz.Urz. Woj. Podk. z 2021 r., poz.51)</t>
  </si>
  <si>
    <t>PLPK0600</t>
  </si>
  <si>
    <t>PLMZ030</t>
  </si>
  <si>
    <t>SAUR KONSTANCJA w aglomeracji Konstancin-Jeziorna</t>
  </si>
  <si>
    <t>SAUR KONSTANCJA</t>
  </si>
  <si>
    <t>Konstancin-Jeziorna</t>
  </si>
  <si>
    <t>Gorlicki</t>
  </si>
  <si>
    <t>Uchwala nr XXIII/168/20 Rady Gminy Ropa z dnia 30 listopada 2020r. W sprawie wyznaczenia aglomeracji Ropa (Dziennik Urzedowy Wojewodztwa Malopolskiego, poz. 8036)</t>
  </si>
  <si>
    <t>PLMP1011</t>
  </si>
  <si>
    <t>Oczyszczalnia ścieków w aglomeracji Konopiska</t>
  </si>
  <si>
    <t>Uchwała nr XX/149/2020 Rady Miejskiej w Rudniku nad Sanem z dnia 4 grudnia 2020 r. w sprawie wyznaczenia aglomeracji Rudnik nad Sanem (Dz. Urz. Woj. Podk. z 2020 r. poz. 5025)</t>
  </si>
  <si>
    <t>PLPK0580</t>
  </si>
  <si>
    <t>Konin Prawy Brzeg w aglomeracji Konin</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</si>
  <si>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</si>
  <si>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</si>
  <si>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</si>
  <si>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</si>
  <si>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</si>
  <si>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 w aglomeracji Konin</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</si>
  <si>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</si>
  <si>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</si>
  <si>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</si>
  <si>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</si>
  <si>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</si>
  <si>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</si>
  <si>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</si>
  <si>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 w aglomeracji Koniecpol</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</si>
  <si>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</si>
  <si>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</si>
  <si>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</si>
  <si>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</si>
  <si>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</si>
  <si>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</si>
  <si>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</si>
  <si>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</si>
  <si>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 w aglomeracji Kondratowice</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</si>
  <si>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</si>
  <si>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</si>
  <si>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</si>
  <si>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</si>
  <si>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KONARZYNY w aglomeracji KONARZYNY</t>
  </si>
  <si>
    <t>Sękowa</t>
  </si>
  <si>
    <t>Uchwała Nr XXII/235/2020 Rady Gminy Sękowa  z dnia 21 grudnia  2020 r.  w sprawie wyznaczenia aglomeracji Sękowa-Wapienne (Dz.Urz. Woj. Mał.  Z 2020 r., poz 8489)</t>
  </si>
  <si>
    <t>PLMP2202N</t>
  </si>
  <si>
    <t>Oczyszczalnia Ścieków w Łęczycy w aglomeracji Komorniki</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</si>
  <si>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</si>
  <si>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</si>
  <si>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</si>
  <si>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</si>
  <si>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</si>
  <si>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 w aglomeracji Komarowo</t>
  </si>
  <si>
    <t>Oczyszczalnia ścieków w Komarowie</t>
  </si>
  <si>
    <t>Uchwała nr XIX/181/2020 rady Miejskiej w Sieniawie z dnia 16 listopada 2020</t>
  </si>
  <si>
    <t>PLPK0540</t>
  </si>
  <si>
    <t>Koło w aglomeracji Koło</t>
  </si>
  <si>
    <t>FREDROPOL</t>
  </si>
  <si>
    <t>Uchwała Rady Gminy XXXIV/250/2021 z dnia 11 lutego 2021 w sprawie wyznaczenia obszaru i granic Aglomeracji Sierakośce</t>
  </si>
  <si>
    <t>PLPK1730N</t>
  </si>
  <si>
    <t>PLMZ133N</t>
  </si>
  <si>
    <t>Gminna Oczyszczalnia Ścieków w Kołbieli w aglomeracji Kołbiel</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</si>
  <si>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</si>
  <si>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</si>
  <si>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</si>
  <si>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</si>
  <si>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</si>
  <si>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Przecław w aglomeracji Kołbaskowo</t>
  </si>
  <si>
    <t>Uchwała nr XXX/320/20 Rady Gminy Solina z dnia 30 listopada 2020 r.,  w sprawie wyznaczenia aglomeracji Wołkowyja (Dz. Urz. Woj. Podkarpackiego z dn. 15 grudnia 2020 r. poz. 5008)</t>
  </si>
  <si>
    <t>PLPK1530</t>
  </si>
  <si>
    <t>Oczyszczalnia Ścieków w Kołaczycach w aglomeracji Kołaczyce</t>
  </si>
  <si>
    <t>Oczyszczalnia Ścieków w Kołaczycach</t>
  </si>
  <si>
    <t>Uchwała nr XXXV/346/2020 Rady Miejskiej w Stalowej Woli z dnia 30 listopada 2020 r. w sprawie wyznaczenia aglomeracji Stalowa Wola (Dz. Urz. Woj. Podk. z 2020 r. poz. 4951)</t>
  </si>
  <si>
    <t>PLPK0070</t>
  </si>
  <si>
    <t>Oczyszczalnia ścieków Kołaczkowo w aglomeracji Kołaczkowo</t>
  </si>
  <si>
    <t>Oczyszczalnia ścieków Kołaczkowo</t>
  </si>
  <si>
    <t>Żyraków</t>
  </si>
  <si>
    <t>Uchwała nr XXI/236/20 Rady Gminy Żyraków z dnia 2 grudnia 2020 r. w sprawie wyznaczenia aglomeracji Straszęcin (Dz. Urz. Woj. Podk. z 2020 r. poz 5015)</t>
  </si>
  <si>
    <t>PLPK1720N</t>
  </si>
  <si>
    <t>PLLO031</t>
  </si>
  <si>
    <t>Miejska Oczyszczalnia Ścieków w aglomeracji Koluszki</t>
  </si>
  <si>
    <t>Koluszki</t>
  </si>
  <si>
    <t>Uchwała nr XXII/242/20 Rady Gminy Żyraków z dnia 23 grudnia 2020r. W sprawie wyznaczenia aglomeracji Wola Żyrakowska (Dz. Urz. Woj.. Podk. Z 2020r. Poz 5358)</t>
  </si>
  <si>
    <t>PLPK1640N</t>
  </si>
  <si>
    <t>Oczyszczalnia ścieków Staniszcze Małe w aglomeracji Kolonowskie</t>
  </si>
  <si>
    <t>Oczyszczalnia ścieków Staniszcze Małe</t>
  </si>
  <si>
    <t>Uchwała nr XXV/154/2020 Rady Gminy w Stubnie z dnia 21 grudnia 2020r. w sprawie wyznaczenia aglomeracji Stubno (Dz.Urz.Woj. Podk. z 2020 r., poz. 5380)</t>
  </si>
  <si>
    <t>PLPK1590N</t>
  </si>
  <si>
    <t>Kolno w aglomeracji Kolno</t>
  </si>
  <si>
    <t>tarnowski, jasielski</t>
  </si>
  <si>
    <t>Szerzyny, Rzepiennik Strzyżewski</t>
  </si>
  <si>
    <t>UCHWAŁA NR LXXVII.455.2023 RADY GMINY SZERZYNY  z dnia 28 lutego 2023 r. o zmianie uchwały w sprawie wyznaczenia aglomeracji Szerzyny (Dz. Urz. Woj.. Małop. Z 09.03.2023 r., poz.1919)</t>
  </si>
  <si>
    <t>PLMP0510</t>
  </si>
  <si>
    <t>Kolbuszowa w aglomeracji Kolbuszowa</t>
  </si>
  <si>
    <t>Uchwała nr XXX/246/2020 Rady Gminy Świlcza z dnia 27.11.2020 r. (Dz.Urz.Woj.Podk. z 2020r. poz.5001)</t>
  </si>
  <si>
    <t>PLPK0240</t>
  </si>
  <si>
    <t>Oczyszczalnia ścieków Kock w aglomeracji Kock</t>
  </si>
  <si>
    <t>Oczyszczalnia ścieków Kock</t>
  </si>
  <si>
    <t>Uchwała Nr XXX/203/2020 Rady Miejskiej w Tarnogrodzie z dnia 22 grudnia 2020 r. w sprawie wyznaczenia aglomeracji Tarnogród (Dz. U. Woj.. Lubelskiego z dn. 28.12.2020 r. poz. 6929</t>
  </si>
  <si>
    <t>PLLE0470</t>
  </si>
  <si>
    <t>Kochcice w aglomeracji Kochcice</t>
  </si>
  <si>
    <t>Uchwała Nr XXX/203/2020 Rady Miejskiej w Tarnogrodzie z dnia 22 grudnia 2020 r. w sprawie wyznaczenia aglomeracji Różaniec Pierwszy (Dz. U. Woj. Lubelskiego z dn. 28.12.2020 r. poz. 6930)</t>
  </si>
  <si>
    <t>PLLE1060N</t>
  </si>
  <si>
    <t>PLWL066</t>
  </si>
  <si>
    <t>DŁUGOŁĘKA w aglomeracji Kobylin</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</si>
  <si>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</si>
  <si>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</si>
  <si>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</si>
  <si>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</si>
  <si>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</si>
  <si>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</si>
  <si>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 w aglomeracji Kobyla Góra</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</si>
  <si>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</si>
  <si>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</si>
  <si>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</si>
  <si>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</si>
  <si>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 w aglomeracji Kobiór</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</si>
  <si>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</si>
  <si>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</si>
  <si>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</si>
  <si>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</si>
  <si>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</si>
  <si>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</si>
  <si>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 w aglomeracji Kobierzyce</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</si>
  <si>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</si>
  <si>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</si>
  <si>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</si>
  <si>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</si>
  <si>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 w aglomeracji Knyszyn</t>
  </si>
  <si>
    <t>Oczyszczalnia ścieków w Knyszynie</t>
  </si>
  <si>
    <t xml:space="preserve">Uchwała Nr XXXV/260/2020 z dnia 29.12.2020 r. RADY GMINY JASŁO w sprawie wyznaczenia aglomeracji Szebnie (Dz. Urz. Woj. Podk.  z 2020 r., poz. 5432) </t>
  </si>
  <si>
    <t>PLPK1260</t>
  </si>
  <si>
    <t>Oczyszczalnia Szczygłowice w aglomeracji Knurów-2</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</si>
  <si>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</si>
  <si>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</si>
  <si>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</si>
  <si>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</si>
  <si>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 w aglomeracji Knurów-1</t>
  </si>
  <si>
    <t>OŚ FOCH III</t>
  </si>
  <si>
    <t>Gmina i Miasto Ulanów</t>
  </si>
  <si>
    <t>Uchwała Nr XVIII/136/2020 Rada Miejskiej w Ulanowie z dnia 03.12.2020 r.  w sprawie wyznaczenia aglomeracji Ulanów (Dziennik Urzędowy Województwa Podkarpackiego z 2021 r., poz. 4)</t>
  </si>
  <si>
    <t>PLPK0370</t>
  </si>
  <si>
    <t>Kłomnice w aglomeracji Kłomnice</t>
  </si>
  <si>
    <t>Uchwała nr XXII/176/2020 z dnia 30.12.2020 Rady Gminy Wojaszówka; w sprawie wyznaczenia aglomeracji Ustrobna (Dziennik Urzędowy Województwa Podkarpackiego z 2021 poz. 87)</t>
  </si>
  <si>
    <t>PLPK1390</t>
  </si>
  <si>
    <t>PLDO008</t>
  </si>
  <si>
    <t>Oczyszczalnia Ścieków Kłodzko w aglomeracji Kłodzko</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</si>
  <si>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</si>
  <si>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</si>
  <si>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</si>
  <si>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</si>
  <si>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</si>
  <si>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</si>
  <si>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 w aglomeracji Kłodawa</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</si>
  <si>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</si>
  <si>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</si>
  <si>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</si>
  <si>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</si>
  <si>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 w aglomeracji Kłobuck</t>
  </si>
  <si>
    <t>OŚ Kłobuck – Zagórze</t>
  </si>
  <si>
    <t>Uchwała nr XXVI/199/2020
Rada Gminy Wiązownica
z dnia 29 grudnia 2020r.
w sprawie wyznaczenia aglomeracji Wiązownica
(Dziennik Urzędowy Województwa Podkarpackiego poz. 5368 z dnia 29 grudnia 2020 r.)</t>
  </si>
  <si>
    <t>PLPK0440</t>
  </si>
  <si>
    <t>Kłecko w aglomeracji Kłecko</t>
  </si>
  <si>
    <t>Pawłosiów</t>
  </si>
  <si>
    <t>Uchwała Nr XXIII/155/2020 Rady Gminy Pawłosiów z 30 grudnia 2020 r. w sprawie wyznaczenia obszaru i granic Aglomeracji Wierzbna  Dz. Urz. Woj. Podkarpackiego           z 30.12.2020 r. poz. 5452</t>
  </si>
  <si>
    <t>PLPK1770N</t>
  </si>
  <si>
    <t>Oczyszczalnia ścieków w Targowisku w aglomeracji Kłaj-Targowisko</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</si>
  <si>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</si>
  <si>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</si>
  <si>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</si>
  <si>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</si>
  <si>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</si>
  <si>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 w aglomeracji Kłaj</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</si>
  <si>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</si>
  <si>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</si>
  <si>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</si>
  <si>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</si>
  <si>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Kluszkowce w aglomeracji Kluszkowce</t>
  </si>
  <si>
    <t>Roźwienica</t>
  </si>
  <si>
    <t>284/XXXIV/2022</t>
  </si>
  <si>
    <t>PLPK1850N</t>
  </si>
  <si>
    <t>Velvet CARE sp. z o.o. w aglomeracji Klucze</t>
  </si>
  <si>
    <t>Velvet CARE sp. z o.o.</t>
  </si>
  <si>
    <t>Gmina Zagórz</t>
  </si>
  <si>
    <t>Uchwała nr LIV/425/2023 Rady Miejskiej w Zagórzu zmieniająca uchwałę w sprawie wyznaczenia aglomeracji Zagórz (Dz. Urz.Woj. Podk. z 2023 r., poz. 5029)</t>
  </si>
  <si>
    <t>PLPK0310</t>
  </si>
  <si>
    <t>Oczyszczalnia ścieków w Ligocie Dolnej w aglomeracji Kluczbork</t>
  </si>
  <si>
    <t>Oczyszczalnia ścieków w Ligocie Dolnej</t>
  </si>
  <si>
    <t xml:space="preserve">Uchwała XXVI/262/2020 z dnia 10 grudnia 2020r. W sprawie wyznaczenia aglomeracji Załuże </t>
  </si>
  <si>
    <t>PLPK0920</t>
  </si>
  <si>
    <t>Klimontów w aglomeracji Klimontów</t>
  </si>
  <si>
    <t>Uchwała nr XXIX/229/2020 Rady Gminy Zarszyn z dnia 30 grudnia 2020 r. w sprawie wyznaczenia aglomeracji Zarszyn (Dz.Urz.Woj. Podk. z 2021 r., poz. 309)</t>
  </si>
  <si>
    <t>PLPK0590</t>
  </si>
  <si>
    <t>Kaczochy w aglomeracji Kleszczyna</t>
  </si>
  <si>
    <t>Kaczochy</t>
  </si>
  <si>
    <t>Uchwała z dnia 30 grudnia 2020 r. Nr XXIV/172/2020 Rady Gminy Zarzecze, Dziennik Urzędowy Województwa Podkarpackiego z dnia 2 lutego 2021 r. poz 440</t>
  </si>
  <si>
    <t>PLPK0970</t>
  </si>
  <si>
    <t>PLMZ075</t>
  </si>
  <si>
    <t>Klembów w aglomeracji Klembów</t>
  </si>
  <si>
    <t>Klembów</t>
  </si>
  <si>
    <t>Uchwała NR XVIII/163/2020 RADA GMINY ŻOŁYNIA z dnia 21 grudnia 2020 r. w sprawie wyznaczenia aglomeracji Żołynia (Dz. Urz. Woj.. Podk. Z 2020 r. poz. 5350)</t>
  </si>
  <si>
    <t>PLPK0891</t>
  </si>
  <si>
    <t>PLPK0892</t>
  </si>
  <si>
    <t>Kleczew w aglomeracji Kleczew</t>
  </si>
  <si>
    <t>Uchwała Nr XXXI/251/20 Rady Gminy Żurawica z dnia 21-12-2020 r. w sprawie wyznaczenia aglomeracji Żurawica (Dziennik Urzędowy Województwa Podkarpackiego poz. 5318 z dnia 23-12-2020)</t>
  </si>
  <si>
    <t>PLPK0460A</t>
  </si>
  <si>
    <t>Kiszkowo w aglomeracji Kiszkowo</t>
  </si>
  <si>
    <t>Uchwała Nr XXXI/250/20 Rady Gminy Żurawica z dnia 21-12-2020 r. w sprawie wyznaczenia aglomeracji Wyszatyce (Dziennik Urzędowy Województwa Podkarpackiego Poz. 5317 z dnia 23-12-2020)</t>
  </si>
  <si>
    <t>PLPK1890N</t>
  </si>
  <si>
    <t>Sławno w aglomeracji Kiszkowo</t>
  </si>
  <si>
    <t>Uchwała Nr XXXI/249/20 Rady Gminy Żurawica z dnia 21-12-2020 r.w sprawie wyznaczenia aglomeracji Orzechowce (Dziennik Urzędowy Województwa Podkarpackiego Poz. 5316 z dnia 23-12-2020)</t>
  </si>
  <si>
    <t>PLPK1880N</t>
  </si>
  <si>
    <t>Kisielice w aglomeracji KISIELICE</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</si>
  <si>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</si>
  <si>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</si>
  <si>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</si>
  <si>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</si>
  <si>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</si>
  <si>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</si>
  <si>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</si>
  <si>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</si>
  <si>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</si>
  <si>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Lubin w aglomeracji Kikół</t>
  </si>
  <si>
    <t>PLLU040</t>
  </si>
  <si>
    <t>Babimost</t>
  </si>
  <si>
    <t>Uchwała nr XVIII/157/20 Rady Miejskiej w Babimoście z dnia 9 grudnia 2020 r. w sprawie wyznaczenia obszaru i granic aglomeracji Babimost</t>
  </si>
  <si>
    <t>PLLU0400</t>
  </si>
  <si>
    <t>Umianowice w aglomeracji Kije</t>
  </si>
  <si>
    <t>Umianowice</t>
  </si>
  <si>
    <t>PLDO006</t>
  </si>
  <si>
    <t>Bielawa</t>
  </si>
  <si>
    <t>dzierżoniowski</t>
  </si>
  <si>
    <t>Bielawa, Gmina Dzierżoniów</t>
  </si>
  <si>
    <t>UCHWAŁA NR XXXIII/307/2020RADY MIEJSKIEJ BIELAWY  z dnia 16 grudnia 2020</t>
  </si>
  <si>
    <t>PLDO0061</t>
  </si>
  <si>
    <t>Oczyszczalnia ścieków w Kietrz w aglomeracji Kietrz</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</si>
  <si>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</si>
  <si>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</si>
  <si>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</si>
  <si>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</si>
  <si>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</si>
  <si>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</si>
  <si>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 w aglomeracji Kielno</t>
  </si>
  <si>
    <t>Oczyszczalnia Kielno</t>
  </si>
  <si>
    <t>PLDO033</t>
  </si>
  <si>
    <t>Bogatynia</t>
  </si>
  <si>
    <t>zgorzelecki</t>
  </si>
  <si>
    <t>Zgorzelec</t>
  </si>
  <si>
    <t>Uchwała Rady Miejskiej w Bogatyni L/329/20</t>
  </si>
  <si>
    <t>PLDO0330</t>
  </si>
  <si>
    <t>Sitkówka w aglomeracji Kielce</t>
  </si>
  <si>
    <t>Sitkówka</t>
  </si>
  <si>
    <t>PLWL060</t>
  </si>
  <si>
    <t>Bojanowo</t>
  </si>
  <si>
    <t>rawicki</t>
  </si>
  <si>
    <t>XXII/160/20 z 25 września 2020 r. Rady Miejskiej w Bojanowie (Dz.U.Woj.Wlkp, Poz. 7433)</t>
  </si>
  <si>
    <t>PLWL0660</t>
  </si>
  <si>
    <t>Oczyszczalnia ścieków Kęty w aglomeracji Kęty</t>
  </si>
  <si>
    <t>Oczyszczalnia ścieków Kęty</t>
  </si>
  <si>
    <t>PLDO031</t>
  </si>
  <si>
    <t>Bolków</t>
  </si>
  <si>
    <t>jaworski</t>
  </si>
  <si>
    <t>Uchwała Nr XXV/158/20 Rady Miejskiej w Bolkowie z dnia 30 listopada 2020 r.</t>
  </si>
  <si>
    <t>PLDO0310</t>
  </si>
  <si>
    <t>Oczyszczalnia ścieków Łęki w aglomeracji Kęty</t>
  </si>
  <si>
    <t>Oczyszczalnia ścieków Łęki</t>
  </si>
  <si>
    <t>PLDO029</t>
  </si>
  <si>
    <t>Brzeg Dolny</t>
  </si>
  <si>
    <t>wołowski</t>
  </si>
  <si>
    <t>UCHWAŁA NR XXX/193/20       RADY MIEJSKIEJ                                   W BRZEGU DOLNYM                                                  z dnia 30 grudnia 2020 r.                        w sprawie wyznaczania obszaru i granic Aglomeracji Brzeg Dolny</t>
  </si>
  <si>
    <t>PLDO0290</t>
  </si>
  <si>
    <t>Trzy Lipy w aglomeracji Kętrzyn</t>
  </si>
  <si>
    <t>Trzy Lipy</t>
  </si>
  <si>
    <t>PLDO143N</t>
  </si>
  <si>
    <t>Chocianów</t>
  </si>
  <si>
    <t>polkowicki</t>
  </si>
  <si>
    <t>Uchwała nr XXXV.229.2020 Rady Miejskiej w Chocianowie z dnia 22.12.2020 r.</t>
  </si>
  <si>
    <t>PLDO1430N</t>
  </si>
  <si>
    <t>Oczyszczalnia Ścieków w Baranowie w aglomeracji Kępno</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</si>
  <si>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</si>
  <si>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</si>
  <si>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</si>
  <si>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</si>
  <si>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</si>
  <si>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</si>
  <si>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 w aglomeracji Kępice</t>
  </si>
  <si>
    <t>Oczyszczalnia Kępice</t>
  </si>
  <si>
    <t>PLDO098</t>
  </si>
  <si>
    <t>Gaworzyce</t>
  </si>
  <si>
    <t>Uchwała nr XV/91/2019 Rady Gminy Gaworzyce z dnia 28 października 2019</t>
  </si>
  <si>
    <t>PLDO0980</t>
  </si>
  <si>
    <t>Mechaniczno-biologiczna oczyszczalnia ścieków w aglomeracji Kędzierzyn-Koźle</t>
  </si>
  <si>
    <t>Mechaniczno-biologiczna oczyszczalnia ścieków</t>
  </si>
  <si>
    <t>PLLU053</t>
  </si>
  <si>
    <t>Gozdnica</t>
  </si>
  <si>
    <t>żagański</t>
  </si>
  <si>
    <t>uchwała NrXXII/128/20 Rady miasta Gozdnica z dnia 10 grudnia 2020r.</t>
  </si>
  <si>
    <t>PLLU0530</t>
  </si>
  <si>
    <t>Centralna oczyszczalnia ścieków (COŚ) w aglomeracji Kędzierzyn-Koźle</t>
  </si>
  <si>
    <t>Centralna oczyszczalnia ścieków (COŚ)</t>
  </si>
  <si>
    <t>PLOP023</t>
  </si>
  <si>
    <t>Grodków</t>
  </si>
  <si>
    <t>Brzeg</t>
  </si>
  <si>
    <t>Uchwała Nr XXII/196/20 Rady Miejskiej w Grodkowie z dnia 16.12.2020</t>
  </si>
  <si>
    <t>PLOP0230</t>
  </si>
  <si>
    <t>Oczyszczalnia ścieków w Kcyni w aglomeracji Kcynia</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</si>
  <si>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</si>
  <si>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</si>
  <si>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</si>
  <si>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</si>
  <si>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</si>
  <si>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</si>
  <si>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</si>
  <si>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 w aglomeracji Kąty Wrocłwskie</t>
  </si>
  <si>
    <t>Oczyszczalnia Jurczyce</t>
  </si>
  <si>
    <t>Kąty Wrocłwskie</t>
  </si>
  <si>
    <t>PLLU025</t>
  </si>
  <si>
    <t>Iłowa</t>
  </si>
  <si>
    <t>202/8/XXVI/20</t>
  </si>
  <si>
    <t>PLLU0250</t>
  </si>
  <si>
    <t>Kiączyn w aglomeracji Kaźmierz</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</si>
  <si>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</si>
  <si>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</si>
  <si>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</si>
  <si>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</si>
  <si>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</si>
  <si>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</si>
  <si>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w aglomeracji Kazimierza Wielka </t>
  </si>
  <si>
    <t xml:space="preserve">Kazimierza  Wielka </t>
  </si>
  <si>
    <t>PLDO019</t>
  </si>
  <si>
    <t>Jawor</t>
  </si>
  <si>
    <t>Jawor, Męcinka, Paszowice, Mściwojów</t>
  </si>
  <si>
    <t>uchwała Rady Miejskiej w Jaworze nr XXI/185/20 z dnia 23 grudnia 2020 r.</t>
  </si>
  <si>
    <t>PLDO0190</t>
  </si>
  <si>
    <t>PLLE049</t>
  </si>
  <si>
    <t>Oczyszczalnia ścieków w Bochotnicy w aglomeracji Kazimierz Dolny</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</si>
  <si>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</si>
  <si>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</si>
  <si>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</si>
  <si>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</si>
  <si>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</si>
  <si>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</si>
  <si>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</si>
  <si>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Kazimierz Biskupi w aglomeracji Kazimierz Biskupi</t>
  </si>
  <si>
    <t>PLWL085</t>
  </si>
  <si>
    <t>Jutrosin</t>
  </si>
  <si>
    <t>Uchwała nr XXIX/194/2021 http://edziennik.poznan.uw.gov.pl/legalact/2021/5110/</t>
  </si>
  <si>
    <t>PLWL0850</t>
  </si>
  <si>
    <t>Gigablok w aglomeracji Katowice</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</si>
  <si>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</si>
  <si>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</si>
  <si>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</si>
  <si>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</si>
  <si>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</si>
  <si>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 w aglomeracji Katowice</t>
  </si>
  <si>
    <t>Panewniki</t>
  </si>
  <si>
    <t>PLDO030</t>
  </si>
  <si>
    <t>Kamienna Góra</t>
  </si>
  <si>
    <t>kamiennogórski</t>
  </si>
  <si>
    <t>Uchwała nr XXXII/198/20 Rady Miasta Kamienna Góra z dnia 25 listopada 2020 r. w sprawie wyznaczenia obszaru i granic aglomeracji Kamienna Góra</t>
  </si>
  <si>
    <t>PLDO0300</t>
  </si>
  <si>
    <t>Podlesie w aglomeracji Katowice</t>
  </si>
  <si>
    <t>Podlesie</t>
  </si>
  <si>
    <t>Uchwała nr XXI/160/20 Rady Gminy Kobyla Góra z dnia 13 maja 2020 r. w sprawie wyznaczenia obszaru i granic aglomeracji Kobyla Góra.</t>
  </si>
  <si>
    <t>PLWL1280</t>
  </si>
  <si>
    <t>Dąbrówka Mała w aglomeracji Katowice</t>
  </si>
  <si>
    <t>Dąbrówka Mała</t>
  </si>
  <si>
    <t>krotoszyński</t>
  </si>
  <si>
    <t>Uchwała nr XXII/148/20 Rady Miejskiej w Kobylinie z dnia 22 grudnia 2020 r.</t>
  </si>
  <si>
    <t>Oczyszczalnia ścieków Siemianowice Śląskie w aglomeracji Katowice</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</si>
  <si>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</si>
  <si>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</si>
  <si>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</si>
  <si>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</si>
  <si>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</si>
  <si>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 w aglomeracji Kartuzy</t>
  </si>
  <si>
    <t>Oczyszczalnia Ścieków w Kartuzach</t>
  </si>
  <si>
    <t>głogowski</t>
  </si>
  <si>
    <t>Uchwała Nr XXXIV/185/20 Rady Gminy Kotla z dnia 08.12.2020 w sprawie wznaczenia obszaru aglomeracji</t>
  </si>
  <si>
    <t>PLDO1350N</t>
  </si>
  <si>
    <t>Oczyszczalnia ścieków Cisewie w aglomeracji Karsin</t>
  </si>
  <si>
    <t>Oczyszczalnia ścieków Cisewie</t>
  </si>
  <si>
    <t>Gmina Koźmin Wlkp.</t>
  </si>
  <si>
    <t>Gmina Koźmin Wielkopolski</t>
  </si>
  <si>
    <t xml:space="preserve">Uchwała nr XXV.171.2020 Rady Miejskiej w Koźminie Wielkopolskim </t>
  </si>
  <si>
    <t>PLWL0890</t>
  </si>
  <si>
    <t>Karlino w aglomeracji Karlino</t>
  </si>
  <si>
    <t>nowosolski</t>
  </si>
  <si>
    <t>Uchwała nr XXVIII/241/20 Rady Miejskiej z dnia 26 listopada 2020 r.</t>
  </si>
  <si>
    <t>PLLU0210</t>
  </si>
  <si>
    <t>Lemna w aglomeracji Kargowa</t>
  </si>
  <si>
    <t>Lemna</t>
  </si>
  <si>
    <t>PLWL045</t>
  </si>
  <si>
    <t>Krobia</t>
  </si>
  <si>
    <t>Uchwała rn XXIX/238/2021 Rady Miejskiej w Krobi z dnia 29 stycznia 2021 r.</t>
  </si>
  <si>
    <t>PLLE097N</t>
  </si>
  <si>
    <t>Oczyszczalnia ścieków w Karczmiskach w aglomeracji Karczmiska</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</si>
  <si>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</si>
  <si>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</si>
  <si>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</si>
  <si>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</si>
  <si>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 w aglomeracji Kańczuga</t>
  </si>
  <si>
    <t>Kańczuga AXTONE</t>
  </si>
  <si>
    <t>Uchwała nr XXVI/256/2020 Rady Miejskiej w Krotoszynie z dnia 29 grudnia 2020 r. opublikowana w Dzienniku Urzędowym Województwa Wielkopolskiego 13 stycznia 2021 r. poz. 485</t>
  </si>
  <si>
    <t>PLWL0150</t>
  </si>
  <si>
    <t>Mokrawica w aglomeracji Kamień Pomorski</t>
  </si>
  <si>
    <t>Mokrawica</t>
  </si>
  <si>
    <t>Uchwała nr XXII.174.2020 Rady Gminy Krzemieniewo z dn. 18.12.2020 r. w sprawie wyznaczenia obszaru i granic aglomeracji Krzemieniewo (Dz. Urz. Województwa Wielkopolskiego z 2020 r., poz. 10022)</t>
  </si>
  <si>
    <t>PLWL2110N</t>
  </si>
  <si>
    <t>Kamień Krajeński w aglomeracji Kamień Krajeński</t>
  </si>
  <si>
    <t>legnicki</t>
  </si>
  <si>
    <t>Legnica , Kunice, Krotoszyce, Ruja, Legnickie Pole</t>
  </si>
  <si>
    <t>UCHWAŁA Nr XXV/325/20
 RADY MIEJSKIEJ LEGNICY
 z dnia 30 listopada 2020 r.
w sprawie wyznaczenia obszaru i granic aglomeracji Legnica</t>
  </si>
  <si>
    <t>PLDO0090</t>
  </si>
  <si>
    <t>Mechaniczno-biologiczna oczyszczalnia ścieków w aglomeracji Kamienna Góra</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</si>
  <si>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</si>
  <si>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</si>
  <si>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</si>
  <si>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 w aglomeracji Kamieniec Ząbkowicki</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</si>
  <si>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</si>
  <si>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</si>
  <si>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</si>
  <si>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</si>
  <si>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 w aglomeracji Kamienica Polska</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</si>
  <si>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</si>
  <si>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</si>
  <si>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</si>
  <si>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</si>
  <si>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</si>
  <si>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</si>
  <si>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 w aglomeracji Kałuszyn</t>
  </si>
  <si>
    <t>Oczyszczalnia ścieków w Kałuszynie</t>
  </si>
  <si>
    <t>lwówecki</t>
  </si>
  <si>
    <t>Gmina i Miasto Lwówek Śląski</t>
  </si>
  <si>
    <t>NR XXVII/203/20 z dn. 23.11.2020r. Dz. Urz. Woj. Doln. Poz 6317</t>
  </si>
  <si>
    <t>PLDO0370</t>
  </si>
  <si>
    <t>PS-600 w aglomeracji Kalwaria Zebrzydowska</t>
  </si>
  <si>
    <t>PS-600</t>
  </si>
  <si>
    <t>Uchwała Nr XXXII/201/21 RADA GMINY Łagiewniki Z DNIA 28 STYCZNIA 2021R.</t>
  </si>
  <si>
    <t>PLDO0702</t>
  </si>
  <si>
    <t>PLDO0701</t>
  </si>
  <si>
    <t>gminna oczyszczalnia ścieków w aglomeracji Kalisz Pomorski</t>
  </si>
  <si>
    <t>gminna oczyszczalnia ścieków</t>
  </si>
  <si>
    <t>świebodziński</t>
  </si>
  <si>
    <t xml:space="preserve">Uchwała Nr XIV.110.2020 z dnia 21.02.2020r. </t>
  </si>
  <si>
    <t>PLLU0580</t>
  </si>
  <si>
    <t>Grupowa Oczyszczalnia Ścieków w Kucharach w aglomeracji Kalisz</t>
  </si>
  <si>
    <t>Grupowa Oczyszczalnia Ścieków w Kucharach</t>
  </si>
  <si>
    <t>30.12.2020r. XXIV.152.2020; Rada Miejska w Łęknicy; Dz.Urz. Woj. Lubuskiego 2021.222 z dn. 22.01.2021r.</t>
  </si>
  <si>
    <t>PLLU0390</t>
  </si>
  <si>
    <t>Oczyszczalnia ścieków w Kaliskach w aglomeracji Kaliska</t>
  </si>
  <si>
    <t>Oczyszczalnia ścieków w Kaliskach</t>
  </si>
  <si>
    <t>uchwała nr XXV/163/2020 Rady Gminy Malczyce</t>
  </si>
  <si>
    <t>PLDO1010</t>
  </si>
  <si>
    <t>MIEJSKA OCZYSZCZALNIA ŚCIEKÓW W Kaletach w aglomeracji Kalety</t>
  </si>
  <si>
    <t>MIEJSKA OCZYSZCZALNIA ŚCIEKÓW W Kaletach</t>
  </si>
  <si>
    <t>UCHWAŁA NR XXV/146/2020 RADY MIEJSKIEJ W MAŁOMICACH z dnia 17 grudnia 2020 r. http://dzienniki.luw.pl/WDU_F/2021/33/akt.pdf</t>
  </si>
  <si>
    <t>PLLU0350</t>
  </si>
  <si>
    <t>Kadzidło w aglomeracji Kadzidło</t>
  </si>
  <si>
    <t>Miejska Górka</t>
  </si>
  <si>
    <t>30.11.2020 r. XXII/135/20, uchwała Rady Miejskiej w sprawie wyznaczenia aglomeracji Miejska Górka, Dziennik Urzędowy Województwa Wielkopolskiego poz. 9468</t>
  </si>
  <si>
    <t>PLWL0640</t>
  </si>
  <si>
    <t>OCZYSZCZALNIA ŚCIEKÓW w aglomeracji Kaczory</t>
  </si>
  <si>
    <t>OCZYSZCZALNIA ŚCIEKÓW</t>
  </si>
  <si>
    <t>wałbrzyski</t>
  </si>
  <si>
    <t>Uchwała nr. XXX/185/2021 Rady Miejskiej Mieroszowa</t>
  </si>
  <si>
    <t>PLDO0781</t>
  </si>
  <si>
    <t>PLDO0782</t>
  </si>
  <si>
    <t>Nowy Sielec w aglomeracji Jutrosin</t>
  </si>
  <si>
    <t>Nowy Sielec</t>
  </si>
  <si>
    <t>kłodzki</t>
  </si>
  <si>
    <t>Uchwała nr XXXVIII/154/2020 Rady Miejskiej w Międzylesiu z dnia 18 grudnia 2020 r.</t>
  </si>
  <si>
    <t>PLDO1030</t>
  </si>
  <si>
    <t>Józefów w aglomeracji Józefów</t>
  </si>
  <si>
    <t>milicki</t>
  </si>
  <si>
    <t>Uchwała nr LVII/298/2021 Rady Miejskiej w Miliczu z dnia 25 listopada 2021</t>
  </si>
  <si>
    <t>PLDO0350</t>
  </si>
  <si>
    <t>PLMZ600</t>
  </si>
  <si>
    <t>Uchwała Nr XXV/327/20 Rady Miejskiej Gminy Mirsk z dnia 26. 11. 2020 r. Dz. Urz. Woj. Doln. Z 2020, poz. 6963</t>
  </si>
  <si>
    <t>PLDO0580</t>
  </si>
  <si>
    <t>Oczyszczalnia Ścieków Wrzosy  w aglomeracji Jordanów</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</si>
  <si>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</si>
  <si>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</si>
  <si>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</si>
  <si>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</si>
  <si>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</si>
  <si>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Jonkowo w aglomeracji Jonkowo</t>
  </si>
  <si>
    <t>28.12.2020, XXV.165.2020 Rady Gminy Niegsławice, Dziennik Urzędowy Wojeództwa Lubuskiego poz. 158 rocznik 2021</t>
  </si>
  <si>
    <t>PLLU0551</t>
  </si>
  <si>
    <t>PLLU0552</t>
  </si>
  <si>
    <t>Jodłownik w aglomeracji Jodłownik</t>
  </si>
  <si>
    <t>UCHWAŁA NR XXXI/168/20 RADY MIEJSKIEJ W NIEMODLINIE z dnia 9 listopada 2020 r. w sprawie wyznaczenia obszaru i granic aglomeracji „Niemodlin” na obszarze gminy Niemodlin</t>
  </si>
  <si>
    <t>PLOP0180</t>
  </si>
  <si>
    <t>Szczyrzyc w aglomeracji Jodłownik</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</si>
  <si>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</si>
  <si>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</si>
  <si>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</si>
  <si>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</si>
  <si>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</si>
  <si>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 w aglomeracji Jodłownik</t>
  </si>
  <si>
    <t>Oczyszczalnia ścieków Kobylec</t>
  </si>
  <si>
    <t>UCHWAŁA NR XXX/276/2020</t>
  </si>
  <si>
    <t>PLLU0280</t>
  </si>
  <si>
    <t>Raciechowice w aglomeracji Jodłownik</t>
  </si>
  <si>
    <t>Raciechowice</t>
  </si>
  <si>
    <t>trzebnicki</t>
  </si>
  <si>
    <t xml:space="preserve">Oborniki Śląskie </t>
  </si>
  <si>
    <t xml:space="preserve">Uchwała Nr XXXI/259/21 Rady Miejskiej w Obornikach Śląskich </t>
  </si>
  <si>
    <t>PLDO0631</t>
  </si>
  <si>
    <t>PLDO0632</t>
  </si>
  <si>
    <t>Słupia w aglomeracji Jodłownik</t>
  </si>
  <si>
    <t>Słupia</t>
  </si>
  <si>
    <t>Uchwała Nr XIX/168/20 Rady Gminy i Miasta Odolanów z dnia 25.06.2020r. (Dz. Urz. Woj. Wielkopolskiego z dnia 08.07.2020r., poz. 5710</t>
  </si>
  <si>
    <t>PLWL0520</t>
  </si>
  <si>
    <t xml:space="preserve">Oczyszczalnia ścieków w jodłowej w aglomeracji Jodłowa </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</si>
  <si>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</si>
  <si>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</si>
  <si>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</si>
  <si>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</si>
  <si>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</si>
  <si>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 w aglomeracji Jędrzejów</t>
  </si>
  <si>
    <t>Oczyszczalnia ścieków w Jędrzejowie</t>
  </si>
  <si>
    <t>Ostrzeszów, Mikstat</t>
  </si>
  <si>
    <t>Uchwała NR LXV/620/2023 Rady Miejskiej Ostrzeszów (Dz. Urz. Woj. Wielkopolskiego z 2023 r. poz. 9828)</t>
  </si>
  <si>
    <t>PLWL0180</t>
  </si>
  <si>
    <t>Gminna Oczyszczalnia Ścieków w Jeżowem w aglomeracji Jeżowe</t>
  </si>
  <si>
    <t>Gminna Oczyszczalnia Ścieków w Jeżowem</t>
  </si>
  <si>
    <t>Paczków</t>
  </si>
  <si>
    <t xml:space="preserve">Uchwała nr XXVIII/218/2020 Rady Miejskiej w Paczkowie z dnia 22.12.2020 r. Dziennik Urzędowy Województwa Opolskiego </t>
  </si>
  <si>
    <t>PLOP0210</t>
  </si>
  <si>
    <t>Jeżewo w aglomeracji Jeżewo</t>
  </si>
  <si>
    <t>Pakosław, Miejska Górka</t>
  </si>
  <si>
    <t>Uchwała Nr XVIII/153/2020 Rady Gminy Pakosław z dnia 27 listpada 2020 r.</t>
  </si>
  <si>
    <t>PLWL1931N</t>
  </si>
  <si>
    <t>PLWL1932N</t>
  </si>
  <si>
    <t>Jeziorzany w aglomeracji Jeziorzany</t>
  </si>
  <si>
    <t>UCHWAŁA NR XXIII/175/2020 RADY GMINY PĘPOWO z dnia 29 grudnia 2020 r.
w sprawie wyznaczenia obszarów i granic aglomeracji Pępowo [DZ. URZ. WOJ. 2020.10259]</t>
  </si>
  <si>
    <t>PLWL0730</t>
  </si>
  <si>
    <t>Jeziorany w aglomeracji Jeziorany</t>
  </si>
  <si>
    <t>Prochowice</t>
  </si>
  <si>
    <t>Nr XXXI/165/2020</t>
  </si>
  <si>
    <t>PLDO0640</t>
  </si>
  <si>
    <t>Oczyszczalnia Ścieków w Żarach w aglomeracji Jerzmanowice-Przeginia-Żary</t>
  </si>
  <si>
    <t>Oczyszczalnia Ścieków w Żarach</t>
  </si>
  <si>
    <t>nr XXX/172/20 z 25.11.2020 r (Dz.U.Woj.Dol. z 17.12.2020 r. poz.7090)</t>
  </si>
  <si>
    <t>PLDO1130</t>
  </si>
  <si>
    <t>Oczyszczalnia ścieków w Szklarach w aglomeracji Jerzmanowice-Przeginia-Szklary</t>
  </si>
  <si>
    <t>Oczyszczalnia ścieków w Szklarach</t>
  </si>
  <si>
    <t>Rudna</t>
  </si>
  <si>
    <t>lubiński</t>
  </si>
  <si>
    <t>UCHWAŁA NR XXVI/181/2020 RADY GMINY RUDNA Z DNIA 17 grudnia 2020r.</t>
  </si>
  <si>
    <t>PLDO5020</t>
  </si>
  <si>
    <t>PLDO004</t>
  </si>
  <si>
    <t>Jelenia Góra w aglomeracji Jelenia Góra</t>
  </si>
  <si>
    <t>Jelenia Góra</t>
  </si>
  <si>
    <t>UCHWAŁA NR XXXV/213/2020 RADY MIEJSKIEJ W RZEPINIE</t>
  </si>
  <si>
    <t>PLLU0271</t>
  </si>
  <si>
    <t>PLLU0273</t>
  </si>
  <si>
    <t>Oczyszczalnia Ścieków w Jelczu-Laskowicach  w aglomeracji Jelcz-Laskowice</t>
  </si>
  <si>
    <t xml:space="preserve">Oczyszczalnia Ścieków w Jelczu-Laskowicach </t>
  </si>
  <si>
    <t>Uchwała Rady MiejskiejLIII/359/21</t>
  </si>
  <si>
    <t>PLDO1080</t>
  </si>
  <si>
    <t>Oczyszczalnia ścieków w Jedwabnie w aglomeracji Jedwabno</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</si>
  <si>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</si>
  <si>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</si>
  <si>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</si>
  <si>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</si>
  <si>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 w aglomeracji Jedwabno</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</si>
  <si>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</si>
  <si>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</si>
  <si>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</si>
  <si>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</si>
  <si>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</si>
  <si>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</si>
  <si>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</si>
  <si>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 w aglomeracji Jednorożec</t>
  </si>
  <si>
    <t>Oczyszczalnia Ścieków w Jednorożcu</t>
  </si>
  <si>
    <t>Jednorożec</t>
  </si>
  <si>
    <t>UCHWAŁA Nr XXV/265/20 RADY MIEJSKIEJ W SOBÓTCE z dnia 27 listopada 2020 r.</t>
  </si>
  <si>
    <t>PLDO0590</t>
  </si>
  <si>
    <t>PLMZ093</t>
  </si>
  <si>
    <t>Gminna Oczyszczalnia Ścieków w Jedlni-Letnisku w aglomeracji Jedlnia-Letnisko</t>
  </si>
  <si>
    <t>Gminna Oczyszczalnia Ścieków w Jedlni-Letnisku</t>
  </si>
  <si>
    <t>Jedlnia-Letnisko</t>
  </si>
  <si>
    <t>Gmina Oława - wiejska</t>
  </si>
  <si>
    <t>DZ.U.WD z 19 stycznia 2021r poz.288/Uchwała nr XXXIX/224/2020 Rady Gminy  Oława z 31.12.2020r</t>
  </si>
  <si>
    <t>PLDO0740</t>
  </si>
  <si>
    <t>PLMZ069</t>
  </si>
  <si>
    <t>Jedlińsk w aglomeracji Jedlińsk</t>
  </si>
  <si>
    <t>Jedlińsk</t>
  </si>
  <si>
    <t>Uchwała nr XXVI.148.2020 Rady Gminy Stara Kamienica z dnia 30 listopada 2020r. W sprawie wyznaczenia obszaru i granic aglomeracji Stara Kamienica w Gminie Stara Kamienica</t>
  </si>
  <si>
    <t>PLDO1120</t>
  </si>
  <si>
    <t>Jedlicze w aglomeracji Jedlicze</t>
  </si>
  <si>
    <t xml:space="preserve">Uchwała  Nr 96/20 Rady Miejskiej w Strzegomiu z dnia 22.12.2020r. </t>
  </si>
  <si>
    <t>PLDO0130</t>
  </si>
  <si>
    <t>Jedlanka w aglomeracji Jedlanka</t>
  </si>
  <si>
    <t>Uchwała nr 0007.299.2020 Rady Miejskiej w Sulechowie z dnia 15 grudnia 2020 r. w sprawie wyznaczenia obszaru i granic aglomeracji Sulechów (Dz. Urz. Woj. Lubuskiego z 2021 r. poz. 243)</t>
  </si>
  <si>
    <t>PLLU0120</t>
  </si>
  <si>
    <t>Oczyszczalnia Dąb w aglomeracji Jaworzno</t>
  </si>
  <si>
    <t>Oczyszczalnia Dąb</t>
  </si>
  <si>
    <t xml:space="preserve">uchwała  Rady Miejskiej w Sulmierzycach nr XIX/134/2020 z dnia 30 listopada 2020 </t>
  </si>
  <si>
    <t>PLWL1530</t>
  </si>
  <si>
    <t>Jaworze -Bielowy w aglomeracji Jaworze-Bielowy</t>
  </si>
  <si>
    <t>Jaworze -Bielowy</t>
  </si>
  <si>
    <t>Uchwała nr XCI/438/2023</t>
  </si>
  <si>
    <t>PLDO1190</t>
  </si>
  <si>
    <t>Małuszów w aglomeracji Jawor</t>
  </si>
  <si>
    <t>Małuszów</t>
  </si>
  <si>
    <t>Uchwała nr LXV/525/2023 Rady Miejskiej w Sycowie z dnia 28.06.2023 r. opublikowana w Dzienniku Urzędowym Województwa Dolnośląskiego w dniu 13.07.2023 r. poz. 4267</t>
  </si>
  <si>
    <t>PLDO0470</t>
  </si>
  <si>
    <t>Ruptawa w aglomeracji Jastrzębie-Zdrój</t>
  </si>
  <si>
    <t>Ruptawa</t>
  </si>
  <si>
    <t>Uchwała nr XXVI/191/2020 Rady miejskiej w Szprotawie z dnia 11.12.2020 r</t>
  </si>
  <si>
    <t>PLLU0090</t>
  </si>
  <si>
    <t>Dolna w aglomeracji Jastrzębie-Zdrój</t>
  </si>
  <si>
    <t>Dolna</t>
  </si>
  <si>
    <t>Dziennik Urzędowy Województwa Dolnośląskiego, z dnia 3.08.2021, Poz. 3709; Uchwała Nr XLII/270/21 Rady Miejskiej w Ścinawie z dn. 29.07.2021 w sprawie wyznaczania obszaru i granic aglomeracji Ścinawa</t>
  </si>
  <si>
    <t>PLDO0540</t>
  </si>
  <si>
    <t>OŚ w Jastrowiu w aglomeracji Jastrowie</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</si>
  <si>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</si>
  <si>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</si>
  <si>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</si>
  <si>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</si>
  <si>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</si>
  <si>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 w aglomeracji JASTKÓW</t>
  </si>
  <si>
    <t>SNOPKÓW</t>
  </si>
  <si>
    <t>JASTKÓW</t>
  </si>
  <si>
    <t>Uchwała nr XXIV/174/2020 z dnia 16.12.2020 r.</t>
  </si>
  <si>
    <t>PLLU0651N</t>
  </si>
  <si>
    <t>Jurata w aglomeracji Jastarnia</t>
  </si>
  <si>
    <t>Jurata</t>
  </si>
  <si>
    <t>Trebiechów</t>
  </si>
  <si>
    <t>XXXIX/301/2023  sprawie zmieniająca uchwałę w sprawie wyznaczenia obszaru i granic Aglomeracji Trzebiechów z dnia 30 czerwca 2023 Dz. U. Woj. Lubuskiego</t>
  </si>
  <si>
    <t>PLLU0340</t>
  </si>
  <si>
    <t>oczyszczalnia ścieków dla miasta Jasła w aglomeracji Jasło</t>
  </si>
  <si>
    <t>oczyszczalnia ścieków dla miasta Jasła</t>
  </si>
  <si>
    <t>Uchwała Nr XXII/249/20 Rady Miejskiej w Trzebnicy z dnia 30.12.2020 r.  (Dz. Urz. Woj.. Doln. z 2021 r. poz.321)</t>
  </si>
  <si>
    <t>PLDO0280</t>
  </si>
  <si>
    <t>PLLU047</t>
  </si>
  <si>
    <t>Oczyszczalnia ścieków w Jasieniu w aglomeracji Jasień</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</si>
  <si>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</si>
  <si>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</si>
  <si>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</si>
  <si>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</si>
  <si>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 w aglomeracji Jasienica Rosielna</t>
  </si>
  <si>
    <t>Gminna Oczyszczalnia Ścieków w Bliznem</t>
  </si>
  <si>
    <t>Uchwała nr XXIX.113.2020 Rady Gminy z dnia 29 grudnia 2020 w sprawie wyznaczenia obszaru i granic Aglomeracji Udanin</t>
  </si>
  <si>
    <t>PLDO1390N</t>
  </si>
  <si>
    <t>Oczyszczalnia ścieków Jarosławiec w aglomeracji Jarosławiec</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</si>
  <si>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</si>
  <si>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</si>
  <si>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</si>
  <si>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</si>
  <si>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</si>
  <si>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Jarosław w aglomeracji Jarosław</t>
  </si>
  <si>
    <t>Warta Bolesławiecka, Pielgrzymka i Gromadka</t>
  </si>
  <si>
    <t>UCHWAŁA NR XXIII/225/20
RADY GMINY WARTA BOLESŁAWIECKA
z dnia 22 grudnia 2020 r. (Dz. Urz. Woj. Doln. z 2020 r. poz. 7216)</t>
  </si>
  <si>
    <t>PLDO0661</t>
  </si>
  <si>
    <t>PLDO0662</t>
  </si>
  <si>
    <t>Oczyszczalnia ścieków w Cielczy w aglomeracji Jarocin</t>
  </si>
  <si>
    <t>Oczyszczalnia ścieków w Cielczy</t>
  </si>
  <si>
    <t>Wądroże Wielkie</t>
  </si>
  <si>
    <t xml:space="preserve">Uchwała Rady Gminy Wądroże Wielkie nr XXV/137/21 z dnia 12.01.2021r. W sprawie wyznaczania obszaru i granic aglomeracji Wądroże Wielkie. </t>
  </si>
  <si>
    <t>PLDO1321N</t>
  </si>
  <si>
    <t>PLDO1322N</t>
  </si>
  <si>
    <t>Jarocin w aglomeracji Jarocin</t>
  </si>
  <si>
    <t>górowski</t>
  </si>
  <si>
    <t>uchwała nr XXVIII/191/20 Rady Mieskiej Wasosdza z dnia 30 grudnia 2020 r. publikacja  w dzienniku Urzędowym Województwa  Dolnośląskiego 11.01.2021</t>
  </si>
  <si>
    <t>PLDO0670</t>
  </si>
  <si>
    <t>Gminna Oczyszczalnia w Starym Pawłowie Ecolo - Chief w aglomeracji Janów Podlaski</t>
  </si>
  <si>
    <t>Gminna Oczyszczalnia w Starym Pawłowie Ecolo - Chief</t>
  </si>
  <si>
    <t xml:space="preserve">Uchwała XXV/197/2020 RMiG Wiązów </t>
  </si>
  <si>
    <t>PLDO1260N</t>
  </si>
  <si>
    <t>Przedsiębiorstwo Gospodarki Komunalnej i Mieszkaniowej Sp. z o.o. Oczyszczalnia Ścieków w aglomeracji Janów Lubelski</t>
  </si>
  <si>
    <t>Przedsiębiorstwo Gospodarki Komunalnej i Mieszkaniowej Sp. z o.o. Oczyszczalnia Ścieków</t>
  </si>
  <si>
    <t>Wisznnia Mała</t>
  </si>
  <si>
    <t>UCHWAŁA NR VIII/XXVI/278/20
RADY GMINY WISZNIA MAŁA
z dnia 30 listopada 2020 r. (Dz. Urz. Woj. Doln. z 2020r poz. 6904)</t>
  </si>
  <si>
    <t>PLDO0800</t>
  </si>
  <si>
    <t>Flantrowo w aglomeracji Janowiec Wielkopolski</t>
  </si>
  <si>
    <t>Flantrowo</t>
  </si>
  <si>
    <t>XXI/162/Rada Gminy Włoszakowice, 05.10.2020r. W sprawie wyznaczenia aglomeracji Włoszakowice, Dziennik Urzędowy Województwa Wielkopolskiego</t>
  </si>
  <si>
    <t>PLWL1540</t>
  </si>
  <si>
    <t>Janowice Wielkie w aglomeracji Janowice Wielkie</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</si>
  <si>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</si>
  <si>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</si>
  <si>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</si>
  <si>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 w aglomeracji Janikowo</t>
  </si>
  <si>
    <t>Qemetica Soda Polska S. A. Zakład produkcyjny JANIKOSODA w Janikowie</t>
  </si>
  <si>
    <t>Uchwała Nr XXIV/153/2020 Rady gminy Zawonia z dnia 17 grudnia 2020 r.</t>
  </si>
  <si>
    <t>PLDO6000</t>
  </si>
  <si>
    <t>Nowy Jadów w aglomeracji Jadów</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</si>
  <si>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</si>
  <si>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</si>
  <si>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</si>
  <si>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</si>
  <si>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</si>
  <si>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Jabłowo w aglomeracji Jabłowo</t>
  </si>
  <si>
    <t>GMINA MIEJSKA ZGORZELEC</t>
  </si>
  <si>
    <t>Gmina Mieiska Zgorzelec, Gmina Zgorzelec</t>
  </si>
  <si>
    <t>Uchwała nr  228/2020 z 29.12.2020 Dz.U.W.Do poz.344 z 21.01.2021</t>
  </si>
  <si>
    <t>PLDO0140</t>
  </si>
  <si>
    <t>Gminna Oczyszczalnia Ścieków w aglomeracji Jabłonowo Pomorskie</t>
  </si>
  <si>
    <t>m Zielona Góra
gm. Świdnica</t>
  </si>
  <si>
    <t>Uchwała nr XXXIV.598.2020 Rady Miasta Zielona Góra z dnia 22 grudnia 2020 r. w sprawie wyznaczenia obszaru i granic aglomeracji Zielona Góra 
http://dzienniki.luw.pl/legalact/2021/391/</t>
  </si>
  <si>
    <t>PLLU0020</t>
  </si>
  <si>
    <t>ZUBRZYCA DOLNA w aglomeracji Jabłonka - Zubrzyca Dolna</t>
  </si>
  <si>
    <t>ZUBRZYCA DOLNA</t>
  </si>
  <si>
    <t>Gmina Miejska Złotoryja, Gmina Złotoryja</t>
  </si>
  <si>
    <t>UCHWAŁA NR 0007/XXIV.205.2020 RADY MIEJSKIEJ</t>
  </si>
  <si>
    <t>PLDO0260</t>
  </si>
  <si>
    <t>PODWILK w aglomeracji JABŁONKA - PODWILK</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</si>
  <si>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</si>
  <si>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</si>
  <si>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</si>
  <si>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</si>
  <si>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</si>
  <si>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</si>
  <si>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 w aglomeracji Jabłonka - Lipnica Mała</t>
  </si>
  <si>
    <t>LIPNICA MAŁA</t>
  </si>
  <si>
    <t>Gmina Żary o statusie miesjkim</t>
  </si>
  <si>
    <t>Gmina Żary o statusie miejskim, Gmina Żary</t>
  </si>
  <si>
    <t>Uchwała Nr XXIX/35/21 Rady Miejskie w Żarach z dnia 28.05.2021r. (Dziennik Urzędowy Województwa Lubuskiego)</t>
  </si>
  <si>
    <t>PLLU0040</t>
  </si>
  <si>
    <t>JABŁONKA w aglomeracji JABŁONKA</t>
  </si>
  <si>
    <t>26.11.2020r,0007.XXI.294.2020,  Rada Miejskia w Żmigrodzie,  (DZ. URZ. WOJ. 2020 poz. 6934)</t>
  </si>
  <si>
    <t>PLDO0790</t>
  </si>
  <si>
    <t>Izbica Kujawska w aglomeracji Izbica Kujawska</t>
  </si>
  <si>
    <t>Uchwała nr XXII/187/20 Rady Gminy Żórawina z dnia 29 grudnia 2020 r. w sprawie wyznaczenia obszaru i granic aglomeracji Żórawina. DZ. URZ. WOJ. DOL. 2021.222
Ogłoszony: 14.01.2021</t>
  </si>
  <si>
    <t>PLDO1050</t>
  </si>
  <si>
    <t>PLMZ065</t>
  </si>
  <si>
    <t>Oczyszczalnia Ścieków "Mokre Łąki" w Truskawiu w aglomeracji Izabelin</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</si>
  <si>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</si>
  <si>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</si>
  <si>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</si>
  <si>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</si>
  <si>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</si>
  <si>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</si>
  <si>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</si>
  <si>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 w aglomeracji Iwkowa</t>
  </si>
  <si>
    <t>Oczyszczalnia ścieków w Kątach</t>
  </si>
  <si>
    <t>PLDO010</t>
  </si>
  <si>
    <t>Gmina Miejska Bolesławiec</t>
  </si>
  <si>
    <t>Gmina Miejska Bolesławiec i Gmina Bolesławiec (wiejska)</t>
  </si>
  <si>
    <t>NR XXV/290/2020 z dn. 30.12.2020r. Dz. Urz. Woj. Doln. Poz. 263</t>
  </si>
  <si>
    <t>PLDO0100</t>
  </si>
  <si>
    <t xml:space="preserve">Rzeszów
</t>
  </si>
  <si>
    <t>ZWK Oczyszczalnia w Iwierzycach w aglomeracji Iwierzyce</t>
  </si>
  <si>
    <t>ZWK Oczyszczalnia w Iwierzycach</t>
  </si>
  <si>
    <t>PLDO121</t>
  </si>
  <si>
    <t>Borek Strzeliński</t>
  </si>
  <si>
    <t>Borów</t>
  </si>
  <si>
    <t>XXII/157/2020 Uchwała Rady Gminy Borów</t>
  </si>
  <si>
    <t>PLDO1210</t>
  </si>
  <si>
    <t>ECOLO-CHIEF w aglomeracji Iwanowice</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</si>
  <si>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</si>
  <si>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</si>
  <si>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</si>
  <si>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</si>
  <si>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</si>
  <si>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</si>
  <si>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 w aglomeracji Istebna</t>
  </si>
  <si>
    <t>Istebna Gliniane</t>
  </si>
  <si>
    <t>PLDO049</t>
  </si>
  <si>
    <t>Bystrzyca Kłodzka</t>
  </si>
  <si>
    <t xml:space="preserve">uchwała XXXIII /227/2020 Rady Miejskiej z dn. 20 listopad 2020 </t>
  </si>
  <si>
    <t>PLDO0490</t>
  </si>
  <si>
    <t>Jaworzynka Czadeczka w aglomeracji Istebna</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</si>
  <si>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</si>
  <si>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</si>
  <si>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</si>
  <si>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</si>
  <si>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</si>
  <si>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 w aglomeracji Istebna</t>
  </si>
  <si>
    <t>Koniaków Pustki</t>
  </si>
  <si>
    <t>PLDO032</t>
  </si>
  <si>
    <t>Chojnów</t>
  </si>
  <si>
    <t>Legnicki</t>
  </si>
  <si>
    <t>Gmina Miejska Chojnów</t>
  </si>
  <si>
    <t>Gmina Miejska Chojnów                                   Gmina Wiejska Chojnów</t>
  </si>
  <si>
    <t>Uchwała XXXIV/160/20Rady Miejskiej Chojnow z dnia 29.12.2020r.</t>
  </si>
  <si>
    <t>PLDO0320</t>
  </si>
  <si>
    <t>Istebna Tartak w aglomeracji Istebna</t>
  </si>
  <si>
    <t>Istebna Tartak</t>
  </si>
  <si>
    <t>PLLU043</t>
  </si>
  <si>
    <t>Cybinka</t>
  </si>
  <si>
    <t>UCHAWAŁA NR XXVII/136/20 Rady miejskiej w Cybince z dnia 16.12.2020r.</t>
  </si>
  <si>
    <t>PLLU0430</t>
  </si>
  <si>
    <t>przewidziana do wybudowania</t>
  </si>
  <si>
    <t>Ińsko w aglomeracji Ińsko</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</si>
  <si>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</si>
  <si>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</si>
  <si>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</si>
  <si>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</si>
  <si>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</si>
  <si>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 w aglomeracji Inowłódz</t>
  </si>
  <si>
    <t>Spała</t>
  </si>
  <si>
    <t>Inowłódz</t>
  </si>
  <si>
    <t>PLDO102</t>
  </si>
  <si>
    <t>Dobroszyce</t>
  </si>
  <si>
    <t>DOBROSZYCE</t>
  </si>
  <si>
    <t>UCHWAŁA NR LVIII-479/2023 RADY GMINY DOBROSZYCE z dnia 28 grudnia 2023r. ( DZ. URZ. WOJ. 2024.161
Ogłoszony: 08.01.2024)</t>
  </si>
  <si>
    <t>PLDO1020</t>
  </si>
  <si>
    <t>Zakościele w aglomeracji Inowłódz</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</si>
  <si>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</si>
  <si>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</si>
  <si>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</si>
  <si>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</si>
  <si>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</si>
  <si>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</si>
  <si>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 w aglomeracji IMIELIN</t>
  </si>
  <si>
    <t>IMIELIN</t>
  </si>
  <si>
    <t>PLDO504</t>
  </si>
  <si>
    <t>Duszniki-Zdrój</t>
  </si>
  <si>
    <t>IV/24/24</t>
  </si>
  <si>
    <t>PLMZ073</t>
  </si>
  <si>
    <t>Iłża w aglomeracji Iłża</t>
  </si>
  <si>
    <t>Iłża</t>
  </si>
  <si>
    <t>PLDO151N</t>
  </si>
  <si>
    <t>Gniewków</t>
  </si>
  <si>
    <t>Dobromierz</t>
  </si>
  <si>
    <t>Uchwała nr XXIX/170/21 Rady Gminy Dobromierz z dnia 26 stycznia 2021 r.</t>
  </si>
  <si>
    <t>PLDO1510N</t>
  </si>
  <si>
    <t>PLWM029</t>
  </si>
  <si>
    <t>Oczyszczalnia ścieków w Iłowie-Osadzie w aglomeracji Iłowo-Osada</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</si>
  <si>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</si>
  <si>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</si>
  <si>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</si>
  <si>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</si>
  <si>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</si>
  <si>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</si>
  <si>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Iłowa w aglomeracji Iłowa</t>
  </si>
  <si>
    <t>PLDO501</t>
  </si>
  <si>
    <t>Gryfów Śląski</t>
  </si>
  <si>
    <t>DOLNOŚLĄSKIE</t>
  </si>
  <si>
    <t>XXIX/167/21 z dnia 23.02.2021r.(DZ. URZ. WOJ. 2021.1016)</t>
  </si>
  <si>
    <t>PLDO5010</t>
  </si>
  <si>
    <t>Dziarny w aglomeracji IŁAWA</t>
  </si>
  <si>
    <t>Dziarny</t>
  </si>
  <si>
    <t>IŁAWA</t>
  </si>
  <si>
    <t>PLLU003</t>
  </si>
  <si>
    <t>Gubin</t>
  </si>
  <si>
    <t>XXVI.178.2020</t>
  </si>
  <si>
    <t>PLLU0030</t>
  </si>
  <si>
    <t>Hyżne w aglomeracji Hyżne</t>
  </si>
  <si>
    <t>uchwała XXI/154/2020 Rady Miejskiej w Jasieniu z dnia 29.12.2020 r. w sprawie wyznaczenia obszaru i granic aglomeracji Jasień</t>
  </si>
  <si>
    <t>PLLU0470</t>
  </si>
  <si>
    <t>Oczyszczalnia Huby w aglomeracji Huby</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</si>
  <si>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</si>
  <si>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</si>
  <si>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</si>
  <si>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</si>
  <si>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</si>
  <si>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Hrubieszów w aglomeracji Hrubieszów</t>
  </si>
  <si>
    <t>Kąty Wrocławskie</t>
  </si>
  <si>
    <t>Uchwała nr XXX/445/20 rady Miejskiej w Kątach Wrocłwskich z dnia 30 grudnia 2020 r.</t>
  </si>
  <si>
    <t>PLDO0220</t>
  </si>
  <si>
    <t>oczyszczalnia ścieków MBR  w aglomeracji Horyniec-Zdrój</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</si>
  <si>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</si>
  <si>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</si>
  <si>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</si>
  <si>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 w aglomeracji Herby</t>
  </si>
  <si>
    <t>COŚ Herby</t>
  </si>
  <si>
    <t>Uchwała nr XLIX/971/2023 Rady Gminy Kobierzyce z dnia 29 września 2023 r. Dz. U. Woj. Dol. Poz. 5640</t>
  </si>
  <si>
    <t>PLDO1001</t>
  </si>
  <si>
    <t>miejska oczyszczalnia ścieków w aglomeracji HEL</t>
  </si>
  <si>
    <t>miejska oczyszczalnia ścieków</t>
  </si>
  <si>
    <t>Uchwała Nr XXIV/239/2020 Rady Miejskiej w Korfantowie z dnia 25 listopada 2020 r. (Dz.Urz. Województwa Opolskiego z dnia 9 grudnia 2020 r. poz. 3403</t>
  </si>
  <si>
    <t>PLOP0250</t>
  </si>
  <si>
    <t>PLMZ080</t>
  </si>
  <si>
    <t>Oczyszczalnia ścieków w Długiej Kościelnej w aglomeracji Halinów</t>
  </si>
  <si>
    <t>Oczyszczalnia ścieków w Długiej Kościelnej</t>
  </si>
  <si>
    <t>Halinów</t>
  </si>
  <si>
    <t>Uchwała XXVIII/233/20 z dnia 30 listopada 2020 r. Dz. Urz. Woj.. Doln.</t>
  </si>
  <si>
    <t>PLDO1250</t>
  </si>
  <si>
    <t>Hajnówka w aglomeracji Hajnówka</t>
  </si>
  <si>
    <t xml:space="preserve">Kowary </t>
  </si>
  <si>
    <t>uchwała nr nr XXXII/201/20 z dn. 14.12.2020 Dz.Urz.Woj. Dol. poz 7061</t>
  </si>
  <si>
    <t>PLDO0230</t>
  </si>
  <si>
    <t>Haczów w aglomeracji Haczów</t>
  </si>
  <si>
    <t>gmina Klodzko</t>
  </si>
  <si>
    <t>Gmina Kłodzko</t>
  </si>
  <si>
    <t>uchwała nr 241/VIII/2020 z dnia 31.12.2020r. Dz.Urz.Woj.Dln. 2021r. Poz. 125</t>
  </si>
  <si>
    <t>PLDO0890</t>
  </si>
  <si>
    <t>Przedsiębiorstwo Oczyszczania Ścieków Gubin-Guben sp.zo.o w aglomeracji Gubin</t>
  </si>
  <si>
    <t>Przedsiębiorstwo Oczyszczania Ścieków Gubin-Guben sp.zo.o</t>
  </si>
  <si>
    <t>uchwała nr 242/VIII/2020 z dn. 31.12.2020r. Dz. Urz.Woj.Dln.2021r.Poz.126</t>
  </si>
  <si>
    <t>PLDO0950</t>
  </si>
  <si>
    <t>Grzmiąca w aglomeracji Grzmiąca</t>
  </si>
  <si>
    <t>Uchwała nr XXXI/210/2020 Rady  Gminy Krośnice z dnia  29 grudnia 2020 r.</t>
  </si>
  <si>
    <t>PLDO1110</t>
  </si>
  <si>
    <t>Komunalna Oczyszczalnia Ścieków w Gryfowie Śląskim w aglomeracji Gryfów Śląski</t>
  </si>
  <si>
    <t>Komunalna Oczyszczalnia Ścieków w Gryfowie Śląskim</t>
  </si>
  <si>
    <t>Łaba</t>
  </si>
  <si>
    <t>Kudowa-Zdrój, Lewin Kłodzki</t>
  </si>
  <si>
    <t>Uchwała nr XXVIII/195/20 z dn 30.12.2020 r. DZ.URZ. WOJ..DOLN.2021.194</t>
  </si>
  <si>
    <t>PLDO0460</t>
  </si>
  <si>
    <t>Oczyszczalnia ścieków w Gryfinie w aglomeracji Gryfino</t>
  </si>
  <si>
    <t>Oczyszczalnia ścieków w Gryfinie</t>
  </si>
  <si>
    <t>Uchwała nr XXXIV/233/2021 Rady Miejskiej Lądka</t>
  </si>
  <si>
    <t>PLDO0730</t>
  </si>
  <si>
    <t>Gryfice w aglomeracji Gryfice</t>
  </si>
  <si>
    <t>UCHWAŁA NR XXII.181.2020
RADY GMINY LEGNICKIE POLE
z dnia 29 grudnia 2020 r.
w sprawie wyznaczenia obszaru i granic aglomeracji Legnickie Pole</t>
  </si>
  <si>
    <t>PLDO1460N</t>
  </si>
  <si>
    <t>RÓWNIE w aglomeracji Grybów Miasto</t>
  </si>
  <si>
    <t>RÓWNIE</t>
  </si>
  <si>
    <t>Uchwała nr XXX/239/2021 Rady Miejskiej w Lewinie Brzeskim z dnia 30 marca 2021 roku w sprawie wyznaczenia granic aglomeracji Lewin Brzeski</t>
  </si>
  <si>
    <t>PLOP0190</t>
  </si>
  <si>
    <t>PRZEDMIEŚCIE w aglomeracji Grybów Miasto</t>
  </si>
  <si>
    <t>PRZEDMIEŚCIE</t>
  </si>
  <si>
    <t>Gmina miejska Lubań, gmina Siekierczyn</t>
  </si>
  <si>
    <t>Uchwała rady Miasta nr XXXII/223/20</t>
  </si>
  <si>
    <t>PLDO0120</t>
  </si>
  <si>
    <t>Oczyszczalnia ścieków w miejscowości Stróże w aglomeracji Grybów - Stróże</t>
  </si>
  <si>
    <t>Oczyszczalnia ścieków w miejscowości Stróże</t>
  </si>
  <si>
    <t>Uchwała nr LXIX/376/23 Rady Miejskiej Gminy Lubomierz z dnia 29.06.2023 r.</t>
  </si>
  <si>
    <t>PLDO0811</t>
  </si>
  <si>
    <t>PLDO0812</t>
  </si>
  <si>
    <t>Oczyszczalnia ścieków w miejscowości Ptaszkowa w aglomeracji Grybów - Kąclowa</t>
  </si>
  <si>
    <t>Oczyszczalnia ścieków w miejscowości Ptaszkowa</t>
  </si>
  <si>
    <t>Uchwała nr IV/20/2024 Rady Gminy Marciszów z dnia 30 sierpnia 2024</t>
  </si>
  <si>
    <t>PLDO0900</t>
  </si>
  <si>
    <t>Oczyszczalnia ścieków w miejscowości Kąclowa w aglomeracji Grybów - Kąclowa</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</si>
  <si>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</si>
  <si>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</si>
  <si>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</si>
  <si>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 w aglomeracji Grudziądz</t>
  </si>
  <si>
    <t>Oczyszczalnia Ścieków Nowa Wieś, koło Grudziądza</t>
  </si>
  <si>
    <t>Uchwała Nr XXV/150/2020  Rady Gminy Miłkowice z dnia 29 grudnia 2020 r.</t>
  </si>
  <si>
    <t>PLDO1480N</t>
  </si>
  <si>
    <t>PLMZ023</t>
  </si>
  <si>
    <t>Kobylin w aglomeracji Grójec</t>
  </si>
  <si>
    <t>Grójec</t>
  </si>
  <si>
    <t>Uchwała nr XXIII.144.2020 z dnia 29 grudnia 2020 r. (Dz. Urz. Woj. Doln. z 30 grudnia 2020 r. poz. 7362)</t>
  </si>
  <si>
    <t>PLDO0870</t>
  </si>
  <si>
    <t>Oczyszczalnia ścieków w miejscowości Bartkowa-Posadowa w aglomeracji Gródek nad Dunajcem</t>
  </si>
  <si>
    <t>Oczyszczalnia ścieków w miejscowości Bartkowa-Posadowa</t>
  </si>
  <si>
    <t xml:space="preserve">Mysłakowice </t>
  </si>
  <si>
    <t>Mysłakowice, Podgórzyn</t>
  </si>
  <si>
    <t xml:space="preserve">uchwała nr XXXI/212/2020 z dn. 29.12.2020 r. </t>
  </si>
  <si>
    <t>PLDO0380</t>
  </si>
  <si>
    <t>Oczyszczalnia ścieków w miejscowości Rożnów w aglomeracji Gródek nad Dunajcem</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</si>
  <si>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</si>
  <si>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</si>
  <si>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</si>
  <si>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</si>
  <si>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</si>
  <si>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</si>
  <si>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 w aglomeracji Gródek nad Dunajcem</t>
  </si>
  <si>
    <t>Oczyszczalnia scieków w miejscowości Gródek nad Dunajcem</t>
  </si>
  <si>
    <t xml:space="preserve">Niemcza </t>
  </si>
  <si>
    <t xml:space="preserve">UCHWAŁA NR XXVII/170/20 RADY MIEJSKIEJ W NIEMCZY z dnia 30 grudnia 2020r. </t>
  </si>
  <si>
    <t>PLDO1380N</t>
  </si>
  <si>
    <t>Oczyszczalnia ścieków w miejscowości Sienna w aglomeracji Gródek nad Dunajcem</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</si>
  <si>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</si>
  <si>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</si>
  <si>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</si>
  <si>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</si>
  <si>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</si>
  <si>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 w aglomeracji Gródek nad Dunajcem</t>
  </si>
  <si>
    <t>Oczyszczalnia ścieków w miejscowości Tropie</t>
  </si>
  <si>
    <t>Uchwała Nr XX/160/2020</t>
  </si>
  <si>
    <t>PLLU0240</t>
  </si>
  <si>
    <t>Gromnik w aglomeracji Gromnik</t>
  </si>
  <si>
    <t>Nowowgrodziec</t>
  </si>
  <si>
    <t>uchwała nr XXVIII/189/20 Rady Miejskiej w N-cu z 29.09.2020r. w spr. wyznaczenia obszaru, wielkości i granic Aglomeracji Nowogrodziec  (Dz. Urz. Woj. Doln. z 6.10.2020 r.  poz. 5409)</t>
  </si>
  <si>
    <t>PLDO0390</t>
  </si>
  <si>
    <t xml:space="preserve">Oczyszczalnia ścieków w Gromadce   w aglomeracji Gromadka </t>
  </si>
  <si>
    <t xml:space="preserve">Oczyszczalnia ścieków w Gromadce  </t>
  </si>
  <si>
    <t>Nysa
Głuchołazy
Otmuchów</t>
  </si>
  <si>
    <t>Uchwała
nr XXXIII/521/20 Rady Miejskiej w Nysie</t>
  </si>
  <si>
    <t>PLOP0020</t>
  </si>
  <si>
    <t>Grodzisko Dolne w aglomeracji Grodzisko Dolne</t>
  </si>
  <si>
    <t>Gmina Miasto Oleśnica</t>
  </si>
  <si>
    <t>Dziennik Urzędowy Województwa Dolnośląskiego, Wrocław, 18.01.2021, poz.272</t>
  </si>
  <si>
    <t>PLDO0150</t>
  </si>
  <si>
    <t>Chodaczów w aglomeracji Grodzisko Dolne</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</si>
  <si>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</si>
  <si>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</si>
  <si>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</si>
  <si>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</si>
  <si>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</si>
  <si>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Gminna oczyszczalnia ścieków w aglomeracji Grodzisk Wielkopolski</t>
  </si>
  <si>
    <t>Uchwała Rady Gminy Perzów 
XII/132/2020 z dn. 21.12.2020</t>
  </si>
  <si>
    <t>PLWL1940N</t>
  </si>
  <si>
    <t>PLMZ004</t>
  </si>
  <si>
    <t>Grupowa oczyszczalnia ścieków w aglomeracji Grodzisk Mazowiecki</t>
  </si>
  <si>
    <t>Grupowa oczyszczalnia ścieków</t>
  </si>
  <si>
    <t>Grodzisk Mazowiecki</t>
  </si>
  <si>
    <t>Uchwała nr 163/XXIX/2020 Rady Miasta Piechowice z dnia 25.11.2020r Dz. U. poz. 6672</t>
  </si>
  <si>
    <t>PLDO0480</t>
  </si>
  <si>
    <t>Tarnów Grodkowski w aglomeracji Grodków</t>
  </si>
  <si>
    <t>Tarnów Grodkowski</t>
  </si>
  <si>
    <t>PLDO075</t>
  </si>
  <si>
    <t>Piława Górna</t>
  </si>
  <si>
    <t>Uchwała Nr XXIV/133/2020 Rady Miejskiej w Piławie Górnej z dnia 29 grudnia 2020 r. w sprawie wyznaczenia Aglomeracji  Piława Górna</t>
  </si>
  <si>
    <t xml:space="preserve">Grębów  w aglomeracji Grębów </t>
  </si>
  <si>
    <t>Podgorzyn</t>
  </si>
  <si>
    <t>uchwała nr XXX/288/2020 z dn.17.12.2020 r.Dz Urz Woj.Doln poz 7238</t>
  </si>
  <si>
    <t>PLDO0920</t>
  </si>
  <si>
    <t>O S Grębocice w aglomeracji Grębocice</t>
  </si>
  <si>
    <t>O S Grębocice</t>
  </si>
  <si>
    <t>PLDO027</t>
  </si>
  <si>
    <t>Góra</t>
  </si>
  <si>
    <t>Uchwała NR XXVII/284/20
Rady Miejskiej Góry z dnia 18 grudnia 2020 r. (Dz. Urz. Woj.. Doln z 2020 r. poz. 7247)</t>
  </si>
  <si>
    <t>PLDO0270</t>
  </si>
  <si>
    <t>Granowo w aglomeracji Granowo</t>
  </si>
  <si>
    <t>Uchwała NR VIII/55/2024 Rady Miejskiej w Lubawce z dnia 31 października 2024r. (DZ. URZ. WOJ. 2024.5542)</t>
  </si>
  <si>
    <t>PLDO0500</t>
  </si>
  <si>
    <t>Miejska Oczyszczalnia Ścieków w Grajewie w aglomeracji Grajewo</t>
  </si>
  <si>
    <t>Miejska Oczyszczalnia Ścieków w Grajewie</t>
  </si>
  <si>
    <t>PLDO117</t>
  </si>
  <si>
    <t>Chełmsko Śląskie</t>
  </si>
  <si>
    <t>Uchwała Nr XV/204/20 Rady Miejskiej w Lubawce z dnia 29 grudnia 2020 r. (Dz.Urz.Woj. Dol. 2021, poz.181)</t>
  </si>
  <si>
    <t>PLDO1170</t>
  </si>
  <si>
    <t>Grabów Wójtostwo w aglomeracji Grabów nad Prosną</t>
  </si>
  <si>
    <t>Grabów Wójtostwo</t>
  </si>
  <si>
    <t>UCHWAŁA NR XII/120/2020 RADY MIEJSKIEJ W POLANICY-ZDROJU z dnia 30 grudnia 2020 r.</t>
  </si>
  <si>
    <t>PLDO0340</t>
  </si>
  <si>
    <t>OCZYSZCZALNIA ŚCIEKÓW W GÓRZYCY w aglomeracji Górzyca</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</si>
  <si>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</si>
  <si>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</si>
  <si>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</si>
  <si>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 w aglomeracji Górowo Iławeckie</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</si>
  <si>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</si>
  <si>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</si>
  <si>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</si>
  <si>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</si>
  <si>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</si>
  <si>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</si>
  <si>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 w aglomeracji Góra Kalwaria</t>
  </si>
  <si>
    <t>Moczydłów</t>
  </si>
  <si>
    <t>Góra Kalwaria</t>
  </si>
  <si>
    <t>Uchwała Rady Gminy Przemęt z 23 luty 2021 nr 234/2021</t>
  </si>
  <si>
    <t>PLWL1031</t>
  </si>
  <si>
    <t>PLWL1032</t>
  </si>
  <si>
    <t>Oczyszczalnia Ściekow w Górze w aglomeracji Góra</t>
  </si>
  <si>
    <t>Oczyszczalnia Ściekow w Górze</t>
  </si>
  <si>
    <t xml:space="preserve">Przemków </t>
  </si>
  <si>
    <t>Uchwała Nr XXV/148/20 Rady Miejskiej w Przemkowie z dnia 30 grudnia 2020 r. w sprawie wyznaczenia obszaru i granic aglomeracji Przemków</t>
  </si>
  <si>
    <t>PLDO0720</t>
  </si>
  <si>
    <t>Oczyszczalnia Gozdnica w aglomeracji Gozdnica</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</si>
  <si>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</si>
  <si>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</si>
  <si>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</si>
  <si>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 w aglomeracji Gostyń</t>
  </si>
  <si>
    <t>Oczyszczalnia ścieków w Gostyniu</t>
  </si>
  <si>
    <t>Uchwała nr LXIII/669/23 z dnia 24.05.2023r.</t>
  </si>
  <si>
    <t>PLWL0200</t>
  </si>
  <si>
    <t>PLMZ042</t>
  </si>
  <si>
    <t>Oczyszczalnia Ścieków Gostynina - Zalesie w aglomeracji Gostynin</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</si>
  <si>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</si>
  <si>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</si>
  <si>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</si>
  <si>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</si>
  <si>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 w aglomeracji Gostynin</t>
  </si>
  <si>
    <t>Oczyszczalnia Miejksiego Przedsiebiorstwa Komunalnego w Gostyninie Sp. zo.o.</t>
  </si>
  <si>
    <t>XXVIII/205/2021 z dnia 28 stycznia 2021r. (Dz. Urz. Woj. Wlkp. 2021.1292)</t>
  </si>
  <si>
    <t>PLWL1070</t>
  </si>
  <si>
    <t>Gorzyce w aglomeracji Gorzyce</t>
  </si>
  <si>
    <t>Uchwała Rady Miejskiej w Siechnicach nr XXXVI/307/20 z dnia 30.12.2020r.</t>
  </si>
  <si>
    <t>PLDO0680</t>
  </si>
  <si>
    <t>Gorzowska Oczyszczalnia Ścieków  w aglomeracji Gorzów Wielkopolski</t>
  </si>
  <si>
    <t xml:space="preserve">Gorzowska Oczyszczalnia Ścieków </t>
  </si>
  <si>
    <t>Gmina Skąpe</t>
  </si>
  <si>
    <t>XXV/212/2020</t>
  </si>
  <si>
    <t>PLLU0660N</t>
  </si>
  <si>
    <t>PLLO038</t>
  </si>
  <si>
    <t>Oczyszczalnia ścieków w Gorzkowicach ZBW- BOS- BG  w aglomeracji Gorzkowice</t>
  </si>
  <si>
    <t xml:space="preserve">Oczyszczalnia ścieków w Gorzkowicach ZBW- BOS- BG </t>
  </si>
  <si>
    <t>Gorzkowice</t>
  </si>
  <si>
    <t>Stronie Śląskie</t>
  </si>
  <si>
    <t>uchwała nr XXIX/203/20</t>
  </si>
  <si>
    <t>PLDO0690</t>
  </si>
  <si>
    <t>Gorlice miasto  w aglomeracji Gorlice</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</si>
  <si>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</si>
  <si>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</si>
  <si>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</si>
  <si>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</si>
  <si>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Gomunice w aglomeracji Gomunice</t>
  </si>
  <si>
    <t>Sulików, Platerówka</t>
  </si>
  <si>
    <t>Uchwała nr LIX/471/23 Rady Gminy Sulików  (DZ. URZ. WOJ. 2024.299)</t>
  </si>
  <si>
    <t>PLDO0820</t>
  </si>
  <si>
    <t>Gołuchów w aglomeracji Gołuchów</t>
  </si>
  <si>
    <t>PLLU501</t>
  </si>
  <si>
    <t>Szczaniec</t>
  </si>
  <si>
    <t>Uchwała Nr XXXIX/76/21 Rady Gminy Szczaniec z dnia 25 marca 2021r. Dziennik Urzędowy Województwa Lubuskiego poz.832</t>
  </si>
  <si>
    <t>PLLU007</t>
  </si>
  <si>
    <t>Miejska Oczyszczalnia Ścieków w Gołdapi w aglomeracji Gołdap</t>
  </si>
  <si>
    <t>Miejska Oczyszczalnia Ścieków w Gołdapi</t>
  </si>
  <si>
    <t>uchwała nr XXXI/359/2020 z dn. 29.10.2020 Dz. Urz. Poz. 6020</t>
  </si>
  <si>
    <t>PLDO0880</t>
  </si>
  <si>
    <t>Rzeżuśnia w aglomeracji Gołcza-Rzeżuśnia</t>
  </si>
  <si>
    <t>Rzeżuśnia</t>
  </si>
  <si>
    <t>Uchwała nr XXI/170/20 Rady miejskiej w Szlichtyngowej</t>
  </si>
  <si>
    <t>PLLU0420</t>
  </si>
  <si>
    <t>Gołańcz w aglomeracji Gołańcz</t>
  </si>
  <si>
    <t>Uchwała nr XXXV/373/20 Rady Miejskiej w Środzie Śląskiej z dnia 10 grudnia 2020 r. - Dziennik Urzędowy Województwa Dolnośląskiego z dnia 15 grudnia 2020 r. poz. 7032</t>
  </si>
  <si>
    <t>PLDO0420</t>
  </si>
  <si>
    <t>OCZYSZCZALNIA ŚCIEKÓW GOLUB-DOBRZYŃ w aglomeracji Golub-Dobrzyń</t>
  </si>
  <si>
    <t>OCZYSZCZALNIA ŚCIEKÓW GOLUB-DOBRZYŃ</t>
  </si>
  <si>
    <t xml:space="preserve">Miasto Świdnica </t>
  </si>
  <si>
    <t>Świdnica m.,
Świdnica w.,
Marcinowice</t>
  </si>
  <si>
    <t>Uchwała nr XXIV/261/20 Rady Miejskiej w Świdnicy z dnia 29 grudnia 2020 r.</t>
  </si>
  <si>
    <t>PLDO0070</t>
  </si>
  <si>
    <t>Golina w aglomeracji Golina</t>
  </si>
  <si>
    <t xml:space="preserve"> Świebodzin</t>
  </si>
  <si>
    <t xml:space="preserve">Świebodzn, Lubrza </t>
  </si>
  <si>
    <t>Uchwała nr LVI/762/2023 Rady Miejskiej w Świebodzinie z dnia 21 sierpnia 2023 roku w sprawie wyznaczenia obszaru i granic aglomeracji Świebodzin</t>
  </si>
  <si>
    <t>PLLU0071</t>
  </si>
  <si>
    <t>Cisownica w aglomeracji Goleszów</t>
  </si>
  <si>
    <t>Cisownica</t>
  </si>
  <si>
    <t>Uchwała nr XXXV/162/2020 Rady Miasta Świeradów-Zdrój z dnia 27.11.2020 r. (Dz. Urz. Woj. Dolnośl. Poz. 6980</t>
  </si>
  <si>
    <t>PLDO0560</t>
  </si>
  <si>
    <t>Oczyszczalnia ścieków w Goleniowie w aglomeracji Goleniów</t>
  </si>
  <si>
    <t>Oczyszczalnia ścieków w Goleniowie</t>
  </si>
  <si>
    <t>Uchwała Nr XXIII/146/2020 Rady Miejskiej Świerzawa z dnia 5 listopada 2020 r. (Dz. Urz. Woj.. Doln. z dnia 18.11.2020r., poz. 6258)</t>
  </si>
  <si>
    <t>PLDO0840</t>
  </si>
  <si>
    <t>Oczyszczalnia ścieków w Golczewie w aglomeracji Golczewo</t>
  </si>
  <si>
    <t>Oczyszczalnia ścieków w Golczewie</t>
  </si>
  <si>
    <t>30.12.2020 nr XX/141/20 Rady Miejskiej w Torzymiu w sprawie wyznaczenia obszaru, wielkości i granic Aglomeracji Torzym</t>
  </si>
  <si>
    <t>PLLU0320</t>
  </si>
  <si>
    <t>Oczyszczalnia Chorula w aglomeracji Gogolin</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</si>
  <si>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</si>
  <si>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</si>
  <si>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</si>
  <si>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</si>
  <si>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</si>
  <si>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Godziesze Małe w aglomeracji Godziesze Małe</t>
  </si>
  <si>
    <t xml:space="preserve">Uchwała Nr XXVII/147/21 Rady Miejskiej w Tułowicach z dnia 25 lutego 2021 r. </t>
  </si>
  <si>
    <t>PLOP6000</t>
  </si>
  <si>
    <t>Godowa w aglomeracji Godowa</t>
  </si>
  <si>
    <t>Walim, Jedlina-Zdrój, Głuszyca</t>
  </si>
  <si>
    <t xml:space="preserve">Uchwała nr XXIV/2011/2021 Rady Gminy Walim z dnia 26 stycznia 2021 r. w sprawie wyznaczenia granic Aglomeracji </t>
  </si>
  <si>
    <t>PLDO0410</t>
  </si>
  <si>
    <t xml:space="preserve">Gnojnik SBR w aglomeracji Gnojnik </t>
  </si>
  <si>
    <t>Gnojnik SBR</t>
  </si>
  <si>
    <t>PLDO144N</t>
  </si>
  <si>
    <t>Dziećmorowice</t>
  </si>
  <si>
    <t>Walim, Wałbrzych</t>
  </si>
  <si>
    <t xml:space="preserve">Uchwała nr XXIV/2012/2021 Rady Gminy Walim z dnia 26 stycznia 2021 r. w sprawie wyznaczenia granic Aglomeracji Dziećmorowice </t>
  </si>
  <si>
    <t>PLDO1440N</t>
  </si>
  <si>
    <t>Gnieżdziska  w aglomeracji Gnieździska</t>
  </si>
  <si>
    <t xml:space="preserve">Gnieżdziska </t>
  </si>
  <si>
    <t>Wijewo</t>
  </si>
  <si>
    <t>Uchwała Nr XXI/147/2020 z dnia 17 listopada 2020r.</t>
  </si>
  <si>
    <t>PLWL2220N</t>
  </si>
  <si>
    <t>Grabownica w aglomeracji Gnieździska</t>
  </si>
  <si>
    <t>Grabownica</t>
  </si>
  <si>
    <t>NR 172/XXVI/20  z dnia 17 grudnia 2020 r. Dz. Urz. Woj. Doln. Poz 7242</t>
  </si>
  <si>
    <t>PLDO5030</t>
  </si>
  <si>
    <t>Miejska Oczyszczalnia Ścieków w Gnieźnie w aglomeracji Gniezno</t>
  </si>
  <si>
    <t>Miejska Oczyszczalnia Ścieków w Gnieźnie</t>
  </si>
  <si>
    <t xml:space="preserve">Uchwała nr XXXII/263/2021 Rady Miejskiej w Wołowie z dnia 26 lutego 2021 r. </t>
  </si>
  <si>
    <t>PLDO0440</t>
  </si>
  <si>
    <t>Czernica w aglomeracji Gniewków</t>
  </si>
  <si>
    <t>Czernica</t>
  </si>
  <si>
    <t>Wołowski</t>
  </si>
  <si>
    <t>Uchwała nr XXX/250/2020 Rady Miejskiej w Wołowie z dnia 30 grudzień 2020 r</t>
  </si>
  <si>
    <t>PLDO1340N</t>
  </si>
  <si>
    <t>Gniewkowo w aglomeracji Gniewkowo</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</si>
  <si>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</si>
  <si>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</si>
  <si>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</si>
  <si>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</si>
  <si>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Gniewino w aglomeracji Gniewino</t>
  </si>
  <si>
    <t>Uchwała Nr XXIII/219/2020 Rady Miejskiej we Wschowie z dnia 29 grudnia 2020 r. w sprawie wyznaczenia obszaru i granic aglomeracji Wschowa.</t>
  </si>
  <si>
    <t>PLLU0130</t>
  </si>
  <si>
    <t>Gniew w aglomeracji Gniew</t>
  </si>
  <si>
    <t>UCHWAŁA NR XXXII/140/2020 RADY MIEJSKIEJ W ZAWIDOWIE z dnia 18 grudnia 2020 r.</t>
  </si>
  <si>
    <t>PLDO0860</t>
  </si>
  <si>
    <t>Krosino w aglomeracji Gmina Świdwin</t>
  </si>
  <si>
    <t>Krosino</t>
  </si>
  <si>
    <t>Zduny, Cieszków</t>
  </si>
  <si>
    <t>Uchwała nr XXVII.189.2020 Rady Miejskiej w Zdunach z dnia 30 grudnia 2020 r. (Dz. Urz. Woj. Wielkop. z 2021 r. poz. 121)</t>
  </si>
  <si>
    <t>PLWL0580</t>
  </si>
  <si>
    <t>Lekowo w aglomeracji Gmina Świdwin</t>
  </si>
  <si>
    <t>Lekowo</t>
  </si>
  <si>
    <t>Uchwała 249/VIII/2020 RADY MIEJSKIEJ W ZIĘBICACH z dnia 28 grudnia 2020 r</t>
  </si>
  <si>
    <t>PLDO0241</t>
  </si>
  <si>
    <t>PLDO0242</t>
  </si>
  <si>
    <t>Oparzno w aglomeracji Gmina Świdwin</t>
  </si>
  <si>
    <t>Oparzno</t>
  </si>
  <si>
    <t>Uchwała NrXLV/367/2023 RM w Złotym Stoku z dnia 27.04.2023 r. Dz. Urz. Woj. Doln. Poz. 3197 z dnia 16.05.2023 r.</t>
  </si>
  <si>
    <t>PLDO1360N</t>
  </si>
  <si>
    <t>Łąkowo w aglomeracji Gmina Świdwin</t>
  </si>
  <si>
    <t>Łąkowo</t>
  </si>
  <si>
    <t>Żarów, Jaworzyna Śląska</t>
  </si>
  <si>
    <t>Uchwała Nr XXV/193/2020 Rady Miejskiej w Żarowie z dnia 29 grudnia 2020 r.</t>
  </si>
  <si>
    <t>PLDO0400</t>
  </si>
  <si>
    <t>Klępczewo w aglomeracji Gmina Świdwin</t>
  </si>
  <si>
    <t>Klępczewo</t>
  </si>
  <si>
    <t>PLLO090N</t>
  </si>
  <si>
    <t>Aglomeracja Gminy Opoczno - Zlewnia Libiszów i Mroczków</t>
  </si>
  <si>
    <t>opoczyński</t>
  </si>
  <si>
    <t>Uchwała Nr LIV/597/2022 Rady Miejskiej w Opocznie z dnia 28 grudnia 2022 r.</t>
  </si>
  <si>
    <t>PLLO0902N</t>
  </si>
  <si>
    <t>Bystrzyna w aglomeracji Gmina Świdwin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</si>
  <si>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</si>
  <si>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</si>
  <si>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</si>
  <si>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</si>
  <si>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</si>
  <si>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</si>
  <si>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</si>
  <si>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 w aglomeracji Gmina Świdwin</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</si>
  <si>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</si>
  <si>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</si>
  <si>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</si>
  <si>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</si>
  <si>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</si>
  <si>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</si>
  <si>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</si>
  <si>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</si>
  <si>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</si>
  <si>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 w aglomeracji Głuchów</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</si>
  <si>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</si>
  <si>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</si>
  <si>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</si>
  <si>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</si>
  <si>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</si>
  <si>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</si>
  <si>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</si>
  <si>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</si>
  <si>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</si>
  <si>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 w aglomeracji Głowaczowa</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</si>
  <si>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</si>
  <si>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</si>
  <si>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</si>
  <si>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</si>
  <si>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</si>
  <si>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</si>
  <si>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</si>
  <si>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</si>
  <si>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Głogówek w aglomeracji Głogówek</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</si>
  <si>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</si>
  <si>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</si>
  <si>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</si>
  <si>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</si>
  <si>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</si>
  <si>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</si>
  <si>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 w aglomeracji Głogów Małopolski</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</si>
  <si>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</si>
  <si>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</si>
  <si>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</si>
  <si>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</si>
  <si>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</si>
  <si>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 w aglomeracji Gliwice</t>
  </si>
  <si>
    <t>Centralna Oczyszczalnia Ścieków w Gliwicach</t>
  </si>
  <si>
    <t>PLLE061</t>
  </si>
  <si>
    <t>Annopol</t>
  </si>
  <si>
    <t>Uchwała nr XLIX/368/22 Rady Miejskiej w Annopolu z dnia 28 grudnia 2022 r.</t>
  </si>
  <si>
    <t>PLLE0610</t>
  </si>
  <si>
    <t>Oczyszczalnia Ścieków dla gminy Pyskowice w aglomeracji Gliwice</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</si>
  <si>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</si>
  <si>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</si>
  <si>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</si>
  <si>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</si>
  <si>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</si>
  <si>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</si>
  <si>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</si>
  <si>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 w aglomeracji Glinojeck</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</si>
  <si>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</si>
  <si>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</si>
  <si>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</si>
  <si>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</si>
  <si>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</si>
  <si>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</si>
  <si>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 w aglomeracji Giżycko</t>
  </si>
  <si>
    <t>Oczyszcalnia Ścieków w Bystrym</t>
  </si>
  <si>
    <t>PLMZ022</t>
  </si>
  <si>
    <t>Białobrzegi</t>
  </si>
  <si>
    <t>białobrzeski</t>
  </si>
  <si>
    <t xml:space="preserve">Uchwała nr L/435/2023 Rady Miasta i Gminy Białobrzegi z dnia 2 marca 2023 r. </t>
  </si>
  <si>
    <t>PLMZ0220</t>
  </si>
  <si>
    <t>OŚGierałtowice w aglomeracji Gierałtowice</t>
  </si>
  <si>
    <t>OŚGierałtowice</t>
  </si>
  <si>
    <t>PLMZ092</t>
  </si>
  <si>
    <t>Bielsk</t>
  </si>
  <si>
    <t>płocki</t>
  </si>
  <si>
    <t>Uchwała Rady Gminy w Bielsku nr 142/XXIII/2020 
z dnia 30.11.2020 r.
Dziennik Urzędowy Województwa Mazowieckiego z dnia 08.12.2020 r. poz. 12346</t>
  </si>
  <si>
    <t>PLMZ0920</t>
  </si>
  <si>
    <t>PLMZ162N</t>
  </si>
  <si>
    <t>NOVA w aglomeracji Gielniów</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</si>
  <si>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</si>
  <si>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</si>
  <si>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</si>
  <si>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</si>
  <si>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</si>
  <si>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</si>
  <si>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</si>
  <si>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Gidle w aglomeracji Gidle</t>
  </si>
  <si>
    <t>PLMZ021</t>
  </si>
  <si>
    <t>Błonie</t>
  </si>
  <si>
    <t>warszawski zachodni, grodziski</t>
  </si>
  <si>
    <t>Błonie, Leszno, Baranów</t>
  </si>
  <si>
    <t xml:space="preserve">Uchwała nr XXVI/232/20 Rady Miejskiej w Błoniu z dnia 14 grudnia 2020 r. </t>
  </si>
  <si>
    <t>PLMZ0210</t>
  </si>
  <si>
    <t>Gębice  w aglomeracji Gębice</t>
  </si>
  <si>
    <t xml:space="preserve">Gębice </t>
  </si>
  <si>
    <t>PLMZ121</t>
  </si>
  <si>
    <t>Bodzanów</t>
  </si>
  <si>
    <t>Uchwała przyjęt 04.12.2020 r. Rada Gminy Bodzanów, DUWM z 11.12.2020, poz. 12732</t>
  </si>
  <si>
    <t>PLMZ1210</t>
  </si>
  <si>
    <t>GOŚ Dębogórze w aglomeracji Gdynia</t>
  </si>
  <si>
    <t>GOŚ Dębogórze</t>
  </si>
  <si>
    <t>PLSW041</t>
  </si>
  <si>
    <t xml:space="preserve">Bodzentyn </t>
  </si>
  <si>
    <t xml:space="preserve">Uchwała nr XXXVII/297/2020 Rady Miejskiej w Bodzentynie z dnia 15 grudnia 2020 r. </t>
  </si>
  <si>
    <t>PLSW0411</t>
  </si>
  <si>
    <t>PLSW0412</t>
  </si>
  <si>
    <t>PLSW0690</t>
  </si>
  <si>
    <t>Gdów w aglomeracji Gdów</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</si>
  <si>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</si>
  <si>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</si>
  <si>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</si>
  <si>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</si>
  <si>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</si>
  <si>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</si>
  <si>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 w aglomeracji Gdów</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</si>
  <si>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</si>
  <si>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</si>
  <si>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</si>
  <si>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</si>
  <si>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</si>
  <si>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</si>
  <si>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 w aglomeracji Gdańsk</t>
  </si>
  <si>
    <t>Gdańsk-Wschód</t>
  </si>
  <si>
    <t>PLSW026</t>
  </si>
  <si>
    <t>Brody</t>
  </si>
  <si>
    <t>starachowicki</t>
  </si>
  <si>
    <t>Uchwała nr XIV/97/20 Rady Gminy w Brodach z dnia 15 grudnia 2020 r. Dz.U.Woj.Św.poz.4756</t>
  </si>
  <si>
    <t>PLSW0260</t>
  </si>
  <si>
    <t>PLMZ081</t>
  </si>
  <si>
    <t>Miejska Oczyszczalnia Ścieków w Gąbinie w aglomeracji Gąbin</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</si>
  <si>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</si>
  <si>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</si>
  <si>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</si>
  <si>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</si>
  <si>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</si>
  <si>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</si>
  <si>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</si>
  <si>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 w aglomeracji Gaworzyce</t>
  </si>
  <si>
    <t>Koźlice</t>
  </si>
  <si>
    <t>PLMZ038</t>
  </si>
  <si>
    <t>Brwinów</t>
  </si>
  <si>
    <t>pruszkowski</t>
  </si>
  <si>
    <t>https://eDziennik.mazowieckie.pl/WDU_W/2020/13004/akt.pdf</t>
  </si>
  <si>
    <t>PLMZ033</t>
  </si>
  <si>
    <t>Oczyszczalnia Garwolin w aglomeracji Garwolin</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</si>
  <si>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</si>
  <si>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</si>
  <si>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</si>
  <si>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</si>
  <si>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</si>
  <si>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</si>
  <si>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</si>
  <si>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</si>
  <si>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 w aglomeracji Garbów</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</si>
  <si>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</si>
  <si>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</si>
  <si>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</si>
  <si>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</si>
  <si>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</si>
  <si>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</si>
  <si>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</si>
  <si>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 w aglomeracji Garbatka-Letnisko</t>
  </si>
  <si>
    <t>Gminna Oczyszczalnia Ścieków w Bąkowcu</t>
  </si>
  <si>
    <t>Garbatka-Letnisko</t>
  </si>
  <si>
    <t>PLMZ126</t>
  </si>
  <si>
    <t xml:space="preserve">Cegłów </t>
  </si>
  <si>
    <t>Cegłów</t>
  </si>
  <si>
    <t>Uchwała XXIX/225/20 Rady Gminy Cegłów z 30 listopada 2020 (Dz. U. woj. Maz. poz. 12540)</t>
  </si>
  <si>
    <t>PLMZ1260</t>
  </si>
  <si>
    <t>FROMBORK w aglomeracji Frombork</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</si>
  <si>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</si>
  <si>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</si>
  <si>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</si>
  <si>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</si>
  <si>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</si>
  <si>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Frampol w aglomeracji Frampol</t>
  </si>
  <si>
    <t>PLKP006</t>
  </si>
  <si>
    <t>Choceń</t>
  </si>
  <si>
    <t>LII/355/2023 Rady Gminy Choceń, 20.06.2023r., BIP Choceń 04.07.2023r.</t>
  </si>
  <si>
    <t>PLKP0060</t>
  </si>
  <si>
    <t>Bez nazwy w aglomeracji Firlej</t>
  </si>
  <si>
    <t>Bez nazwy</t>
  </si>
  <si>
    <t>PLKP083</t>
  </si>
  <si>
    <t>Chodecz</t>
  </si>
  <si>
    <t>UCHWAŁA NR XXII/158/2020 RADY MIEJSKIEJ W CHODCZU z dnia 25 listopada 2020 r.</t>
  </si>
  <si>
    <t>PLKP0830</t>
  </si>
  <si>
    <t>PLSW067N</t>
  </si>
  <si>
    <t>Fałków w aglomeracji Fałków</t>
  </si>
  <si>
    <t>Fałków</t>
  </si>
  <si>
    <t>PLMZ025</t>
  </si>
  <si>
    <t>Chorzele</t>
  </si>
  <si>
    <t>przasnyski</t>
  </si>
  <si>
    <t>Dębe</t>
  </si>
  <si>
    <t>Nr 208/XXX/20 Rady Miejskiej w Chorzelach z dnia 30 listopada 2020 r.</t>
  </si>
  <si>
    <t>PLMZ0250</t>
  </si>
  <si>
    <t>PLKP080</t>
  </si>
  <si>
    <t>FABIANKI w aglomeracji Fabianki</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</si>
  <si>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</si>
  <si>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</si>
  <si>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</si>
  <si>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</si>
  <si>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</si>
  <si>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</si>
  <si>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</si>
  <si>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</si>
  <si>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 w aglomeracji Fabianki</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</si>
  <si>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</si>
  <si>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</si>
  <si>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</si>
  <si>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</si>
  <si>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</si>
  <si>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</si>
  <si>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 w aglomeracji Ełk</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</si>
  <si>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</si>
  <si>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</si>
  <si>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</si>
  <si>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</si>
  <si>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</si>
  <si>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 w aglomeracji Elbląg</t>
  </si>
  <si>
    <t>OMB Elbląg</t>
  </si>
  <si>
    <t>PLMZ505</t>
  </si>
  <si>
    <t>Dąbrówka</t>
  </si>
  <si>
    <t>Uchwała Nr XXXVI.365.2022 Rady Gminy Dąbrówka z dnia                      8 sierpnia 2022 roku</t>
  </si>
  <si>
    <t>PLMZ5050</t>
  </si>
  <si>
    <t>Dźwierzuty w aglomeracji DŹWIERZUTY</t>
  </si>
  <si>
    <t>PLMZ060</t>
  </si>
  <si>
    <t>Dębe Wielkie</t>
  </si>
  <si>
    <t>Dębe Wielkkie</t>
  </si>
  <si>
    <t>Uchwała Nr
SR.XXIII.0007.219.2020
Rady Gminy Dębe Wielkie
Dziennik Urzędowy Województwa Mazowieckiego
z dnia 14 stycznia 2021 r. poz. 300</t>
  </si>
  <si>
    <t>PLMZ0600</t>
  </si>
  <si>
    <t>Oczyszczalnia Międzywodzie w aglomeracji Dziwnów</t>
  </si>
  <si>
    <t>Oczyszczalnia Międzywodzie</t>
  </si>
  <si>
    <t>PLLE013</t>
  </si>
  <si>
    <t>Dęblin</t>
  </si>
  <si>
    <t>Dęblin, Stężyca</t>
  </si>
  <si>
    <t>Uchwała Nr XL/235/2020 Rady Miasta Dęblin z dnia 17 grudnia 2020 r. (Dz. Urzęd. Woj. Lub. z 2020 roku poz. 6946)</t>
  </si>
  <si>
    <t>PLLE0130</t>
  </si>
  <si>
    <t>OŚ w Dzierżoniowie w aglomeracji Dzierżoniów</t>
  </si>
  <si>
    <t>OŚ w Dzierżoniowie</t>
  </si>
  <si>
    <t>PLMZ100</t>
  </si>
  <si>
    <t>Uchwała Nr XV/12/20 Rady Gminy Dobre opublikowany w Dzienniku Urzedowym Wojewódzwta Mazowieckiego</t>
  </si>
  <si>
    <t>PLMZ1000</t>
  </si>
  <si>
    <t>Dzierzgoń w aglomeracji Dzierzgoń</t>
  </si>
  <si>
    <t>PLKP055</t>
  </si>
  <si>
    <t>Dobrzyń nad Wisłą</t>
  </si>
  <si>
    <t>Gmina Dobrzyń nad  Wisłą</t>
  </si>
  <si>
    <t>LXIV/2023 z dnia 11.07.2023r.</t>
  </si>
  <si>
    <t>PLKP0550</t>
  </si>
  <si>
    <t>Parowa w aglomeracji Dziemiany</t>
  </si>
  <si>
    <t>Parowa</t>
  </si>
  <si>
    <t>PLMZ101</t>
  </si>
  <si>
    <t>Drobin</t>
  </si>
  <si>
    <t xml:space="preserve">Uchwale Nr XXIV/233/2020 Rady Miejskiej w Drobinie z dnia 29 grudnia 2022r w sprawie wyznaczenia obszaru  i granic aglomeracji (Dz. Urz. Woj. 2021 poz.145)   </t>
  </si>
  <si>
    <t>PLMZ1010</t>
  </si>
  <si>
    <t>Dziećmorowice w aglomeracji Dziećmorowice</t>
  </si>
  <si>
    <t>PLLO035</t>
  </si>
  <si>
    <t>Drzewica</t>
  </si>
  <si>
    <t>Łódzkie</t>
  </si>
  <si>
    <t>Dziennik</t>
  </si>
  <si>
    <t>PLLO0350</t>
  </si>
  <si>
    <t>Działoszyn w aglomeracji Działoszyn</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</si>
  <si>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</si>
  <si>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</si>
  <si>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</si>
  <si>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</si>
  <si>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</si>
  <si>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</si>
  <si>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 w aglomeracji Działoszyn</t>
  </si>
  <si>
    <t>Trębaczew</t>
  </si>
  <si>
    <t>Uchwała nr XXXVII/373/2023 Rady Gminy Fabianki z dnia 21.04.2023 r. zmieniająca uchwałę w sprawie wyznaczenia obszaru i granic aglomeracji Fabianki</t>
  </si>
  <si>
    <t>PLKP0801</t>
  </si>
  <si>
    <t>PLKP0802</t>
  </si>
  <si>
    <t xml:space="preserve">Związek Międzygminny Nidzica w aglomeracji Działoszyce </t>
  </si>
  <si>
    <t>Związek Międzygminny Nidzica</t>
  </si>
  <si>
    <t>Uchwała Nr XXI/159/2020 Rada Gminy w Fałkowie</t>
  </si>
  <si>
    <t>PLSW0670N</t>
  </si>
  <si>
    <t>Oczyszczalnia Działdowo w aglomeracji Działdowo</t>
  </si>
  <si>
    <t>Oczyszczalnia Działdowo</t>
  </si>
  <si>
    <t>kozienicki</t>
  </si>
  <si>
    <t>Uchwała Nr XIX/122/20 Rady Gminy Garbatka-Letnisko z dnia 29 grudnia 2020r., Uchwała Nr XlI/250/22 z dn. 31.10.2022r. zmieniająca Uchwałę Nr XIX/122/20</t>
  </si>
  <si>
    <t>PLMZ0860</t>
  </si>
  <si>
    <t>Dynów w aglomeracji Dynów</t>
  </si>
  <si>
    <t>Uchwała Rady Gminy Garbów nr XVIII/107/20 z dnia 27 listopada 2020r. W sprawie zmiany uchwały o wyznaczeniu obszaru i granic aglomeracji</t>
  </si>
  <si>
    <t>PLLE0720</t>
  </si>
  <si>
    <t>Biologiczno-mechaniczna oczyyszczalnia ścieków BOS 500 w aglomeracji Dukla</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</si>
  <si>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</si>
  <si>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</si>
  <si>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</si>
  <si>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</si>
  <si>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 w aglomeracji Drzycim</t>
  </si>
  <si>
    <t>Oczyszczalnia ścieków w Drzycimiu</t>
  </si>
  <si>
    <t>Uchwała nr 399/LXV/2023Rady Miasta i Gminy Gąbin z dnia 28 sierpnia 2023 r.</t>
  </si>
  <si>
    <t>PLMZ0810</t>
  </si>
  <si>
    <t>Oczyszczalnia ścieków socjalno-bytowych Zakład Gródek w aglomeracji Drzycim</t>
  </si>
  <si>
    <t>Oczyszczalnia ścieków socjalno-bytowych Zakład Gródek</t>
  </si>
  <si>
    <t>Uchwała XXX.122.2021 Rady Gminy Gielniów</t>
  </si>
  <si>
    <t>PLMZ1620N</t>
  </si>
  <si>
    <t>Oczyszczalnia scieków socjalno - bytowych Spółdzielnia Mieszkaniowa "ENERGETYK" Gródek w aglomeracji Drzycim</t>
  </si>
  <si>
    <t>Oczyszczalnia scieków socjalno - bytowych Spółdzielnia Mieszkaniowa "ENERGETYK" Gródek</t>
  </si>
  <si>
    <t>Uchwała Nr XXI/150/2020 Rady Miejskiej w Glinjecku z dnia 29 października 2020 roku</t>
  </si>
  <si>
    <t>PLMZ0610</t>
  </si>
  <si>
    <t>Oczyszczalnia ścieków w Drzewicy w aglomeracji Drzewica</t>
  </si>
  <si>
    <t>Oczyszczalnia ścieków w Drzewicy</t>
  </si>
  <si>
    <t>skierniewicki</t>
  </si>
  <si>
    <t>Uchwała nr XXVI/172/2020 Rady Gminy Głuchów z dnia 11 grudnia 2020 r. w sprawie wyznaczenia Aglomeracji Głuchów (DZ. URZ. WOJ. ŁÓDZ. 2020.6950 z dnia 14.12.2020r.)</t>
  </si>
  <si>
    <t>PLLO0100</t>
  </si>
  <si>
    <t>Niedary w aglomeracji Drwinia</t>
  </si>
  <si>
    <t>Niedary</t>
  </si>
  <si>
    <t>21.12.2020 r. Uchwała NR XXII.168.2020 Rada Gminy Gorzkowice   Dziennik Urzędowy Województwa</t>
  </si>
  <si>
    <t>PLLO0380</t>
  </si>
  <si>
    <t>Dziewin w aglomeracji Drwinia</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</si>
  <si>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</si>
  <si>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</si>
  <si>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</si>
  <si>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</si>
  <si>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</si>
  <si>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</si>
  <si>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 w aglomeracji Drobin</t>
  </si>
  <si>
    <t>BIBLOK PS-400</t>
  </si>
  <si>
    <t>piaseczyński</t>
  </si>
  <si>
    <t>Uchwała nr XCII/802/2023 Rady Miejskiej Góra Kalwaria z dnia 29 marca 2023 r. w sprawie wyznaczenia obszaru i granic aglomeracji Góra Kalwaria (Dz. Urz. Woj. Maz. poz. 4830)</t>
  </si>
  <si>
    <t>Drezdenko w aglomeracji Drezdenko</t>
  </si>
  <si>
    <t>Grodzisk Mazowiecki, Milanówek, Podkowa Leśna</t>
  </si>
  <si>
    <t>Uchwała nr 1038/2023 Rady Miejskiej w Grodzisku Mazowieckim z dnia 2023.10.25 Dz.U.poz.11894 z 2023.11.06</t>
  </si>
  <si>
    <t>PLMZ0040</t>
  </si>
  <si>
    <t>Drawsko Pomorskie w aglomeracji Drawsko Pomorskie</t>
  </si>
  <si>
    <t>grójecki</t>
  </si>
  <si>
    <t>Uchwała Rady Miejskiej w Grójcu XIV/110/19 z dnia 07.10.2019. Dz.Urz.Woj.Maz z 2019 poz. 11964 z dnia 18.10.2019r.</t>
  </si>
  <si>
    <t>PLMZ0230</t>
  </si>
  <si>
    <t>Oczyszczalnia ścieków w Drawskim Młynie w aglomeracji Drawsko</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</si>
  <si>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</si>
  <si>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</si>
  <si>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</si>
  <si>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DRAWNO w aglomeracji DRAWNO</t>
  </si>
  <si>
    <t>Uchwała nr XXVII/168/20 Rady Gminy Iłowo-Osada z dnia 29 grudnia 2020 r. w sprawie wyznaczania aglomereacji Iłowo-Osada (Dz. Urz. z dnia 09.02.2021 r. poz. 630)</t>
  </si>
  <si>
    <t>PLWM0290</t>
  </si>
  <si>
    <t>Dolna Grupa w aglomeracji Dragacz</t>
  </si>
  <si>
    <t>Dolna Grupa</t>
  </si>
  <si>
    <t>radomski</t>
  </si>
  <si>
    <t>XXXII/213/2020 Rada Miejska w Iłży  18.12.2020 r. w sprawie wyznaczenia obszaru igranic aglomeracji gminy Iłża, Dz. U. Województwa Mazowieckiego</t>
  </si>
  <si>
    <t>PLMZ0730</t>
  </si>
  <si>
    <t>oczyszczalnia Dopiewo w aglomeracji Dopiewo</t>
  </si>
  <si>
    <t>oczyszczalnia Dopiewo</t>
  </si>
  <si>
    <t>Uchwała nr XXXI/197/20 RADY GMINY INOWŁÓDZ z dnia 30.12.2020 r. ( DZ. URZ. WOJ. ŁÓDZ. 2021.1468
Ogłoszony: 01.04.2021)</t>
  </si>
  <si>
    <t>PLLO0801N</t>
  </si>
  <si>
    <t>PLLO0802N</t>
  </si>
  <si>
    <t>Oczyszczalnia Ścieków w Domaradzu w aglomeracji Domaradz</t>
  </si>
  <si>
    <t>Oczyszczalnia Ścieków w Domaradzu</t>
  </si>
  <si>
    <t>Izabelin, Stare Babice</t>
  </si>
  <si>
    <t>UCHAWAŁA NR LXV/510/22 RADY GMINY IZABELIN z dnia 13 grudnia 2022 r.</t>
  </si>
  <si>
    <t>PLMZ0650</t>
  </si>
  <si>
    <t>DOLICE w aglomeracji Dolice</t>
  </si>
  <si>
    <t>DOLICE</t>
  </si>
  <si>
    <t>UCHWAŁA NR XXVI/80/2020
RADY GMINY JEDLIŃSK
z dnia 15 grudnia 2020 r.  opublikowana w Dzienniku Urzędowym Województwa Mazowieckiego  dnia 16 grudnia 2020 r. pod poz. 12972</t>
  </si>
  <si>
    <t>PLMZ0690</t>
  </si>
  <si>
    <t>Dobrzyń nad Wisłą w aglomeracji Dobrzyń nad Wisłą</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</si>
  <si>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</si>
  <si>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</si>
  <si>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 w aglomeracji Dobrzyca</t>
  </si>
  <si>
    <t>OCZYSZCZALNIA ŚCIEKÓ W DOBRZYCY</t>
  </si>
  <si>
    <t>Uchwała nr SOK.0007.35.2023 Rady Gminy Jednorożec z dnia 20 lipca 2023 r. zmieniająca uchwałę w sprawie wyznaczenia obszaru i granic aglomeracji Jednorożec (Dz. Urz. Woj. Maz. 2023.8910)</t>
  </si>
  <si>
    <t>PLMZ0960</t>
  </si>
  <si>
    <t xml:space="preserve">Dobrzeń Wielki  w aglomeracji Dobrzeń Wielki </t>
  </si>
  <si>
    <t>otwocki</t>
  </si>
  <si>
    <t xml:space="preserve">UCHWAŁA NR 262/VIII/2020 RADY MIASTA JÓZEFOWA z dnia 18 grudnia 2020 r. https://edziennik.mazowieckie.pl/WDU_W/2021/36/akt.pdf </t>
  </si>
  <si>
    <t>PLMZ0082</t>
  </si>
  <si>
    <t>Oczyszczalnia Dobrzany w aglomeracji Dobrzany</t>
  </si>
  <si>
    <t>Oczyszczalnia Dobrzany</t>
  </si>
  <si>
    <t>Uchwała nr XXVII/139/2020 Rady Gminy Karczmiska z dnia 29 grudnia 2020 r. Dz. Urz. Woj. Lubelskiego z  2021 r., poz. 29</t>
  </si>
  <si>
    <t>PLLE0970N</t>
  </si>
  <si>
    <t>DOBROSZYCE w aglomeracji DOBROSZYCE</t>
  </si>
  <si>
    <t>puławski</t>
  </si>
  <si>
    <t xml:space="preserve">Uchwała nr XXIV/165/20Rady Miejskiej w Kazimierzu Dolny z dnia 30 grudnia 2020r. </t>
  </si>
  <si>
    <t>PLLE0490</t>
  </si>
  <si>
    <t>Dobrodzień w aglomeracji Dobrodzień</t>
  </si>
  <si>
    <t>uchwała Rady Gminy Klembów nr III.260.2020 z dnia 30.12.2020; DZIENNIK URZEDOWY WOJEWÓDZTWA MAZOWIECKIEGO z 30.12.2020r. Poz. 13536</t>
  </si>
  <si>
    <t>PLMZ0750</t>
  </si>
  <si>
    <t>Kosyń w aglomeracji Dobre Miasto</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</si>
  <si>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</si>
  <si>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</si>
  <si>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</si>
  <si>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Dobre w aglomeracji Dobre</t>
  </si>
  <si>
    <t>Gmina Kołbiel</t>
  </si>
  <si>
    <t>Uchwała nr XXI/163/2020 Rady Gminy Kołbiel z dnia 29 grudnia 2020 r. w sprawie wyznaczenia aglomeracji Kołbiel</t>
  </si>
  <si>
    <t>PLMZ1330N</t>
  </si>
  <si>
    <t>Oczyszczalnia scieków Dobre ul. Lawendowa 14 w aglomeracji Dobre</t>
  </si>
  <si>
    <t>Oczyszczalnia scieków Dobre ul. Lawendowa 14</t>
  </si>
  <si>
    <t>NR LXIV/561/2023</t>
  </si>
  <si>
    <t>PLSL0370</t>
  </si>
  <si>
    <t>Oczyszczalnia Ścieków Redlica w aglomeracji Dobra</t>
  </si>
  <si>
    <t>Oczyszczalnia Ścieków Redlica</t>
  </si>
  <si>
    <t>328/VIII/24/2021</t>
  </si>
  <si>
    <t>PLMZ0300</t>
  </si>
  <si>
    <t>Dobra w aglomeracji Dobra</t>
  </si>
  <si>
    <t>Kowal</t>
  </si>
  <si>
    <t>uchwała nr XXVI/180/2020 Rady Miasta Kowal z dn. 02.12.2020 r. (Dz.U. Kuj.-Pom. Z 2020 r., poz. 6321)</t>
  </si>
  <si>
    <t>PLKP0720</t>
  </si>
  <si>
    <t>Przenosza w aglomeracji Dobra</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</si>
  <si>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</si>
  <si>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</si>
  <si>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</si>
  <si>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</si>
  <si>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</si>
  <si>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</si>
  <si>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</si>
  <si>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Miejska Oczyszczalnia Ścieków w aglomeracji Dobiegniew</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</si>
  <si>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</si>
  <si>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</si>
  <si>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</si>
  <si>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</si>
  <si>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</si>
  <si>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Dobczyce w aglomeracji Dobczyce Centrum</t>
  </si>
  <si>
    <t>Uchwała nr 170/XXIII/2020 Rady Gminy Kroczyce z dnia 
14 grudnia 2020r.
http://dzienniki.slask.eu/WDU_S/2020/9098/akt.pdf</t>
  </si>
  <si>
    <t>PLSL5010</t>
  </si>
  <si>
    <t>Mirków w aglomeracji Długołęka</t>
  </si>
  <si>
    <t>Mirków</t>
  </si>
  <si>
    <t>Uchwała Nr XXX/167/20 Rady Miejskiej w Krośniewicach z dnia 9 listopada 2020 r. (Dz.Urz.Woj.Łódzkiego z 20.11.202r., poz. 6219)</t>
  </si>
  <si>
    <t>PLLO0260</t>
  </si>
  <si>
    <t>OCZYSZCZALNIA ŚCIEKÓW DĘBNO w aglomeracji Dębno</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</si>
  <si>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</si>
  <si>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</si>
  <si>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</si>
  <si>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</si>
  <si>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 w aglomeracji Dębno</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</si>
  <si>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</si>
  <si>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</si>
  <si>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</si>
  <si>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 w aglomeracji Dębno</t>
  </si>
  <si>
    <t>Maszkienice</t>
  </si>
  <si>
    <t>Uchwała Nr XXII/152/21 Rady Gminy Latowicz z dnia 18.01.2021 r. w sprawie wyznaczenia obszaru i granic aglomeracji Latowicz, Dziennik Urzędowy Województwa Mazowieckiego poz. 599</t>
  </si>
  <si>
    <t>PLMZ5030</t>
  </si>
  <si>
    <t>Dębnica Kaszubska w aglomeracji Dębnica Kaszubska</t>
  </si>
  <si>
    <t>Uchwała nr XXX/187/20 Rady Gminy Leoncin z dnia 14.12.2020 r. w sprawie wyznaczenia obszaru i granic aglomeracji Leoncin, Dziennik Urzędowy Województwa Mazowieckiego</t>
  </si>
  <si>
    <t>PLMZ1610N</t>
  </si>
  <si>
    <t>Oczyszczalnia ścieków Miejskiego Zakładu Gospodarki Komunalnej Sp. z o.o. w aglomeracji Dęblin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</si>
  <si>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</si>
  <si>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</si>
  <si>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</si>
  <si>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</si>
  <si>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</si>
  <si>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</si>
  <si>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 w aglomeracji Dębica</t>
  </si>
  <si>
    <t>Oczyszczalnia Ścieków Miejskich</t>
  </si>
  <si>
    <t>Uchwała Nr XVII/117/20 Rady Gminy Lipce Reymontowskie z dnia 25 listopada 2020 r. (Dz. Urz. Woj.. Łódzkiego z 2020 r. poz. 6405)</t>
  </si>
  <si>
    <t>PLLO0830N</t>
  </si>
  <si>
    <t>Dębe Wielkie w aglomeracji Dębe Wielkie</t>
  </si>
  <si>
    <t>lipski</t>
  </si>
  <si>
    <t>Nr XXX/165/2020 z dnia 11 grudnia 2020</t>
  </si>
  <si>
    <t>PLMZ0540</t>
  </si>
  <si>
    <t>Oczyszczalnia ścieków Debrzno Wieś w aglomeracji Debrzno</t>
  </si>
  <si>
    <t>Oczyszczalnia ścieków Debrzno Wieś</t>
  </si>
  <si>
    <t>Uchwała nr XXXIII/205/20 Rady Gminy Lubochniaz dnia 20 listopada 2020r.</t>
  </si>
  <si>
    <t>PLLO0470</t>
  </si>
  <si>
    <t>GMINNA OCZYSZCZALNIA ŚCIEKÓW w aglomeracji Dąbrówno</t>
  </si>
  <si>
    <t>Uchwała Nr XIX/179/2020 z dn. 29.12.2020 r. Dz. U.woj. K-P, poz. 428</t>
  </si>
  <si>
    <t>PLKP0700</t>
  </si>
  <si>
    <t>Oczyszczalnia ścieków w Dąbrówce w aglomeracji Dąbrówka</t>
  </si>
  <si>
    <t>Oczyszczalnia ścieków w Dąbrówce</t>
  </si>
  <si>
    <t>Uchwała Nr XXVI/156/2020 Rady Miasta Łaskarzew z dnia 30 grudnia 2020 r. w sprawie wyznaczenia obszaru i granic aglomeracji Łaskarzew</t>
  </si>
  <si>
    <t>PLMZ0760</t>
  </si>
  <si>
    <t>oczyszczalnia ścieków komunalnych w Dąbrowie Tarnowskiej w aglomeracji Dąbrowa Tarnowska</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</si>
  <si>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</si>
  <si>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</si>
  <si>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</si>
  <si>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</si>
  <si>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</si>
  <si>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</si>
  <si>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</si>
  <si>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 w aglomeracji Dąbrowa Górnicza</t>
  </si>
  <si>
    <t>Oczyszczalnia ścieków Centrum</t>
  </si>
  <si>
    <t>łęczycki</t>
  </si>
  <si>
    <t>Nr XLV/253/2021 Rady Miejskiej w Łęczycy z dnia 25.03.2021 r. poz. 1649</t>
  </si>
  <si>
    <t>PLLO0210</t>
  </si>
  <si>
    <t>Dąbrowa Biksupia  w aglomeracji Dąbrowa Biskupia</t>
  </si>
  <si>
    <t>Uchwała Rady Miejskiej nr LXXXVIII/610/2023 z dnia 30.11.2023 r.</t>
  </si>
  <si>
    <t>PLMZ0350</t>
  </si>
  <si>
    <t>Oczyszczalnia biologiczno mechaniczna Dąbrowa Białostocka w aglomeracji Dąbrowa Białostocka</t>
  </si>
  <si>
    <t>Oczyszczalnia biologiczno mechaniczna Dąbrowa Białostocka</t>
  </si>
  <si>
    <t>łowicki</t>
  </si>
  <si>
    <t>Miasto Łowicz</t>
  </si>
  <si>
    <t>Gmina Miasto Łowicz, Gmina Łowicz, Gmina Nieborów</t>
  </si>
  <si>
    <t>Nr XXXIII/289/2021 Rady Miejskiej w Łowiczu</t>
  </si>
  <si>
    <t>PLLO0050</t>
  </si>
  <si>
    <t>Dankowice w aglomeracji Dankowice</t>
  </si>
  <si>
    <t>Uchwała Nr XXIV/196/2020 Rady Miejskiej w Makowie Mazowieckim</t>
  </si>
  <si>
    <t>PLMZ0280</t>
  </si>
  <si>
    <t>Gminna Oczyszczalnia Ścieków w aglomeracji Damasławek</t>
  </si>
  <si>
    <t>Uchwała nr XXX/149/2020 Rady Gminy Miastków Kościelny z dnia 28 grudnia 2020 r. opublikowana w Dzienniku Województwa Mazowieckiego poz. 811</t>
  </si>
  <si>
    <t>PLMZ1050</t>
  </si>
  <si>
    <t>Daleszyce w aglomeracji Daleszyce</t>
  </si>
  <si>
    <t>Gmina Miasta Głowno</t>
  </si>
  <si>
    <t>Uchwała Nr XXXVI/270/20 Rady Miejskiej w Głownie z dnia 8 grudnia 2020 r. w sprawie wyznaczenia aglomeracji Miasto Głowno</t>
  </si>
  <si>
    <t>PLLO0250</t>
  </si>
  <si>
    <t>Przedmieście Czudeckie w aglomeracji Czudec</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</si>
  <si>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</si>
  <si>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</si>
  <si>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</si>
  <si>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</si>
  <si>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</si>
  <si>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 w aglomeracji Czosnów</t>
  </si>
  <si>
    <t>Oczyszczalnia w Czosnowie</t>
  </si>
  <si>
    <t>mławski</t>
  </si>
  <si>
    <t>Uchwała nr IV/40/2018 Rady Miasta Mława z dnia 18 grudnia 2019 r. Dz.U. Woj. Maz. poz. 105</t>
  </si>
  <si>
    <t>PLMZ0150</t>
  </si>
  <si>
    <t>Miejska Oczyszczalnia Ścieków w aglomeracji Człuchów</t>
  </si>
  <si>
    <t>Kielecki</t>
  </si>
  <si>
    <t xml:space="preserve">Mniów </t>
  </si>
  <si>
    <t>Uchwała Nr 210/XXVIII/2020 Sejmiku Województwa Świętokrzyskiego z dnia 29 grudnia 2020 r.</t>
  </si>
  <si>
    <t>PLSW0660N</t>
  </si>
  <si>
    <t>Człopa w aglomeracji Człopa</t>
  </si>
  <si>
    <t xml:space="preserve">Uchwała nr XXXV/183/2020r. Rady Miejskiej w Mogielnicy z dnia 25 listopada 2020r. </t>
  </si>
  <si>
    <t>PLMZ1130</t>
  </si>
  <si>
    <t>Oczyszczalnia Ścieków DŹBÓW (OŚD) w aglomeracji Częstochowa</t>
  </si>
  <si>
    <t>Oczyszczalnia Ścieków DŹBÓW (OŚD)</t>
  </si>
  <si>
    <t>Uchwała nr XXXIV/304/2020 z dnia 17.12.2020 r. Rady Gminy Moszczenica (Dz. U. Woj. Łódzkiego z dnia 07.01.2021 r. poz. 35)</t>
  </si>
  <si>
    <t>PLLO0330</t>
  </si>
  <si>
    <t>Centralna Oczyszczalnia Ścieków (COŚ) w aglomeracji Częstochowa</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</si>
  <si>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</si>
  <si>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</si>
  <si>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</si>
  <si>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</si>
  <si>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 w aglomeracji Czerwionka-Leszczyny</t>
  </si>
  <si>
    <t>PWiK Czerwionka-Leszczyny Sp. z o.o.</t>
  </si>
  <si>
    <t>Nadarzyn</t>
  </si>
  <si>
    <t>ŁOWICZ</t>
  </si>
  <si>
    <t>XXXII.434.2021</t>
  </si>
  <si>
    <t>PLMZ0990</t>
  </si>
  <si>
    <t>Czerwieńsk w aglomeracji Czerwieńsk</t>
  </si>
  <si>
    <t>uchwała zmieniająca nr LVIII/365/22 z dnia 14.12.2022 r. (Dz. Urz. Woj. Lub. 19.12.2022 poz. 6846)</t>
  </si>
  <si>
    <t>PLLE0370</t>
  </si>
  <si>
    <t>Czersk w aglomeracji Czersk</t>
  </si>
  <si>
    <t>Nasielsk</t>
  </si>
  <si>
    <t xml:space="preserve">Uchwała nr LV/481/23 z dnia 24.03.2023r. </t>
  </si>
  <si>
    <t>PLMZ0670</t>
  </si>
  <si>
    <t>CZERNIKOWO w aglomeracji Czernikowo</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</si>
  <si>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</si>
  <si>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</si>
  <si>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</si>
  <si>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</si>
  <si>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</si>
  <si>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</si>
  <si>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Czerniejewo w aglomeracji Czerniejewo</t>
  </si>
  <si>
    <t>Nowa Słupia</t>
  </si>
  <si>
    <t>Uchwała NR LXX/106/22Rady Miejskiej w Nowej Słupi z dnia 29 grudnia 2022r Dzuennik Urzedowy Województwa Świetokrzyskiego 2023/179</t>
  </si>
  <si>
    <t>PLSW0501N</t>
  </si>
  <si>
    <t>PLSW0502N</t>
  </si>
  <si>
    <t>Wołowice w aglomeracji Czernichów</t>
  </si>
  <si>
    <t>Wołowice</t>
  </si>
  <si>
    <t xml:space="preserve">Uchwała nr XXVIII/323/2020 Rady Miejskiej w Kozienicach z dnia 3 grudnia 2020 roku w sprawie wyznaczenia aglomeracji Nowa Wieś (Dz.U. Woj. Maz. z 2020 r. poz.12705) </t>
  </si>
  <si>
    <t>PLMZ0830</t>
  </si>
  <si>
    <t>Przeginia Duchowna w aglomeracji Czernichów</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</si>
  <si>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</si>
  <si>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</si>
  <si>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</si>
  <si>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 w aglomeracji CZERMIN</t>
  </si>
  <si>
    <t>CZERMIN</t>
  </si>
  <si>
    <t>płoński</t>
  </si>
  <si>
    <t>Nowe Miasto</t>
  </si>
  <si>
    <t>Uchwała Rady Gminy Nowe Miasto nr 179/XXI/2020 z dnia 18 grudnia 2020 roku</t>
  </si>
  <si>
    <t>PLMZ1460N</t>
  </si>
  <si>
    <t>SADKOWA GÓRA w aglomeracji CZERMIN</t>
  </si>
  <si>
    <t>SADKOWA GÓRA</t>
  </si>
  <si>
    <t>Uchwała nr XLI/467/2022 Rady Miejskiej w Nowym Dworze Mazowieckim</t>
  </si>
  <si>
    <t>PLMZ0240</t>
  </si>
  <si>
    <t>Wielska w aglomeracji Czeremcha</t>
  </si>
  <si>
    <t>Wielska</t>
  </si>
  <si>
    <t>przysuski</t>
  </si>
  <si>
    <t>19.11.2020 r. NrXVII.123.2020, Rady Gminy Odrzywół, Dz.Urz.Woj. Mazowieckiego z 09.12.2020 r. poz 12550</t>
  </si>
  <si>
    <t>PLMZ1700N</t>
  </si>
  <si>
    <t xml:space="preserve">OCZYSZCZALNIA ŚCIEKÓW CZEMPIŃ w aglomeracji Czempiń </t>
  </si>
  <si>
    <t>OCZYSZCZALNIA ŚCIEKÓW CZEMPIŃ</t>
  </si>
  <si>
    <t>Uchwała Nr LIV/596/2022 Rady Miejskiej w Opocznie z dnia 28 grudnia 2022 r.</t>
  </si>
  <si>
    <t>PLLO0150</t>
  </si>
  <si>
    <t>Gminna oczyszcalnia ścieków w Czemiernikach w aglomeracji Czemierniki</t>
  </si>
  <si>
    <t>Gminna oczyszcalnia ścieków w Czemiernikach</t>
  </si>
  <si>
    <t>Uchwała Nr XXIV/185/2020 Rady Miejskiej w Opolu Lubelskim Dz. Urz. Poz. 5368 z dn. 09.11.2020</t>
  </si>
  <si>
    <t>PLLE0150</t>
  </si>
  <si>
    <t>Czechowice-Dziedzice w aglomeracji Czechowice-Dziedzice</t>
  </si>
  <si>
    <t>Uchwała Nr XXXIX/347/22 Rady Gminy Osieck z dnia 24 października 2022 r. ogłoszona w  Dzienniku Urzędowym Województwa Mazowieckiego z 2022 poz. 11185</t>
  </si>
  <si>
    <t>PLMZ1710N</t>
  </si>
  <si>
    <t>O.Ś. Jurków w aglomeracji Czchów</t>
  </si>
  <si>
    <t>O.Ś. Jurków</t>
  </si>
  <si>
    <t>UCHWAŁA z dnia 30 listopada 2020 r NR XVIII/176/2020 RADY GMINY OSIĘCINY w sprawie wyznaczenia obszaru i granic aglomeracji Osięciny DZ. URZ. WOJ. KUJ-POM. 2020.6282</t>
  </si>
  <si>
    <t>PLKP0320</t>
  </si>
  <si>
    <t>Czarny Dunajec w aglomeracji Czarny Dunajec</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</si>
  <si>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</si>
  <si>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</si>
  <si>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</si>
  <si>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 w aglomeracji Czarnocin</t>
  </si>
  <si>
    <t>GOŚ Czarnocin bio-pak 500</t>
  </si>
  <si>
    <t>Otwock,Karczew,Celestynów</t>
  </si>
  <si>
    <t>uchwała nr XXXIX/393/20 Rady Miasta Otwocka z dn. 17 grudnia 2020r. opublikowana w Dz. Urz. Woj. Maz. 2020 poz. 13120 z dnia 2020.12.18.</t>
  </si>
  <si>
    <t>PLMZ0081</t>
  </si>
  <si>
    <t>Miejska Oczyszczalnia Ścieków Komunalnych w aglomeracji Czarnków</t>
  </si>
  <si>
    <t>Uchwała Nr XXXIX/256/21 Rady Miejskiej w Ozorkowie z dnia 7 kwietnia 2021 r. w sprawie wyznaczenia aglomeracji Ozorków (Dziennik Urzędowy Województwa Łódzkiego z 2021 r. poz. 1566)</t>
  </si>
  <si>
    <t>PLLO0160</t>
  </si>
  <si>
    <t>Oczyszczalnia Ścieków Czarne w aglomeracji Czarne</t>
  </si>
  <si>
    <t>Oczyszczalnia Ścieków Czarne</t>
  </si>
  <si>
    <t>PARADYŻ</t>
  </si>
  <si>
    <t>Uchwała Nr XXIV/152/2021 Rady Gminy Paradyż z dnia 21 stycznia 2021 roku (DZ. Urz. Woj. Łódz. z 2021 poz. 1103)</t>
  </si>
  <si>
    <t>PLLO0870Na</t>
  </si>
  <si>
    <t>Oczyszczalnia "Podkomorzyce" w aglomeracji Czarna Dąbrówka</t>
  </si>
  <si>
    <t>Oczyszczalnia "Podkomorzyce"</t>
  </si>
  <si>
    <t>Uchwała Nr XXIII/231/20 Rady Gminy w Pawłowie z dnia 10 grudnia 2020r. Dz.U.Woj.Św.2020.poz.4693</t>
  </si>
  <si>
    <t>PLSW0321</t>
  </si>
  <si>
    <t>PLSW0322</t>
  </si>
  <si>
    <t>PLSW0323</t>
  </si>
  <si>
    <t>Oczyszczalnia ścieków Czarna Białostocka w aglomeracji Czarna Białostocka</t>
  </si>
  <si>
    <t>Oczyszczalnia ścieków Czarna Białostocka</t>
  </si>
  <si>
    <t>uchwała nr 700/XXXIII/2020 Rady Miejskiej w Piasecznie</t>
  </si>
  <si>
    <t>PLMZ0091</t>
  </si>
  <si>
    <t>PLMZ0092</t>
  </si>
  <si>
    <t>CZARNA w aglomeracji Czarna</t>
  </si>
  <si>
    <t>Uchwała Nr XIV.93.2019 Rady Miejskiej w Pilawie z dnia 30 października 2019 r. w sprawie wyznaczenia aglomeracji Pilawa (Dz. Urz. Woj. Maz., 2019 poz. 13535)</t>
  </si>
  <si>
    <t>PLMZ0791</t>
  </si>
  <si>
    <t>PLMZ0792</t>
  </si>
  <si>
    <t>Oczyszczalnia w m. Czarna w aglomeracji Czarna</t>
  </si>
  <si>
    <t>Oczyszczalnia w m. Czarna</t>
  </si>
  <si>
    <t>Uchwała nr LII/346/2022
Rady Miasta i Gminy w Pilicy z dn. 07.12.2022 r. w sprawie zmiany uchwały wyznaczenia obszaru i granic aglomeracji gminy Pilica (Dz.Urz.Woj. Śląskiego poz. 8416 z dn. 13.12.2022 r.)</t>
  </si>
  <si>
    <t>PLSL0740</t>
  </si>
  <si>
    <t>Czaplinek w aglomeracji Czaplinek</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</si>
  <si>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</si>
  <si>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</si>
  <si>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</si>
  <si>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</si>
  <si>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 w aglomeracji Cybinka</t>
  </si>
  <si>
    <t>CYBINKA</t>
  </si>
  <si>
    <t>Miasto Piotrków Trybunalski</t>
  </si>
  <si>
    <t>UCHWAŁA NR XXX/422/20 RADY MIASTA PIOTRKOWA TRYBUNALSKIEGO z dnia 2 grudnia 2020 r. - DZIENNIK URZEDOWY WOJEWÓDZTWA ŁÓDZKIEGO dnia 16 grudnia 2020 r. Poz. 7002</t>
  </si>
  <si>
    <t>PLLO0020</t>
  </si>
  <si>
    <t>BIEGANÓW w aglomeracji Cybinka</t>
  </si>
  <si>
    <t>BIEGANÓW</t>
  </si>
  <si>
    <t>436/XXV/2020 Rady Miasta Płocka z 26.11.2020 r. w sprawie wyznaczenia obszaru i granic Aglomeracji Płock Dziennik Urzędowy Województwa Mazowieckiego</t>
  </si>
  <si>
    <t>PLMZ0060</t>
  </si>
  <si>
    <t>Oczyszczalnia ścieków w Cmolasie  w aglomeracji Cmolas</t>
  </si>
  <si>
    <t xml:space="preserve">Oczyszczalnia ścieków w Cmolasie </t>
  </si>
  <si>
    <t>Płoniawy-Bramura, Krasne</t>
  </si>
  <si>
    <t>154.XXIII.2020</t>
  </si>
  <si>
    <t>PLMZ0950</t>
  </si>
  <si>
    <t>Ciężkowice w aglomeracji Ciężkowice</t>
  </si>
  <si>
    <t>Gmina Miasto Płońsk, Gmina Płońsk, Gmina Baboszewo</t>
  </si>
  <si>
    <t>uchwała nr
XXXiX/282/2020</t>
  </si>
  <si>
    <t>PLMZ0160</t>
  </si>
  <si>
    <t>Bogoniowice w aglomeracji Ciężkowice</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</si>
  <si>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</si>
  <si>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</si>
  <si>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</si>
  <si>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 w aglomeracji Cieszyn</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</si>
  <si>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</si>
  <si>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</si>
  <si>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</si>
  <si>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</si>
  <si>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Cieszanów w aglomeracji Cieszanów</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</si>
  <si>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</si>
  <si>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</si>
  <si>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</si>
  <si>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 w aglomeracji Ciechocinek</t>
  </si>
  <si>
    <t>Oczyszczalnia ścieków w Ciechocinku</t>
  </si>
  <si>
    <t>UCHWAŁA NR XXVII/248/20 RADY MIEJSKIEJ W PRZEDBORZU z dnia 26 listopada 2020 r.</t>
  </si>
  <si>
    <t>PLLO0411</t>
  </si>
  <si>
    <t>Ciechanów w aglomeracji Ciechanów</t>
  </si>
  <si>
    <t>Borkowice, Przysucha</t>
  </si>
  <si>
    <t>Uchwała NR XXII/193/2020 rady Gminy i Miasta Przysucha z dnia 29 grudnia 2020r. (Dz. U. Woj.. Maz. z dnia 11 stycznia 2021r. poz. 171)</t>
  </si>
  <si>
    <t>PLMZ0530</t>
  </si>
  <si>
    <t>Miejska oczyszczalnia ścieków w Ciechanowcu w aglomeracji Ciechanowiec</t>
  </si>
  <si>
    <t>Miejska oczyszczalnia ścieków w Ciechanowcu</t>
  </si>
  <si>
    <t>pułtuski</t>
  </si>
  <si>
    <t>UCHWAŁA NR XXXVI/336/2020 Rady Miejskiej w Pułtusku z dnia 29 grudnia 2020r. 
https://edziennik.mazowieckie.pl/WDUW/2021/322/akt.pdf</t>
  </si>
  <si>
    <t>PLMZ0430</t>
  </si>
  <si>
    <t>Ciasna w aglomeracji Ciasna</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</si>
  <si>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</si>
  <si>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</si>
  <si>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 w aglomeracji Chybie</t>
  </si>
  <si>
    <t>Gminna Oczyszczalnia Ścieków Mnich</t>
  </si>
  <si>
    <t xml:space="preserve">Miasto Raciąż </t>
  </si>
  <si>
    <t xml:space="preserve">Uchwała Nr XX/168/2020 Rady Miejskie w Raciążu z dnia 18.12.2020 </t>
  </si>
  <si>
    <t>PLMZ0771</t>
  </si>
  <si>
    <t>GOŚ CHRZANÓW w aglomeracji Chrzanów</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</si>
  <si>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</si>
  <si>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</si>
  <si>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</si>
  <si>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</si>
  <si>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 w aglomeracji Choszczno</t>
  </si>
  <si>
    <t>Miejska Oczyszczalnia Ścieków w Choszcznie</t>
  </si>
  <si>
    <t>Uchwała Nr XXIX/150/2020 Rady Miejskiej w Radoszycach z dnia 30.12.2020 r. Dz. Urz. Woj. Święt. z dnia 12.01.2021 r. Poz. 270</t>
  </si>
  <si>
    <t>PLSW0280</t>
  </si>
  <si>
    <t>Klimzowiec w aglomeracji Chorzów - Świętochłowice</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</si>
  <si>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</si>
  <si>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</si>
  <si>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</si>
  <si>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 w aglomeracji Chorzele</t>
  </si>
  <si>
    <t>Miejska oczyszczalnia ścieków w Chorzelach</t>
  </si>
  <si>
    <t>uchwała nr LXXXVIII/728/2023 Rady Gminy Raszyn z dnia 21 grudnia 2023r. (Dz. Urz.Woj. Maz z 2023r. Poz. 14921)</t>
  </si>
  <si>
    <t>PLMZ0261</t>
  </si>
  <si>
    <t>Choroszcz w aglomeracji Choroszcz</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</si>
  <si>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</si>
  <si>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</si>
  <si>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</si>
  <si>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</si>
  <si>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Regionalny Zarząd Gospodarki Wodnej we Wrocławiu</t>
  </si>
  <si>
    <t>oczyszczalnia scieków w Goliszowie w aglomeracji Chojnów</t>
  </si>
  <si>
    <t>oczyszczalnia scieków w Goliszowie</t>
  </si>
  <si>
    <t>Uchwała Nr XXIV/191/20 Rady Gminy Rokiciny dnia 30.12.2020 w sprawie wyznaczenia obszaru i granic aglomeracji Rokiciny (Dz.Urz.Woj.Łódzkiego z 2021r. Poz. 540)</t>
  </si>
  <si>
    <t>PLLO0880Na</t>
  </si>
  <si>
    <t>Oczyszczalnia Chojnice Igły w aglomeracji Chojnice</t>
  </si>
  <si>
    <t>Oczyszczalnia Chojnice Igły</t>
  </si>
  <si>
    <t>Uchwała  Nr LXX/105/2022 Rady Miejskiej w Nowej Słupi z dnia 29 grudnia 2022 Dziennik Urzędowy Województa Świetokrzyskiego 2023/178</t>
  </si>
  <si>
    <t>PLSW0490N</t>
  </si>
  <si>
    <t>Chojna w aglomeracji Chojna</t>
  </si>
  <si>
    <t>wyszkowski</t>
  </si>
  <si>
    <t>Uchwała XXX.183.2020 z dn. 31.XII.2020 Rady Gminy Rząśnik (Dz. Urz. Woj. 2021.491)</t>
  </si>
  <si>
    <t>PLMZ1380N</t>
  </si>
  <si>
    <t>Miejska oczyszczalnia Studzieniec Łęg w aglomeracji Chodzież</t>
  </si>
  <si>
    <t>Miejska oczyszczalnia Studzieniec Łęg</t>
  </si>
  <si>
    <t>Uchwała rady Gminy Rzeczyca Nr LXIII/348/2023 z dnia 30 marca 2023r.</t>
  </si>
  <si>
    <t>PLLO0590</t>
  </si>
  <si>
    <t>MIELNO-LUBIENIEC w aglomeracji Chodecz</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</si>
  <si>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</si>
  <si>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</si>
  <si>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</si>
  <si>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</si>
  <si>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</si>
  <si>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Choczewo w aglomeracji Choczewo</t>
  </si>
  <si>
    <t>sierpecki</t>
  </si>
  <si>
    <t>Uchwała nr 295/XXXVIII/2020
Rady Miejskiej Sierpc
z dnia 30 grudnia 2020 r</t>
  </si>
  <si>
    <t>PLMZ0100</t>
  </si>
  <si>
    <t>Chocz w aglomeracji Chocz</t>
  </si>
  <si>
    <t>MAZOWIECKIE</t>
  </si>
  <si>
    <t>RADOM</t>
  </si>
  <si>
    <t>UCHWAŁA NR XXXII/204/2020 RADY MIEJSKIEJ W SKARYSZEWIE z dnia 25 listopada 2020 r. Dz.U.Woj.Mazow. Z 4 grudnia 2020 r., poz. 12134</t>
  </si>
  <si>
    <t>PLMZ0550</t>
  </si>
  <si>
    <t>Komunalna Oczyszczalnia ścieków w Chociwlu w aglomeracji Chociwel</t>
  </si>
  <si>
    <t>Komunalna Oczyszczalnia ścieków w Chociwlu</t>
  </si>
  <si>
    <t>Skarżysko-Kamienna, Skarżysko Kościelne</t>
  </si>
  <si>
    <t>UCHWAŁA NR LXIX/540/2023 RADY MIASTA SKARZYSKA-KAMIENNEJ z dnia 11 sierpnia 2023r. Poz. 4367</t>
  </si>
  <si>
    <t>PLSW0040</t>
  </si>
  <si>
    <t>Boguszyn w aglomeracji Chocicza</t>
  </si>
  <si>
    <t>Boguszyn</t>
  </si>
  <si>
    <t>Grodzki Skierniewice</t>
  </si>
  <si>
    <t>Uchwała Nr XXII/70/2020 Rady Miasta Skierniewice z dnia  17 września  2020r. (Dz. Urz. Woj. Łódzkiego z 2020 r. poz. 5330</t>
  </si>
  <si>
    <t>PLLO0110</t>
  </si>
  <si>
    <t>Chocianów w aglomeracji CHOCIANÓW</t>
  </si>
  <si>
    <t>CHOCIANÓW</t>
  </si>
  <si>
    <t>Uchwała nr 201/XXXI/20 Rady Gminy Słupno z dnia 30 grudnia 2020r. w sprawie wyznaczenia obszaru i granic aglomeracji Słupno (Dz. Urz. Woj. Maz. z 2021r., poz. 388)</t>
  </si>
  <si>
    <t>PLMZ1040</t>
  </si>
  <si>
    <t>Komunalna Oczyszczalnia w Choceniu w aglomeracji Choceń</t>
  </si>
  <si>
    <t>Komunalna Oczyszczalnia w Choceniu</t>
  </si>
  <si>
    <t>uchwała nr XXI/159/2020 Rady Gminy w Sobolewie z dnia 2 listopada 2020r. (DZ. URZ. WOJ. 2020.12131)</t>
  </si>
  <si>
    <t>PLMZ0910</t>
  </si>
  <si>
    <t>Oczyszczalnia Ścieków Kożyczkowo w aglomeracji Chmielno</t>
  </si>
  <si>
    <t>Oczyszczalnia Ścieków Kożyczkowo</t>
  </si>
  <si>
    <t>miasto Sochaczew</t>
  </si>
  <si>
    <t>Uchwała nr XX/212/21 Rady Miesjkiej w Sochaczewie z dnia 10.02.2021 r. ( Dz. Urzęd. Woj.. Maz. z 2021 r. poz. 1545 )</t>
  </si>
  <si>
    <t>PLMZ0130</t>
  </si>
  <si>
    <t>Oczyszczalnia w Chmielniku w aglomeracji Chmielnik</t>
  </si>
  <si>
    <t>Oczyszczalnia w Chmielniku</t>
  </si>
  <si>
    <t>uchwała nr XXI/167/2020 Rady Gminy Sochocin z dnia 30.11.2020 r. (Dz.U. Woj. Maz. z dnia 10.12.2020r. poz. 12549)</t>
  </si>
  <si>
    <t>PLMZ1270</t>
  </si>
  <si>
    <t>Mechaniczno biologiczna oczyszczalnia typu Lemna w aglomeracji Chmielnik</t>
  </si>
  <si>
    <t>Mechaniczno biologiczna oczyszczalnia typu Lemna</t>
  </si>
  <si>
    <t xml:space="preserve">UCHWAŁA NR XXXIX/189/2021 RADY GMINY SOŃSK  z dnia 24 lutego 2021 r. (Dz. Urz. Woj. Maz. Z 2021r., poz1694) </t>
  </si>
  <si>
    <t>PLMZ0720</t>
  </si>
  <si>
    <t>OCZYSZCZALNIA ŚCIEKÓW W CHŁOPICACH w aglomeracji Chłopice</t>
  </si>
  <si>
    <t>OCZYSZCZALNIA ŚCIEKÓW W CHŁOPICACH</t>
  </si>
  <si>
    <t>Uchwała nr XVIII/159/2020 Rady Gminy Stanisławów z dnia 21.12.2020r. Opublikowana w Dzienniku Urzędowym Województwa Mazowieckiego</t>
  </si>
  <si>
    <t>PLMZ1560N</t>
  </si>
  <si>
    <t>Oczyszczalnia ścieków w Chludowie w aglomeracji Chludowo</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</si>
  <si>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</si>
  <si>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</si>
  <si>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</si>
  <si>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</si>
  <si>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 w aglomeracji Chęciny</t>
  </si>
  <si>
    <t>Oczyszczalnia Ścieków w Radkowicach</t>
  </si>
  <si>
    <t xml:space="preserve">UCHWAŁA NR LV/579/2022 RadyRady Gminy Stare Babice z dnia 28 grudnia 2022 Poz. 809 </t>
  </si>
  <si>
    <t>PLMZ0510</t>
  </si>
  <si>
    <t>Oczyszczalnia Chełmsko Śląskie w aglomeracji Chełmsko Śląskie</t>
  </si>
  <si>
    <t>Oczyszczalnia Chełmsko Śląskie</t>
  </si>
  <si>
    <t>UCHWAŁA NR LXXXVI/594/2023
RADY MIEJSKIEJ W STĄPORKOWIE
z dnia 28 grudnia 2023 r.
w sprawie zmiany obszaru i granic aglomeracji Stąporków</t>
  </si>
  <si>
    <t>PLSW0180</t>
  </si>
  <si>
    <t>Oczyszczalnia ścieków w Chełmnie w aglomeracji Chełmno</t>
  </si>
  <si>
    <t>Oczyszczalnia ścieków w Chełmnie</t>
  </si>
  <si>
    <t>Uchwała Nr XXIII/142/2020 Rady Miasta Stoczek łukwoski z dnia 15.12.2020r. (Dziennik Urzędowy Województwa Lubelskiego z dnia 16 grudnia 2020r. Poz. 6761</t>
  </si>
  <si>
    <t>PLLE0430</t>
  </si>
  <si>
    <t>Chełmiec w aglomeracji Chełmiec</t>
  </si>
  <si>
    <t xml:space="preserve">białobrzeski </t>
  </si>
  <si>
    <t xml:space="preserve">Piotrków Trybunalski </t>
  </si>
  <si>
    <t>Uchwała Rady Gminy Stromiec Nr XLIII.308.2023 z dnia 27.02.2023 r.</t>
  </si>
  <si>
    <t>PLMZ1520N</t>
  </si>
  <si>
    <t>Mała Wieś w aglomeracji Chełmiec</t>
  </si>
  <si>
    <t>Mała Wieś</t>
  </si>
  <si>
    <t>Uchwała nr XXX/298/2020 Rady Miejskiej w Strykowie z dnia 30 grudnia 2020 w sprawie wyznaczania obszaru i granic aglomeracji Stryków http://dziennik.lodzkie.eu/WDU</t>
  </si>
  <si>
    <t>PLLO0390</t>
  </si>
  <si>
    <t>Piątkowa w aglomeracji Chełmiec</t>
  </si>
  <si>
    <t>Piątkowa</t>
  </si>
  <si>
    <t xml:space="preserve">mławski </t>
  </si>
  <si>
    <t>Uchwała  nr XXII/128/2020 rady Gminy Strzegowo</t>
  </si>
  <si>
    <t>PLMZ1120</t>
  </si>
  <si>
    <t>Wielogłowy w aglomeracji Chełmiec</t>
  </si>
  <si>
    <t>Wielogłowy</t>
  </si>
  <si>
    <t>Brody, Starachowice</t>
  </si>
  <si>
    <t>Uchwała nr XIV/96/20 Rady Gminy w Brodach z dnia 15 grudnia 2020 r. Dz.U.Woj.Św.poz.4756</t>
  </si>
  <si>
    <t>PLSW0350</t>
  </si>
  <si>
    <t>Podrzecze w aglomeracji Chełmiec</t>
  </si>
  <si>
    <t>Podrzecze</t>
  </si>
  <si>
    <t>Uchwała Rady Miejskiej w Suchedniowie Nr 180/XXVI/2020 z dnia 29 grudnia 2020 r. (DZ. URZ. WOJ.ŚWIĘT. 2021.97)</t>
  </si>
  <si>
    <t>PLSW0170</t>
  </si>
  <si>
    <t>Chełm Śląski w aglomeracji Chełm Śląski</t>
  </si>
  <si>
    <t>Uchwała nr LVI/503/2023 Rady Miejskiej w Sulejowie</t>
  </si>
  <si>
    <t>PLLO0340</t>
  </si>
  <si>
    <t>Bieławin w aglomeracji Chełm</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</si>
  <si>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</si>
  <si>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</si>
  <si>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</si>
  <si>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 w aglomeracji Charsznica</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</si>
  <si>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</si>
  <si>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</si>
  <si>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</si>
  <si>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</si>
  <si>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 xml:space="preserve">Cegłów w aglomeracji Cegłów </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</si>
  <si>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</si>
  <si>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</si>
  <si>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</si>
  <si>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Cedzyna w aglomeracji Cedzyna</t>
  </si>
  <si>
    <t>szydłowiecki</t>
  </si>
  <si>
    <t xml:space="preserve">Uvhwała Nr XXIV/170/20 Rady Miejskiej w Szydłowcu </t>
  </si>
  <si>
    <t>PLMZ0400</t>
  </si>
  <si>
    <t>Oczyszczalnia ścieków w Cedyni w aglomeracji Cedynia</t>
  </si>
  <si>
    <t>Oczyszczalnia ścieków w Cedyni</t>
  </si>
  <si>
    <t xml:space="preserve">Uchwała Nr XXXIV/250/20 Rady Miesjkiej w Tarczynie z dnia 16.12.2020r., </t>
  </si>
  <si>
    <t>PLMZ0570</t>
  </si>
  <si>
    <t>Cedry Wielkie w aglomeracji Cedry Wielkie</t>
  </si>
  <si>
    <t>zwoleński</t>
  </si>
  <si>
    <t xml:space="preserve"> Uchwała Nr LXVII/341/2023 Rady Gminy Tczów z dnia 19.04.2023 r. zmieniająca uchwałę w sprawie wyznaczenia obszaru i granic aglomeracji Tczów, Dz. U. W.M. z 2023 r. poz. 5381</t>
  </si>
  <si>
    <t>PLMZ1070</t>
  </si>
  <si>
    <t>Trutnowy w aglomeracji Cedry Wielkie</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</si>
  <si>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</si>
  <si>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</si>
  <si>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</si>
  <si>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 w aglomeracji Bytów</t>
  </si>
  <si>
    <t>Przyborzyce</t>
  </si>
  <si>
    <t>Mazowieckie</t>
  </si>
  <si>
    <t>Wołomińki</t>
  </si>
  <si>
    <t>Uchwała nr XXVN.381.2022
Rady Miejskiej w Tłuszczu
z dnia 3 listopada 2022 r.
Dziennik Urzędowy Województwa Mazowieckiego z dnia 15 listopada 2022 r.
Poz. 11692</t>
  </si>
  <si>
    <t>PLMZ0500</t>
  </si>
  <si>
    <t>Bytom Odrzański w aglomeracji Bytom Odrzański</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</si>
  <si>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</si>
  <si>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</si>
  <si>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</si>
  <si>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</si>
  <si>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</si>
  <si>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 w aglomeracji Bytom</t>
  </si>
  <si>
    <t>CENTRALNA</t>
  </si>
  <si>
    <t>Uchwała Nr XIV.94.2019 Rady Miejskiej w Pilawie z dnia 30 października 2019 r. w sprawie wyznaczenia aglomeracji Trąbki (Dz. Urz. Woj. Maz., 2019 poz. 13536)</t>
  </si>
  <si>
    <t>PLMZ5020</t>
  </si>
  <si>
    <t>BOBREK w aglomeracji Bytom</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</si>
  <si>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</si>
  <si>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</si>
  <si>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</si>
  <si>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 w aglomeracji Bytom</t>
  </si>
  <si>
    <t>MIECHOWICE</t>
  </si>
  <si>
    <t>Uchwała nr XXXII/257/20 Rady Gminy Ujazd z dnia 29 grudnia 2020 r. w sprawie wyznaczenia obszaru i granic aglomeracji Ujazd, http://dziennik.lodzkie.eu/legalact/2021/465/</t>
  </si>
  <si>
    <t>PLLO6001</t>
  </si>
  <si>
    <t>PLLO6002</t>
  </si>
  <si>
    <t>Bystrzyca Kłodzka w aglomeracji Bystrzyca Kłodzka</t>
  </si>
  <si>
    <t>Uchwała nr LXI/394/23 Rady Miejskiej w Urzędowie z dnia 25 maja 2023r. Zmieniająca uchwałę nr XLVIII/321/22 Rady Miejskiej w Urzędowie z dnia 29 września 2022r.w sprawie wyznaczenia obszaru i granic aglomeracji Urzędów</t>
  </si>
  <si>
    <t>PLLE1100N</t>
  </si>
  <si>
    <t>Bystrzyca w aglomeracji Bystrzyca</t>
  </si>
  <si>
    <t>Uchwała XXXI/217/2020 Rady Miejskiej w Warce z dnia 17 grudnia 2020 r., w sprawie wyznaczenia obszaru i granic aglomeracji Warka (Dz. Urz. Woj. Maz. 13144)</t>
  </si>
  <si>
    <t>PLMZ0170</t>
  </si>
  <si>
    <t>Fordon w aglomeracji Bydgoszcz</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</si>
  <si>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</si>
  <si>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</si>
  <si>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</si>
  <si>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</si>
  <si>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</si>
  <si>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</si>
  <si>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 w aglomeracji Bydgoszcz</t>
  </si>
  <si>
    <t>Kapuściska</t>
  </si>
  <si>
    <t>uchwała z 23.11.2020r. NrXX/138/20 Rady Gminy w Wąwolnicy Dz. Urz.Woj. Lub. Poz.6823 z 17.12.2020r.</t>
  </si>
  <si>
    <t>PLLE0770</t>
  </si>
  <si>
    <t>Oczyszczalnia ścieków w Bychawie w aglomeracji Bychawa</t>
  </si>
  <si>
    <t>Oczyszczalnia ścieków w Bychawie</t>
  </si>
  <si>
    <t>Uchwała Nr. 124.XXIX.2020 Rady Gminy Wiązowna z dnia 22 grudnia 2020 r. (Dz. Urz. Woj. Maz. z dnia 29 grudnia 2020 r. poz. 13406)</t>
  </si>
  <si>
    <t>PLMZ0520</t>
  </si>
  <si>
    <t>Oczyszczalnia Ścieków Siesławice w aglomeracji Busko-Zdrój</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</si>
  <si>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</si>
  <si>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</si>
  <si>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</si>
  <si>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Bukowno w aglomeracji Bukowno - Bolesław</t>
  </si>
  <si>
    <t>Miasto Włocławek</t>
  </si>
  <si>
    <t>Gmina Miasto Włocławek, Gmina Włocławek</t>
  </si>
  <si>
    <t>Uchwała nr XLIII/179/2021 Rady Miasta Włocławek z dnia 30 grudnia 2021 r. ( Dz. Urz. Woj. Kuj-Pom., 12.01.2022 r., poz. 308)</t>
  </si>
  <si>
    <t>PLKP0030</t>
  </si>
  <si>
    <t>Czarna Góra w aglomeracji Bukowina Tatrzańska</t>
  </si>
  <si>
    <t>Czarna Góra</t>
  </si>
  <si>
    <t>Włoszczowa</t>
  </si>
  <si>
    <t>uchwałanr XXV/171/20 Rady Miejskiej we Włoszczowie z dnia 11 grudnia 2020</t>
  </si>
  <si>
    <t>PLSW0130</t>
  </si>
  <si>
    <t>Białka Tarzańska w aglomeracji Bukowina Tatrzańska</t>
  </si>
  <si>
    <t>Białka Tarzańska</t>
  </si>
  <si>
    <t>Gmina Stoczek Łukowski</t>
  </si>
  <si>
    <t>Uchwała Rady Gminy Stoczek Łukowski z dnia 27.11.2020r. Nr XXIII/158/20, Dz.U. z 2020r. Poz. 6732</t>
  </si>
  <si>
    <t>PLLE0960N</t>
  </si>
  <si>
    <t>Skorków w aglomeracji Bukowa</t>
  </si>
  <si>
    <t>Skorków</t>
  </si>
  <si>
    <t>Uchwała nr LXXIII/602/24 Rady Gminy Wola Krzysztoporska  (Dziennik Urzędowy Województwa  Łódzkiego 2024 pozycja 4081)</t>
  </si>
  <si>
    <t>PLLO0200</t>
  </si>
  <si>
    <t>Wielka Wieś w aglomeracji Buk</t>
  </si>
  <si>
    <t>Gmina Garwolin</t>
  </si>
  <si>
    <t>XXII/198/2020, Rada Gminy Garwolin, 29.12.2020 r., w sprawie wyznaczenia obszaru i granic aglomeracji Wola Rębkowska, Dz. U. Woj. Mazow. z 2021 r. poz. 4</t>
  </si>
  <si>
    <t>PLMZ0940</t>
  </si>
  <si>
    <t>Budzyń w aglomeracji Budzyń</t>
  </si>
  <si>
    <t>Wolbórz</t>
  </si>
  <si>
    <t>Uchwała nr XXVII/258/2020 Rady Miejskiej w Wolborzu z dnia 29 grudnia 2020 r. (Dz. U. Woj. Łodzkiego z 2021 r. poz. 392 z dnia 28 stycznia 2021 r.)</t>
  </si>
  <si>
    <t>PLLO0401</t>
  </si>
  <si>
    <t>PLLO0402</t>
  </si>
  <si>
    <t>BRZOZÓW BORKÓWKA w aglomeracji Brzozów</t>
  </si>
  <si>
    <t>BRZOZÓW BORKÓWKA</t>
  </si>
  <si>
    <t>Uchwała nr XXVII/259/2020 Rady Miejskiej w Wolborzu z dnia 29 grudnia 2020 r. (Dz. U. Woj. Łodzkiego z 2021 r. poz. 393 z dnia 28 stycznia 2021 r.)</t>
  </si>
  <si>
    <t>PLLO0890N</t>
  </si>
  <si>
    <t>GRABOWNICA w aglomeracji Brzozów</t>
  </si>
  <si>
    <t>GRABOWNICA</t>
  </si>
  <si>
    <t>Wołomin, Kobyłka</t>
  </si>
  <si>
    <t>XXVI-174/2020 Rady Miejskiej w Wołominie z dnia 22.12.2020 r. opublikowana w Dzienniku Urzędowym Województwa Mazowieckiego 28.12.2020 r.</t>
  </si>
  <si>
    <t>PLMZ0120</t>
  </si>
  <si>
    <t>Klecie w aglomeracji Brzostek</t>
  </si>
  <si>
    <t>Klecie</t>
  </si>
  <si>
    <t>Uchwała nr XXVI/323/20 Rady Miejskiej w Wyszkowie z dnia 30 grudnia 2020 r.</t>
  </si>
  <si>
    <t>PLMZ0320</t>
  </si>
  <si>
    <t>Zakład Usług Komunalnych Sp. z o.o. w aglomeracji Brzeźno</t>
  </si>
  <si>
    <t>Zakład Usług Komunalnych Sp. z o.o.</t>
  </si>
  <si>
    <t xml:space="preserve">158?XXVI/2020 z dnia 30 listopada 2020r </t>
  </si>
  <si>
    <t>PLMZ1090</t>
  </si>
  <si>
    <t>1Brzeźnica w aglomeracji Brzeźnica</t>
  </si>
  <si>
    <t>1Brzeźnica</t>
  </si>
  <si>
    <t>UCHWAŁA NR L/472/2022
RADY MIEJSKIEJ W ZAKROCZYMIU
z dnia 15 czerwca 2022 r.
w sprawie wyznaczenia obszaru i granic aglomeracji Zakroczym</t>
  </si>
  <si>
    <t>PLMZ0880</t>
  </si>
  <si>
    <t>Brzeziny w aglomeracji Brzeziny</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</si>
  <si>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</si>
  <si>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</si>
  <si>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</si>
  <si>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 w aglomeracji Brzeziny</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</si>
  <si>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</si>
  <si>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</si>
  <si>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</si>
  <si>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 w aglomeracji Brześć Kujawski</t>
  </si>
  <si>
    <t>Stary Brześć</t>
  </si>
  <si>
    <t>Uchwała nr 97/XXX/2020 Rady Gminy Żabia Wola z dnia 25 listopada 2020 r. Uchwała nr 17/XXXIII/2021 Rady Gminy Żabia Wola z dnia 27 stycznia 2021 r. zmieniająca uchwałę nr 97/XXX/2020</t>
  </si>
  <si>
    <t>PLMZ0840</t>
  </si>
  <si>
    <t>Brzezie w aglomeracji Brześć Kujawski</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</si>
  <si>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</si>
  <si>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</si>
  <si>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</si>
  <si>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 w aglomeracji Brzeszcze</t>
  </si>
  <si>
    <t>Oczyszczalnia  Ścieków w Brzeszczach</t>
  </si>
  <si>
    <t>Uchwała NrXXIV/170/2020 Rady Miejskiej  w Żelechowie z dnia 29.10.2020 r.</t>
  </si>
  <si>
    <t>PLMZ0700</t>
  </si>
  <si>
    <t>Sterkowiec - Zajazie w aglomeracji Brzesko - Sterkowiec</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</si>
  <si>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</si>
  <si>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</si>
  <si>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</si>
  <si>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</si>
  <si>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</si>
  <si>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 w aglomeracji Brzesko</t>
  </si>
  <si>
    <t>Brzesko (Przemysłowa Oczyszczalnia Ścieków Carlberg Supply Company Polska S.A.)</t>
  </si>
  <si>
    <t>Żychlin</t>
  </si>
  <si>
    <t>Uchwała Nr XXVIII/145/2020 Rady Miejskiej w Żychlinie</t>
  </si>
  <si>
    <t>PLLO0320</t>
  </si>
  <si>
    <t>Z.Ch. Rokita w aglomeracji Brzeg Dolny</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</si>
  <si>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</si>
  <si>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</si>
  <si>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</si>
  <si>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</si>
  <si>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 w aglomeracji Brzeg Dolny</t>
  </si>
  <si>
    <t>Oczyszczalnia ścieków dla aglomeracji Brzeg Dolny</t>
  </si>
  <si>
    <t>PLPK129</t>
  </si>
  <si>
    <t>Grabownica Starzeńska</t>
  </si>
  <si>
    <t>Oczyszczalnia Ścieków w Brzegu w aglomeracji Brzeg</t>
  </si>
  <si>
    <t>Oczyszczalnia Ścieków w Brzegu</t>
  </si>
  <si>
    <t>PLPL704</t>
  </si>
  <si>
    <t>Aglomeracja Supraśl</t>
  </si>
  <si>
    <t>PLLO0130</t>
  </si>
  <si>
    <t>OCZYSZCZALNIA ŚCIEKÓW W BRUSACH w aglomeracji BRUSY</t>
  </si>
  <si>
    <t>OCZYSZCZALNIA ŚCIEKÓW W BRUSACH</t>
  </si>
  <si>
    <t>PLPL703</t>
  </si>
  <si>
    <t>Dobrzyniewo Duże</t>
  </si>
  <si>
    <t>PLLO0080</t>
  </si>
  <si>
    <t>Oczyszczalnia Warszawskiego Rolno-Śpozywczego Rynku Hurtowego w Broniszach w aglomeracji Bronisze</t>
  </si>
  <si>
    <t>Oczyszczalnia Warszawskiego Rolno-Śpozywczego Rynku Hurtowego w Broniszach</t>
  </si>
  <si>
    <t>PLOP032</t>
  </si>
  <si>
    <t>Murów</t>
  </si>
  <si>
    <t>PLPK0261</t>
  </si>
  <si>
    <t>PLPK0262</t>
  </si>
  <si>
    <t>PLPK0263</t>
  </si>
  <si>
    <t>PLPK0264</t>
  </si>
  <si>
    <t>PLPK0265</t>
  </si>
  <si>
    <t>PLPK0266</t>
  </si>
  <si>
    <t>PLPK0267</t>
  </si>
  <si>
    <t>Krynki w aglomeracji Brody</t>
  </si>
  <si>
    <t>Krynki</t>
  </si>
  <si>
    <t>PLPK026</t>
  </si>
  <si>
    <t>Radomyśl Wielki</t>
  </si>
  <si>
    <t>PLLO0060</t>
  </si>
  <si>
    <t>Miejska Oczyszczalnia Ścieków w Brodnicy w aglomeracji BRODNICA</t>
  </si>
  <si>
    <t>Miejska Oczyszczalnia Ścieków w Brodnicy</t>
  </si>
  <si>
    <t>PLSW040</t>
  </si>
  <si>
    <t>Koprzywnica</t>
  </si>
  <si>
    <t>PLLE0210</t>
  </si>
  <si>
    <t>Oczyszczalnia Ścieków w Janowie, Janów 51B, 05-088 Brochów w aglomeracji Brochów</t>
  </si>
  <si>
    <t>Oczyszczalnia Ścieków w Janowie, Janów 51B, 05-088 Brochów</t>
  </si>
  <si>
    <t>PLLO013</t>
  </si>
  <si>
    <t>Wieluń</t>
  </si>
  <si>
    <t>PLDO0710</t>
  </si>
  <si>
    <t xml:space="preserve">hydrocentrum w aglomeracji Brańsk </t>
  </si>
  <si>
    <t>hydrocentrum</t>
  </si>
  <si>
    <t>PLLO008</t>
  </si>
  <si>
    <t>PLOP0320</t>
  </si>
  <si>
    <t>Braniewo w aglomeracji Braniewo</t>
  </si>
  <si>
    <t>PLLO006</t>
  </si>
  <si>
    <t>Radomsko</t>
  </si>
  <si>
    <t>PLDO0510</t>
  </si>
  <si>
    <t>oczyszczalnia ścieków typu ecolo-chief w Branicach w aglomeracji Branice</t>
  </si>
  <si>
    <t>oczyszczalnia ścieków typu ecolo-chief w Branicach</t>
  </si>
  <si>
    <t>PLLE107N</t>
  </si>
  <si>
    <t>Księżpol</t>
  </si>
  <si>
    <t>PLLE1070N</t>
  </si>
  <si>
    <t>Bożepole Wielkie w aglomeracji Bożepole Wielkie</t>
  </si>
  <si>
    <t>PLDO005</t>
  </si>
  <si>
    <t>Głogów</t>
  </si>
  <si>
    <t>PLSW0400</t>
  </si>
  <si>
    <t>Borzytuchom w aglomeracji Borzytuchom</t>
  </si>
  <si>
    <t>PLDO051</t>
  </si>
  <si>
    <t>PLDO0050</t>
  </si>
  <si>
    <t>Oczyszczalnia ścieków Borowie w aglomeracji Borowie</t>
  </si>
  <si>
    <t>Oczyszczalnia ścieków Borowie</t>
  </si>
  <si>
    <t>PLDO071</t>
  </si>
  <si>
    <t>Pieńsk</t>
  </si>
  <si>
    <t>PLMZ7020</t>
  </si>
  <si>
    <t>Boronów w aglomeracji Boronów</t>
  </si>
  <si>
    <t>PLMZ701</t>
  </si>
  <si>
    <t>Akademia Rembertów</t>
  </si>
  <si>
    <t>PLMZ7010</t>
  </si>
  <si>
    <t>Borne Sulinowo w aglomeracji Borne Sulinowo</t>
  </si>
  <si>
    <t>PLMZ702</t>
  </si>
  <si>
    <t>Cyraneczka</t>
  </si>
  <si>
    <t>Borecki Zakład Wodociągów i Kanalizacji Sp. z o.o. w aglomeracji Borek Wielkopolski</t>
  </si>
  <si>
    <t>Borecki Zakład Wodociągów i Kanalizacji Sp. z o.o.</t>
  </si>
  <si>
    <t>PLLE021</t>
  </si>
  <si>
    <t>Poniatowa</t>
  </si>
  <si>
    <t>Borek strzeliński w aglomeracji Borek Strzeliński</t>
  </si>
  <si>
    <t>Borek strzeliński</t>
  </si>
  <si>
    <t>Dane pomocnicze dla PGW WP.
Dane z arkusza niedostępne dla gminy.</t>
  </si>
  <si>
    <t>Oczyszczalnia ścieków w Wolbromku w aglomeracji Bolków</t>
  </si>
  <si>
    <t>Oczyszczalnia ścieków w Wolbromku</t>
  </si>
  <si>
    <t>OCZYSZCZALNIA ŚCIEKÓW "BOLESŁAWIEC" w aglomeracji Bolesławiec</t>
  </si>
  <si>
    <t>OCZYSZCZALNIA ŚCIEKÓW "BOLESŁAWIEC"</t>
  </si>
  <si>
    <t>Oczyszczalnia ścieków w Boleslawcu w aglomeracji Bolesławiec</t>
  </si>
  <si>
    <t>Oczyszczalnia ścieków w Boleslawcu</t>
  </si>
  <si>
    <t>Bojszowy w aglomeracji Bojszowy</t>
  </si>
  <si>
    <t>Bojanów w aglomeracji Bojanów</t>
  </si>
  <si>
    <t>Bojanowo w aglomeracji Bojanowo</t>
  </si>
  <si>
    <t>Gorce w aglomeracji Boguszów-Gorce</t>
  </si>
  <si>
    <t>Gorce</t>
  </si>
  <si>
    <t>Bogoria w aglomeracji Bogoria</t>
  </si>
  <si>
    <t>Oczyszczalnia ścieków w Bogatyni w aglomeracji Bogatynia</t>
  </si>
  <si>
    <t>Oczyszczalnia ścieków w Bogatyni</t>
  </si>
  <si>
    <t xml:space="preserve">Bodzentyn  w aglomeracji Bodzentyn </t>
  </si>
  <si>
    <t xml:space="preserve">Wola Szczygiełkowa  w aglomeracji Bodzentyn </t>
  </si>
  <si>
    <t xml:space="preserve">Wola Szczygiełkowa </t>
  </si>
  <si>
    <t xml:space="preserve">Święta Katarzyna  w aglomeracji Bodzentyn </t>
  </si>
  <si>
    <t xml:space="preserve">Święta Katarzyna </t>
  </si>
  <si>
    <t>BODZANÓW w aglomeracji Bodzanów</t>
  </si>
  <si>
    <t>BODZANÓW</t>
  </si>
  <si>
    <t>Boczów w aglomeracji Boczów</t>
  </si>
  <si>
    <t>Bochnia-Siedlec w aglomeracji Bochnia - Siedlec</t>
  </si>
  <si>
    <t>Bochnia-Siedlec</t>
  </si>
  <si>
    <t>Damienice w aglomeracji Bochnia - Damienice - Proszówki</t>
  </si>
  <si>
    <t>Damienice</t>
  </si>
  <si>
    <t>Proszówki w aglomeracji Bochnia - Damienice - Proszówki</t>
  </si>
  <si>
    <t>Proszówki</t>
  </si>
  <si>
    <t>ROGOŹNIK w aglomeracji Bobrowniki</t>
  </si>
  <si>
    <t>ROGOŹNIK</t>
  </si>
  <si>
    <t>BOBOWA w aglomeracji Bobowa</t>
  </si>
  <si>
    <t>BOBOWA</t>
  </si>
  <si>
    <t>Miejska Oczyszczalnia Ścieków w Błoniu w aglomeracji Błonie</t>
  </si>
  <si>
    <t>Miejska Oczyszczalnia Ścieków w Błoniu</t>
  </si>
  <si>
    <t>Błażowa w aglomeracji Błażowa</t>
  </si>
  <si>
    <t>Borysławice w aglomeracji Błaszki</t>
  </si>
  <si>
    <t>Borysławice</t>
  </si>
  <si>
    <t>Wojtyniów w aglomeracji Bliżyn</t>
  </si>
  <si>
    <t>Wojtyniów</t>
  </si>
  <si>
    <t xml:space="preserve">Zagorzyn w aglomeracji Blizanów </t>
  </si>
  <si>
    <t>OŚ Blachownia w aglomeracji Blachownia</t>
  </si>
  <si>
    <t>OŚ Blachownia</t>
  </si>
  <si>
    <t>Oczyszczalnia Ścieków Bisztynek-Kolonia w aglomeracji Bisztynek</t>
  </si>
  <si>
    <t>Oczyszczalnia Ścieków Bisztynek-Kolonia</t>
  </si>
  <si>
    <t>Gminna Oczyszczalnia Ścieków w Biszczy w aglomeracji Biszcza</t>
  </si>
  <si>
    <t>Gminna Oczyszczalnia Ścieków w Biszczy</t>
  </si>
  <si>
    <t>Biskupiec w aglomeracji Biskupiec</t>
  </si>
  <si>
    <t>Oczyszczalnia ścieków w Biskupcu w aglomeracji Biskupiec</t>
  </si>
  <si>
    <t>Oczyszczalnia ścieków w Biskupcu</t>
  </si>
  <si>
    <t>kontenerowa oczyszczalnia ścieków w Ostrowitem w aglomeracji Biskupiec</t>
  </si>
  <si>
    <t>kontenerowa oczyszczalnia ścieków w Ostrowitem</t>
  </si>
  <si>
    <t>Bircza w aglomeracji BIRCZA</t>
  </si>
  <si>
    <t>Biłgoraj w aglomeracji Biłgoraj</t>
  </si>
  <si>
    <t>Biesiekierz w aglomeracji Biesiekierz</t>
  </si>
  <si>
    <t>Bierutów w aglomeracji Bierutów</t>
  </si>
  <si>
    <t>Solec w aglomeracji Bieruń III</t>
  </si>
  <si>
    <t>Solec</t>
  </si>
  <si>
    <t>Jagiełły w aglomeracji Bieruń II</t>
  </si>
  <si>
    <t>Jagiełły</t>
  </si>
  <si>
    <t>Chemików w aglomeracji Bieruń I</t>
  </si>
  <si>
    <t>Chemików</t>
  </si>
  <si>
    <t>OS Wapienica w aglomeracji Bielsko-Biała Wapienica</t>
  </si>
  <si>
    <t>OS Wapienica</t>
  </si>
  <si>
    <t>OS Komorowice w aglomeracji Bielsko-Biała Komorowice</t>
  </si>
  <si>
    <t>OS Komorowice</t>
  </si>
  <si>
    <t>Bielsk Podlaski w aglomeracji Bielsk Podlaski</t>
  </si>
  <si>
    <t>Oczyszczalnia ścieków w Bielsku w aglomeracji Bielsk</t>
  </si>
  <si>
    <t>Oczyszczalnia ścieków w Bielsku</t>
  </si>
  <si>
    <t>Bieliny w aglomeracji Bieliny</t>
  </si>
  <si>
    <t>OŚ w Bielawie w aglomeracji Bielawa</t>
  </si>
  <si>
    <t>OŚ w Bielawie</t>
  </si>
  <si>
    <t>Biecz w aglomeracji Biecz</t>
  </si>
  <si>
    <t>Biały Bór w aglomeracji Biały Bór</t>
  </si>
  <si>
    <t>Białowieża w aglomeracji Białowieża</t>
  </si>
  <si>
    <t>Białośliwie w aglomeracji Białośliwie</t>
  </si>
  <si>
    <t>Białogard w aglomeracji Białogard</t>
  </si>
  <si>
    <t>Oczyszczalnia ścieków w Białobrzegach w aglomeracji Białobrzegi</t>
  </si>
  <si>
    <t>Oczyszczalnia ścieków w Białobrzegach</t>
  </si>
  <si>
    <t>ECOLO-CHIEF w aglomeracji Białaczów</t>
  </si>
  <si>
    <t>ŻURAWIA w aglomeracji Biała Rawska</t>
  </si>
  <si>
    <t>ŻURAWIA</t>
  </si>
  <si>
    <t xml:space="preserve">Miejska Oczyszczalnia Ścieków w Białej Podlaskiej w aglomeracji Biała Podlaska </t>
  </si>
  <si>
    <t>Miejska Oczyszczalnia Ścieków w Białej Podlaskiej</t>
  </si>
  <si>
    <t>Biała Piska w aglomeracji Biała Piska</t>
  </si>
  <si>
    <t>Oczyszczalnia Biała w aglomeracji Biała</t>
  </si>
  <si>
    <t>Oczyszczalnia Biała</t>
  </si>
  <si>
    <t>BIAŁA DRUGA w aglomeracji BIAŁA</t>
  </si>
  <si>
    <t>BIAŁA DRUGA</t>
  </si>
  <si>
    <t>Oczyszczalnia ścieków w Będzinie w aglomeracji Będzin</t>
  </si>
  <si>
    <t>Oczyszczalnia ścieków w Będzinie</t>
  </si>
  <si>
    <t>Oczyszczalnia ścieków bytowo – gospodarczych przy TAURON Wytwarzanie S.A. - Elektrownia Łagisza w aglomeracji Będzin</t>
  </si>
  <si>
    <t>Oczyszczalnia ścieków bytowo – gospodarczych przy TAURON Wytwarzanie S.A. - Elektrownia Łagisza</t>
  </si>
  <si>
    <t>Kaniów w aglomeracji Bestwina</t>
  </si>
  <si>
    <t>Kaniów</t>
  </si>
  <si>
    <t>ZAKŁAD GOSPODARKI KOMUNALNEJ w aglomeracji Besko</t>
  </si>
  <si>
    <t>ZAKŁAD GOSPODARKI KOMUNALNEJ</t>
  </si>
  <si>
    <t>Oczyszczalnia ścieków w Bełżycach w aglomeracji Bełżyce</t>
  </si>
  <si>
    <t>Oczyszczalnia ścieków w Bełżycach</t>
  </si>
  <si>
    <t>Bełżec w aglomeracji Bełżec</t>
  </si>
  <si>
    <t>Oczysczalnia Bełchatów w aglomeracji Bełchatów</t>
  </si>
  <si>
    <t>Oczysczalnia Bełchatów</t>
  </si>
  <si>
    <t>Barwice w aglomeracji Barwice</t>
  </si>
  <si>
    <t>Bartoszyce w aglomeracji Bartoszyce</t>
  </si>
  <si>
    <t>Oczyszczalnia ścieków Barlinek w aglomeracji Barlinek</t>
  </si>
  <si>
    <t>Oczyszczalnia ścieków Barlinek</t>
  </si>
  <si>
    <t>Barcza w aglomeracji Barcza</t>
  </si>
  <si>
    <t>Sadłogoszcz w aglomeracji Barcin</t>
  </si>
  <si>
    <t>Sadłogoszcz</t>
  </si>
  <si>
    <t>Oczyszczalnia ścieków w Baranowie Sandomierskim w aglomeracji Baranów Sandomierski</t>
  </si>
  <si>
    <t>Oczyszczalnia ścieków w Baranowie Sandomierskim</t>
  </si>
  <si>
    <t>Oczyszczalnia ścieków w Baranowie w aglomeracji Baranowo</t>
  </si>
  <si>
    <t>Oczyszczalnia ścieków w Baranowie</t>
  </si>
  <si>
    <t>Banie w aglomeracji Banie</t>
  </si>
  <si>
    <t>Oczyszczalnia ścieków komunalnych w Baligrodzie w aglomeracji Baligród</t>
  </si>
  <si>
    <t>Oczyszczalnia ścieków komunalnych w Baligrodzie</t>
  </si>
  <si>
    <t>Piskrzyn w aglomeracji Baćkowice</t>
  </si>
  <si>
    <t>Piskrzyn</t>
  </si>
  <si>
    <t>BABORÓW w aglomeracji Baborów</t>
  </si>
  <si>
    <t>Babimost w aglomeracji Babimost</t>
  </si>
  <si>
    <t>Gminna Oczyszczalnia Ścieków w Poloniszu w aglomeracji Babiak</t>
  </si>
  <si>
    <t>Gminna Oczyszczalnia Ścieków w Poloniszu</t>
  </si>
  <si>
    <t>Augustów w aglomeracji Augustów</t>
  </si>
  <si>
    <t>Oczyszczalnia ścieków w Annopolu w aglomeracji Annopol</t>
  </si>
  <si>
    <t>Oczyszczalnia ścieków w Annopolu</t>
  </si>
  <si>
    <t>Andrychów w aglomeracji Andrychów</t>
  </si>
  <si>
    <t>Gminna Oczyszczalnia Ścieków w Kraszewie w aglomeracji Andrespol</t>
  </si>
  <si>
    <t>Gminna Oczyszczalnia Ścieków w Kraszewie</t>
  </si>
  <si>
    <t>Alwernia w aglomeracji Alwernia</t>
  </si>
  <si>
    <t>Ruda Bugaj w aglomeracji Aleksandrów Łódzki</t>
  </si>
  <si>
    <t>Ruda Bugaj</t>
  </si>
  <si>
    <t>Aleksandrów Kujawski w aglomeracji Aleksandrów Kujawski</t>
  </si>
  <si>
    <t>Oczyszczalnia ścieków w Russocicach w aglomeracji Aglomeracja Władysławów</t>
  </si>
  <si>
    <t>Oczyszczalnia ścieków w Russocicach</t>
  </si>
  <si>
    <t>Oczyszczania Ścieków w Puławach w aglomeracji Aglomeracja Puławy</t>
  </si>
  <si>
    <t>Oczyszczania Ścieków w Puławach</t>
  </si>
  <si>
    <t>Połajewo w aglomeracji Aglomeracja Połajewo</t>
  </si>
  <si>
    <t>Przedsiębiorstwo Gospodarki Wodno-Ściekowej "GEA-NOVA" sp. z o.o. w aglomeracji Aglomeracja Ożarów Mazowiecki</t>
  </si>
  <si>
    <t>Przedsiębiorstwo Gospodarki Wodno-Ściekowej "GEA-NOVA" sp. z o.o.</t>
  </si>
  <si>
    <t>GOŚ ŁAM w aglomeracji Aglomeracja Łódź</t>
  </si>
  <si>
    <t>GOŚ ŁAM</t>
  </si>
  <si>
    <t xml:space="preserve">Łobez w aglomeracji Aglomeracja Łobez </t>
  </si>
  <si>
    <t>Łobez</t>
  </si>
  <si>
    <t>Lgota Wielka w aglomeracji Aglomeracja Lgota Wielka</t>
  </si>
  <si>
    <t>Grupowa Oczyszczalnia Ścieków Sp. z o.o. w Kutnie w aglomeracji Aglomeracja Kutno</t>
  </si>
  <si>
    <t>Grupowa Oczyszczalnia Ścieków Sp. z o.o. w Kutnie</t>
  </si>
  <si>
    <t>Rudno w aglomeracji Aglomeracja Krzeszowice Zalas</t>
  </si>
  <si>
    <t>Rudno</t>
  </si>
  <si>
    <t>Zalas w aglomeracji Aglomeracja Krzeszowice Zalas</t>
  </si>
  <si>
    <t>Zalas</t>
  </si>
  <si>
    <t>Frywałd w aglomeracji Aglomeracja Krzeszowice Zalas</t>
  </si>
  <si>
    <t>Frywałd</t>
  </si>
  <si>
    <t>Centralna Oczyszczalnia Ścieków w Krzeszowicach w aglomeracji Aglomeracja Krzeszowice</t>
  </si>
  <si>
    <t>Centralna Oczyszczalnia Ścieków w Krzeszowicach</t>
  </si>
  <si>
    <t>Oczyszczaknia ścieków w Kornicy w aglomeracji Aglomeracja Końskie</t>
  </si>
  <si>
    <t>Oczyszczaknia ścieków w Kornicy</t>
  </si>
  <si>
    <t>Miejska Oczyszczalnia Ścieków Komunalnych w Inowrocławiu w aglomeracji aglomeracja Inowrocław</t>
  </si>
  <si>
    <t>Miejska Oczyszczalnia Ścieków Komunalnych w Inowrocławiu</t>
  </si>
  <si>
    <t>Libiszów w aglomeracji Aglomeracja Gminy Opoczno - Zlewnia Libiszów i Mroczków</t>
  </si>
  <si>
    <t>Libiszów</t>
  </si>
  <si>
    <t>Bobolice w aglomeracji Aglomeracja gminy Bobolice</t>
  </si>
  <si>
    <t>Oczyszczalnia Ścieków w Białymstoku w aglomeracji Aglomeracja Białystok</t>
  </si>
  <si>
    <t>Oczyszczalnia Ścieków w Białymstoku</t>
  </si>
  <si>
    <t>Oczyszczalnia ścieków w Bardzie w aglomeracji Aglomeracja Bardo</t>
  </si>
  <si>
    <t>Oczyszczalnia ścieków w Bardzie</t>
  </si>
  <si>
    <t>Oczyszczalnia ścieków w Przyłęku w aglomeracji Aglomeracja Bardo</t>
  </si>
  <si>
    <t>Oczyszczalnia ścieków w Przyłęku</t>
  </si>
  <si>
    <t>Oczyszczalnia Ścieków w Adamówce w aglomeracji Adamówka</t>
  </si>
  <si>
    <t>Oczyszczalnia Ścieków w Adamówce</t>
  </si>
  <si>
    <t>Oczyszczalnia ścieków w Adamowie w aglomeracji Adamów</t>
  </si>
  <si>
    <t>Oczyszczalnia ścieków w Adamowie</t>
  </si>
  <si>
    <t>Świebodzin  w aglomeracji  Świebodzin</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</si>
  <si>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</si>
  <si>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</si>
  <si>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</si>
  <si>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</si>
  <si>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</si>
  <si>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</si>
  <si>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</si>
  <si>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</si>
  <si>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</si>
  <si>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</si>
  <si>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</si>
  <si>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</si>
  <si>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</si>
  <si>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</si>
  <si>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</si>
  <si>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</si>
  <si>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</si>
  <si>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</si>
  <si>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</si>
  <si>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</si>
  <si>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</si>
  <si>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</si>
  <si>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</si>
  <si>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</si>
  <si>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</si>
  <si>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</si>
  <si>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</si>
  <si>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</si>
  <si>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</si>
  <si>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</si>
  <si>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</si>
  <si>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</si>
  <si>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</si>
  <si>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</si>
  <si>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</si>
  <si>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</si>
  <si>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</si>
  <si>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</si>
  <si>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</si>
  <si>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</si>
  <si>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</si>
  <si>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</si>
  <si>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</si>
  <si>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</si>
  <si>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</si>
  <si>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</si>
  <si>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</si>
  <si>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</si>
  <si>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</si>
  <si>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</si>
  <si>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</si>
  <si>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</si>
  <si>
    <t>Należy wpisać nazwę/y inwestycji planowanej do realizacji w latach 2026-2031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</si>
  <si>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BZT5 dostarczany do oczyszczalni przez KP z terenów innych aglomeracji, jeżeli jest kilka aglomeracji, należy podać łączną sumę ładunków.
Jeżeli oczyszczalnia nie przyjmuje ścieków przez KP z innej aglomeracji, należy wpisać wartość 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</si>
</sst>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yyyy\-mm\-dd;@"/>
    <numFmt numFmtId="167" formatCode="#,##0.00000"/>
    <numFmt numFmtId="168" formatCode="[$-415]General"/>
  </numFmts>
  <fonts count="70">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s>
  <fills count="28">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s>
  <cellStyleXfs count="16">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cellStyleXfs>
  <cellXfs count="745">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0" fontId="0" fillId="27" borderId="0" xfId="0" applyFill="1"/>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cellXfs>
  <cellStyles count="16">
    <cellStyle name="40% — akcent 2" xfId="13" builtinId="35"/>
    <cellStyle name="Dane wejściowe" xfId="12" builtinId="20"/>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6 2" xfId="14" xr:uid="{F21BB373-DB87-4E3C-8991-74C2FA7567B6}"/>
    <cellStyle name="Normalny 7" xfId="9" xr:uid="{24B84ED5-A943-45F8-8C3E-CEFF2226B83B}"/>
    <cellStyle name="Normalny 8" xfId="10" xr:uid="{36F5C249-D393-4DBD-80A0-10D88C58E14B}"/>
    <cellStyle name="Zły 2" xfId="7" xr:uid="{B6DC5BF5-B7E7-4475-8561-BC3A83CCDD17}"/>
  </cellStyles>
  <dxfs count="31">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FFCC"/>
      <color rgb="FFFFCC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B2" sqref="B2"/>
    </sheetView>
  </sheetViews>
  <sheetFormatPr defaultColWidth="9.140625"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21.71093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81.4257812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t="str">
        <f>IF(CL15&gt;0,"Pole błędnie wypełnione. Proszę sprawdzić poprawność danych w kol. 62 - 64 oraz  66 - 74","")</f>
        <v/>
      </c>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IF(ISERROR(ROUND(ABS(CK15-CA15),2)),"Błąd wpisanych danych",ROUND(ABS(CK15-CA15),2))</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IF(EA15&gt;0,(EA15-EC15)/(DY15-DZ15),"")</f>
        <v/>
      </c>
      <c r="EE15" s="525" t="str">
        <f>IF(EC15&gt;0,EC15/DZ15,"")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11117</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11118</v>
      </c>
      <c r="GK19" s="435" t="s">
        <v>363</v>
      </c>
      <c r="GM19" s="311"/>
      <c r="GO19" s="311"/>
      <c r="GP19" s="435" t="s">
        <v>364</v>
      </c>
      <c r="GR19" s="311"/>
      <c r="GT19" s="311"/>
      <c r="GU19" s="435" t="s">
        <v>365</v>
      </c>
      <c r="GX19" s="311"/>
      <c r="GZ19" s="311"/>
    </row>
    <row r="20" spans="1:208" ht="303.75" customHeight="1">
      <c r="B20" s="311" t="s">
        <v>11119</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TqLiOs57FSKxVIgZpNTNTxcV6FhQkXKxZGZtOhsh4NX+D0h7vT9rqBWWp2tNTXwAbEkbKKb8kj0PG9bwurFwDQ==" saltValue="nNrG76hrB85e8QkIUGV1gg==" spinCount="100000" sheet="1" formatCells="0" formatColumns="0" formatRows="0"/>
  <conditionalFormatting sqref="A14:EW14">
    <cfRule type="containsText" dxfId="30" priority="34" operator="containsText" text="błędnie">
      <formula>NOT(ISERROR(SEARCH("błędnie",A14)))</formula>
    </cfRule>
    <cfRule type="containsText" dxfId="29" priority="35" operator="containsText" text="obowiązkowe">
      <formula>NOT(ISERROR(SEARCH("obowiązkowe",A14)))</formula>
    </cfRule>
  </conditionalFormatting>
  <conditionalFormatting sqref="B14">
    <cfRule type="containsText" dxfId="28" priority="10" operator="containsText" text="Proszę">
      <formula>NOT(ISERROR(SEARCH("Proszę",B14)))</formula>
    </cfRule>
  </conditionalFormatting>
  <conditionalFormatting sqref="B5:BE5 BG5:FI5 FS5:FU7 B6:FI6 B7:DB7 DD7:FI7 DC8">
    <cfRule type="expression" dxfId="27" priority="790">
      <formula>$FI$5="cc"</formula>
    </cfRule>
  </conditionalFormatting>
  <conditionalFormatting sqref="AB15">
    <cfRule type="cellIs" dxfId="26" priority="32" operator="lessThan">
      <formula>0</formula>
    </cfRule>
  </conditionalFormatting>
  <conditionalFormatting sqref="AC15">
    <cfRule type="containsText" dxfId="25" priority="33" operator="containsText" text="błąd">
      <formula>NOT(ISERROR(SEARCH("błąd",AC15)))</formula>
    </cfRule>
  </conditionalFormatting>
  <conditionalFormatting sqref="CA15">
    <cfRule type="containsText" dxfId="24" priority="20" operator="containsText" text="błąd">
      <formula>NOT(ISERROR(SEARCH("błąd",CA15)))</formula>
    </cfRule>
  </conditionalFormatting>
  <conditionalFormatting sqref="CK15">
    <cfRule type="containsText" dxfId="23" priority="19" operator="containsText" text="błąd">
      <formula>NOT(ISERROR(SEARCH("błąd",CK15)))</formula>
    </cfRule>
  </conditionalFormatting>
  <conditionalFormatting sqref="CL15">
    <cfRule type="cellIs" dxfId="22" priority="18" operator="greaterThanOrEqual">
      <formula>0.01</formula>
    </cfRule>
  </conditionalFormatting>
  <conditionalFormatting sqref="DC15">
    <cfRule type="containsText" dxfId="21" priority="14" operator="containsText" text="sprzeczne">
      <formula>NOT(ISERROR(SEARCH("sprzeczne",DC15)))</formula>
    </cfRule>
  </conditionalFormatting>
  <conditionalFormatting sqref="FM14:FU14">
    <cfRule type="containsText" dxfId="20" priority="1" operator="containsText" text="błędnie">
      <formula>NOT(ISERROR(SEARCH("błędnie",FM14)))</formula>
    </cfRule>
    <cfRule type="containsText" dxfId="19" priority="2" operator="containsText" text="obowiązkowe">
      <formula>NOT(ISERROR(SEARCH("obowiązkowe",FM14)))</formula>
    </cfRule>
  </conditionalFormatting>
  <conditionalFormatting sqref="FM5:XFD7 A5:BE5 BG5:FL5 A6:FL6 A7:DB7 DD7:FL7 DC8">
    <cfRule type="containsText" dxfId="18" priority="15" operator="containsText" text="x">
      <formula>NOT(ISERROR(SEARCH("x",A5)))</formula>
    </cfRule>
  </conditionalFormatting>
  <conditionalFormatting sqref="FO5:FU5 FM5:FR7">
    <cfRule type="expression" dxfId="17" priority="6">
      <formula>$FI$5="cc"</formula>
    </cfRule>
  </conditionalFormatting>
  <conditionalFormatting sqref="FZ4:HU44">
    <cfRule type="expression" dxfId="16"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errorStyle="warning" operator="greaterThanOrEqual" allowBlank="1" showInputMessage="1" showErrorMessage="1" sqref="DM15" xr:uid="{4BA1969F-F058-4AED-BD2B-062784846112}"/>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66" zoomScaleNormal="66" workbookViewId="0">
      <selection activeCell="A2" sqref="A2"/>
    </sheetView>
  </sheetViews>
  <sheetFormatPr defaultColWidth="9.140625"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33"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34.4257812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11145</v>
      </c>
      <c r="U4" s="437" t="s">
        <v>425</v>
      </c>
      <c r="V4" s="437" t="s">
        <v>29</v>
      </c>
      <c r="W4" s="437" t="s">
        <v>426</v>
      </c>
      <c r="X4" s="437" t="s">
        <v>11120</v>
      </c>
      <c r="Y4" s="437" t="s">
        <v>11121</v>
      </c>
      <c r="Z4" s="437" t="s">
        <v>11123</v>
      </c>
      <c r="AA4" s="437" t="s">
        <v>11122</v>
      </c>
      <c r="AB4" s="437" t="s">
        <v>427</v>
      </c>
      <c r="AC4" s="437" t="s">
        <v>428</v>
      </c>
      <c r="AD4" s="437" t="s">
        <v>429</v>
      </c>
      <c r="AE4" s="437" t="s">
        <v>430</v>
      </c>
      <c r="AF4" s="437" t="s">
        <v>431</v>
      </c>
      <c r="AG4" s="437" t="s">
        <v>432</v>
      </c>
      <c r="AH4" s="437" t="s">
        <v>433</v>
      </c>
      <c r="AI4" s="437" t="s">
        <v>434</v>
      </c>
      <c r="AJ4" s="437" t="s">
        <v>435</v>
      </c>
      <c r="AK4" s="440" t="s">
        <v>436</v>
      </c>
      <c r="AL4" s="440"/>
      <c r="AM4" s="437" t="s">
        <v>437</v>
      </c>
      <c r="AN4" s="440" t="s">
        <v>438</v>
      </c>
      <c r="AO4" s="448"/>
      <c r="AP4" s="448"/>
      <c r="AQ4" s="448"/>
      <c r="AR4" s="449"/>
      <c r="AS4" s="159" t="s">
        <v>439</v>
      </c>
      <c r="AT4" s="440" t="s">
        <v>440</v>
      </c>
      <c r="AU4" s="448"/>
      <c r="AV4" s="448"/>
      <c r="AW4" s="448"/>
      <c r="AX4" s="449"/>
      <c r="AY4" s="448" t="s">
        <v>441</v>
      </c>
      <c r="AZ4" s="451"/>
      <c r="BA4" s="451"/>
      <c r="BB4" s="451"/>
      <c r="BC4" s="468"/>
      <c r="BD4" s="437" t="s">
        <v>442</v>
      </c>
      <c r="BE4" s="437" t="s">
        <v>443</v>
      </c>
      <c r="BF4" s="437" t="s">
        <v>444</v>
      </c>
      <c r="BG4" s="469" t="s">
        <v>25</v>
      </c>
      <c r="BH4" s="437" t="s">
        <v>445</v>
      </c>
      <c r="BI4" s="448" t="s">
        <v>446</v>
      </c>
      <c r="BJ4" s="312"/>
      <c r="BK4" s="312"/>
      <c r="BL4" s="312"/>
      <c r="BM4" s="312"/>
      <c r="BN4" s="312"/>
      <c r="BO4" s="312"/>
      <c r="BP4" s="312"/>
      <c r="BQ4" s="312"/>
      <c r="BR4" s="312"/>
      <c r="BS4" s="313"/>
      <c r="BT4" s="437" t="s">
        <v>447</v>
      </c>
      <c r="BU4" s="437" t="s">
        <v>448</v>
      </c>
      <c r="BV4" s="312" t="s">
        <v>449</v>
      </c>
      <c r="BW4" s="312"/>
      <c r="BX4" s="312"/>
      <c r="BY4" s="312"/>
      <c r="BZ4" s="312"/>
      <c r="CA4" s="312"/>
      <c r="CB4" s="312"/>
      <c r="CC4" s="312"/>
      <c r="CD4" s="314" t="s">
        <v>450</v>
      </c>
      <c r="CE4" s="448"/>
      <c r="CF4" s="437" t="s">
        <v>451</v>
      </c>
      <c r="CG4" s="440" t="s">
        <v>452</v>
      </c>
      <c r="CH4" s="448"/>
      <c r="CI4" s="448"/>
      <c r="CJ4" s="448"/>
      <c r="CK4" s="448"/>
      <c r="CL4" s="448"/>
      <c r="CM4" s="448"/>
      <c r="CN4" s="448"/>
      <c r="CO4" s="449"/>
      <c r="CP4" s="437" t="s">
        <v>453</v>
      </c>
      <c r="CQ4" s="437" t="s">
        <v>454</v>
      </c>
      <c r="CR4" s="437" t="s">
        <v>455</v>
      </c>
      <c r="CS4" s="437" t="s">
        <v>25</v>
      </c>
      <c r="CT4" s="437" t="s">
        <v>57</v>
      </c>
      <c r="CU4" s="437" t="s">
        <v>456</v>
      </c>
      <c r="CV4" s="437" t="s">
        <v>57</v>
      </c>
      <c r="CW4" s="437" t="s">
        <v>456</v>
      </c>
      <c r="CX4" s="437" t="s">
        <v>457</v>
      </c>
      <c r="CY4" s="437" t="s">
        <v>458</v>
      </c>
      <c r="CZ4" s="160" t="s">
        <v>459</v>
      </c>
      <c r="DA4" s="440" t="s">
        <v>77</v>
      </c>
      <c r="DB4" s="437" t="s">
        <v>460</v>
      </c>
      <c r="DC4" s="437" t="s">
        <v>461</v>
      </c>
      <c r="DD4" s="437" t="s">
        <v>462</v>
      </c>
      <c r="DE4" s="470" t="s">
        <v>463</v>
      </c>
      <c r="DF4" s="437" t="s">
        <v>464</v>
      </c>
      <c r="DG4" s="437" t="s">
        <v>465</v>
      </c>
      <c r="DH4" s="437" t="s">
        <v>466</v>
      </c>
      <c r="DI4" s="437" t="s">
        <v>467</v>
      </c>
      <c r="DJ4" s="437" t="s">
        <v>468</v>
      </c>
      <c r="DK4" s="160" t="s">
        <v>469</v>
      </c>
      <c r="DL4" s="437" t="s">
        <v>11144</v>
      </c>
      <c r="DM4" s="437" t="s">
        <v>470</v>
      </c>
      <c r="DN4" s="437" t="s">
        <v>471</v>
      </c>
      <c r="DO4" s="437" t="s">
        <v>472</v>
      </c>
      <c r="DP4" s="437" t="s">
        <v>91</v>
      </c>
      <c r="DQ4" s="437" t="s">
        <v>469</v>
      </c>
      <c r="DR4" s="442" t="s">
        <v>473</v>
      </c>
      <c r="DS4" s="437" t="s">
        <v>474</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475</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476</v>
      </c>
      <c r="DF8" s="276"/>
      <c r="DG8" s="276"/>
      <c r="DH8" s="276"/>
      <c r="DI8" s="276"/>
      <c r="DJ8" s="276"/>
      <c r="DK8" s="276"/>
      <c r="DL8" s="276"/>
      <c r="DM8" s="276"/>
      <c r="DN8" s="276"/>
      <c r="DO8" s="276"/>
      <c r="DP8" s="276"/>
      <c r="DQ8" s="276"/>
      <c r="DR8" s="276"/>
      <c r="DS8" s="277"/>
      <c r="DT8" s="278"/>
    </row>
    <row r="9" spans="1:208" ht="27" customHeight="1">
      <c r="A9" s="137"/>
      <c r="B9" s="138" t="s">
        <v>477</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478</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479</v>
      </c>
      <c r="BI9" s="143"/>
      <c r="BJ9" s="143"/>
      <c r="BK9" s="143"/>
      <c r="BL9" s="143"/>
      <c r="BM9" s="143"/>
      <c r="BN9" s="143"/>
      <c r="BO9" s="143"/>
      <c r="BP9" s="143"/>
      <c r="BQ9" s="143"/>
      <c r="BR9" s="143"/>
      <c r="BS9" s="143"/>
      <c r="BT9" s="143"/>
      <c r="BU9" s="143"/>
      <c r="BV9" s="144" t="s">
        <v>480</v>
      </c>
      <c r="BW9" s="145"/>
      <c r="BX9" s="145"/>
      <c r="BY9" s="145"/>
      <c r="BZ9" s="145"/>
      <c r="CA9" s="145"/>
      <c r="CB9" s="145"/>
      <c r="CC9" s="145"/>
      <c r="CD9" s="146" t="s">
        <v>481</v>
      </c>
      <c r="CE9" s="146"/>
      <c r="CF9" s="146"/>
      <c r="CG9" s="146"/>
      <c r="CH9" s="146"/>
      <c r="CI9" s="146"/>
      <c r="CJ9" s="146"/>
      <c r="CK9" s="146"/>
      <c r="CL9" s="146"/>
      <c r="CM9" s="146"/>
      <c r="CN9" s="146"/>
      <c r="CO9" s="146"/>
      <c r="CP9" s="146"/>
      <c r="CQ9" s="147"/>
      <c r="CR9" s="147"/>
      <c r="CS9" s="148"/>
      <c r="CT9" s="734" t="s">
        <v>129</v>
      </c>
      <c r="CU9" s="735"/>
      <c r="CV9" s="735"/>
      <c r="CW9" s="736"/>
      <c r="CX9" s="738" t="s">
        <v>476</v>
      </c>
      <c r="CY9" s="739"/>
      <c r="CZ9" s="739"/>
      <c r="DA9" s="739"/>
      <c r="DB9" s="739"/>
      <c r="DC9" s="739"/>
      <c r="DD9" s="740"/>
      <c r="DE9" s="144" t="s">
        <v>482</v>
      </c>
      <c r="DF9" s="149"/>
      <c r="DG9" s="149"/>
      <c r="DH9" s="149"/>
      <c r="DI9" s="149"/>
      <c r="DJ9" s="149"/>
      <c r="DK9" s="149"/>
      <c r="DL9" s="144" t="s">
        <v>483</v>
      </c>
      <c r="DM9" s="149"/>
      <c r="DN9" s="149"/>
      <c r="DO9" s="149"/>
      <c r="DP9" s="149"/>
      <c r="DQ9" s="149"/>
      <c r="DR9" s="150"/>
      <c r="DS9" s="151"/>
      <c r="DT9" s="152"/>
      <c r="DU9" s="324"/>
    </row>
    <row r="10" spans="1:208" s="285" customFormat="1" ht="26.25" customHeight="1">
      <c r="A10" s="165"/>
      <c r="B10" s="391" t="s">
        <v>484</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485</v>
      </c>
      <c r="AG10" s="177"/>
      <c r="AH10" s="177"/>
      <c r="AI10" s="178"/>
      <c r="AJ10" s="179" t="s">
        <v>486</v>
      </c>
      <c r="AK10" s="720"/>
      <c r="AL10" s="179"/>
      <c r="AM10" s="179"/>
      <c r="AN10" s="699" t="s">
        <v>487</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488</v>
      </c>
      <c r="BK10" s="184"/>
      <c r="BL10" s="184"/>
      <c r="BM10" s="184"/>
      <c r="BN10" s="184"/>
      <c r="BO10" s="184"/>
      <c r="BP10" s="184"/>
      <c r="BQ10" s="184"/>
      <c r="BR10" s="184"/>
      <c r="BS10" s="184"/>
      <c r="BT10" s="184"/>
      <c r="BU10" s="184"/>
      <c r="BV10" s="186" t="s">
        <v>489</v>
      </c>
      <c r="BW10" s="187"/>
      <c r="BX10" s="187"/>
      <c r="BY10" s="187"/>
      <c r="BZ10" s="187"/>
      <c r="CA10" s="187"/>
      <c r="CB10" s="187"/>
      <c r="CC10" s="188"/>
      <c r="CD10" s="189" t="s">
        <v>490</v>
      </c>
      <c r="CE10" s="190"/>
      <c r="CF10" s="191"/>
      <c r="CG10" s="318" t="s">
        <v>491</v>
      </c>
      <c r="CH10" s="192"/>
      <c r="CI10" s="192"/>
      <c r="CJ10" s="192"/>
      <c r="CK10" s="192"/>
      <c r="CL10" s="192"/>
      <c r="CM10" s="192"/>
      <c r="CN10" s="193"/>
      <c r="CO10" s="193"/>
      <c r="CP10" s="193"/>
      <c r="CQ10" s="194"/>
      <c r="CR10" s="194"/>
      <c r="CS10" s="194"/>
      <c r="CT10" s="681"/>
      <c r="CU10" s="689"/>
      <c r="CV10" s="319"/>
      <c r="CW10" s="320"/>
      <c r="CX10" s="690"/>
      <c r="CY10" s="62"/>
      <c r="CZ10" s="62"/>
      <c r="DA10" s="737" t="s">
        <v>492</v>
      </c>
      <c r="DB10" s="737"/>
      <c r="DC10" s="63"/>
      <c r="DD10" s="63"/>
      <c r="DE10" s="422" t="s">
        <v>493</v>
      </c>
      <c r="DF10" s="64"/>
      <c r="DG10" s="64"/>
      <c r="DH10" s="64"/>
      <c r="DI10" s="64"/>
      <c r="DJ10" s="64"/>
      <c r="DK10" s="64"/>
      <c r="DL10" s="429" t="s">
        <v>494</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495</v>
      </c>
      <c r="AL11" s="696"/>
      <c r="AM11" s="210"/>
      <c r="AN11" s="211" t="s">
        <v>496</v>
      </c>
      <c r="AO11" s="212"/>
      <c r="AP11" s="212"/>
      <c r="AQ11" s="212"/>
      <c r="AR11" s="213"/>
      <c r="AS11" s="214"/>
      <c r="AT11" s="315" t="s">
        <v>497</v>
      </c>
      <c r="AU11" s="316"/>
      <c r="AV11" s="316"/>
      <c r="AW11" s="316"/>
      <c r="AX11" s="317"/>
      <c r="AY11" s="315" t="s">
        <v>498</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1" t="s">
        <v>161</v>
      </c>
      <c r="CI11" s="732"/>
      <c r="CJ11" s="226" t="s">
        <v>162</v>
      </c>
      <c r="CK11" s="226"/>
      <c r="CL11" s="733" t="s">
        <v>163</v>
      </c>
      <c r="CM11" s="733"/>
      <c r="CN11" s="227" t="s">
        <v>164</v>
      </c>
      <c r="CO11" s="228"/>
      <c r="CP11" s="95"/>
      <c r="CQ11" s="52"/>
      <c r="CR11" s="52"/>
      <c r="CS11" s="229"/>
      <c r="CT11" s="688" t="s">
        <v>499</v>
      </c>
      <c r="CU11" s="688"/>
      <c r="CV11" s="688" t="s">
        <v>500</v>
      </c>
      <c r="CW11" s="688"/>
      <c r="CX11" s="76"/>
      <c r="CY11" s="76"/>
      <c r="CZ11" s="76"/>
      <c r="DA11" s="737"/>
      <c r="DB11" s="737"/>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501</v>
      </c>
      <c r="FD11" s="330"/>
      <c r="FE11" s="330"/>
      <c r="FF11" s="330"/>
      <c r="FG11" s="330"/>
      <c r="FH11" s="330"/>
      <c r="FI11" s="330"/>
      <c r="FJ11" s="330"/>
      <c r="FK11" s="330" t="s">
        <v>502</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503</v>
      </c>
      <c r="B12" s="231" t="s">
        <v>504</v>
      </c>
      <c r="C12" s="231" t="s">
        <v>505</v>
      </c>
      <c r="D12" s="231" t="s">
        <v>506</v>
      </c>
      <c r="E12" s="244" t="s">
        <v>507</v>
      </c>
      <c r="F12" s="233" t="s">
        <v>508</v>
      </c>
      <c r="G12" s="232" t="s">
        <v>509</v>
      </c>
      <c r="H12" s="232" t="s">
        <v>510</v>
      </c>
      <c r="I12" s="232" t="s">
        <v>511</v>
      </c>
      <c r="J12" s="232" t="s">
        <v>512</v>
      </c>
      <c r="K12" s="234" t="s">
        <v>513</v>
      </c>
      <c r="L12" s="685" t="s">
        <v>514</v>
      </c>
      <c r="M12" s="685" t="s">
        <v>515</v>
      </c>
      <c r="N12" s="347" t="s">
        <v>516</v>
      </c>
      <c r="O12" s="238" t="s">
        <v>517</v>
      </c>
      <c r="P12" s="721" t="s">
        <v>518</v>
      </c>
      <c r="Q12" s="686" t="s">
        <v>519</v>
      </c>
      <c r="R12" s="687" t="s">
        <v>520</v>
      </c>
      <c r="S12" s="686" t="s">
        <v>521</v>
      </c>
      <c r="T12" s="635" t="s">
        <v>522</v>
      </c>
      <c r="U12" s="237" t="s">
        <v>523</v>
      </c>
      <c r="V12" s="238" t="s">
        <v>524</v>
      </c>
      <c r="W12" s="695" t="s">
        <v>525</v>
      </c>
      <c r="X12" s="237" t="s">
        <v>526</v>
      </c>
      <c r="Y12" s="237" t="s">
        <v>527</v>
      </c>
      <c r="Z12" s="237" t="s">
        <v>528</v>
      </c>
      <c r="AA12" s="237" t="s">
        <v>529</v>
      </c>
      <c r="AB12" s="239" t="s">
        <v>530</v>
      </c>
      <c r="AC12" s="244" t="s">
        <v>531</v>
      </c>
      <c r="AD12" s="232" t="s">
        <v>532</v>
      </c>
      <c r="AE12" s="234" t="s">
        <v>533</v>
      </c>
      <c r="AF12" s="240" t="s">
        <v>534</v>
      </c>
      <c r="AG12" s="236" t="s">
        <v>535</v>
      </c>
      <c r="AH12" s="236" t="s">
        <v>536</v>
      </c>
      <c r="AI12" s="236" t="s">
        <v>537</v>
      </c>
      <c r="AJ12" s="241" t="s">
        <v>538</v>
      </c>
      <c r="AK12" s="242" t="s">
        <v>539</v>
      </c>
      <c r="AL12" s="242" t="s">
        <v>540</v>
      </c>
      <c r="AM12" s="243" t="s">
        <v>541</v>
      </c>
      <c r="AN12" s="242" t="s">
        <v>542</v>
      </c>
      <c r="AO12" s="244" t="s">
        <v>543</v>
      </c>
      <c r="AP12" s="244" t="s">
        <v>544</v>
      </c>
      <c r="AQ12" s="244" t="s">
        <v>545</v>
      </c>
      <c r="AR12" s="244" t="s">
        <v>546</v>
      </c>
      <c r="AS12" s="241" t="s">
        <v>547</v>
      </c>
      <c r="AT12" s="245" t="s">
        <v>548</v>
      </c>
      <c r="AU12" s="245" t="s">
        <v>549</v>
      </c>
      <c r="AV12" s="245" t="s">
        <v>550</v>
      </c>
      <c r="AW12" s="245" t="s">
        <v>551</v>
      </c>
      <c r="AX12" s="245" t="s">
        <v>552</v>
      </c>
      <c r="AY12" s="245" t="s">
        <v>553</v>
      </c>
      <c r="AZ12" s="245" t="s">
        <v>554</v>
      </c>
      <c r="BA12" s="245" t="s">
        <v>550</v>
      </c>
      <c r="BB12" s="245" t="s">
        <v>551</v>
      </c>
      <c r="BC12" s="245" t="s">
        <v>555</v>
      </c>
      <c r="BD12" s="246" t="s">
        <v>556</v>
      </c>
      <c r="BE12" s="247" t="s">
        <v>557</v>
      </c>
      <c r="BF12" s="234" t="s">
        <v>558</v>
      </c>
      <c r="BG12" s="234" t="s">
        <v>25</v>
      </c>
      <c r="BH12" s="234" t="s">
        <v>559</v>
      </c>
      <c r="BI12" s="248" t="s">
        <v>560</v>
      </c>
      <c r="BJ12" s="232" t="s">
        <v>561</v>
      </c>
      <c r="BK12" s="232" t="s">
        <v>562</v>
      </c>
      <c r="BL12" s="232" t="s">
        <v>563</v>
      </c>
      <c r="BM12" s="232" t="s">
        <v>564</v>
      </c>
      <c r="BN12" s="232" t="s">
        <v>565</v>
      </c>
      <c r="BO12" s="232" t="s">
        <v>566</v>
      </c>
      <c r="BP12" s="232" t="s">
        <v>567</v>
      </c>
      <c r="BQ12" s="232" t="s">
        <v>568</v>
      </c>
      <c r="BR12" s="232" t="s">
        <v>569</v>
      </c>
      <c r="BS12" s="232" t="s">
        <v>570</v>
      </c>
      <c r="BT12" s="232" t="s">
        <v>571</v>
      </c>
      <c r="BU12" s="232" t="s">
        <v>572</v>
      </c>
      <c r="BV12" s="235" t="s">
        <v>573</v>
      </c>
      <c r="BW12" s="235" t="s">
        <v>574</v>
      </c>
      <c r="BX12" s="235" t="s">
        <v>575</v>
      </c>
      <c r="BY12" s="235" t="s">
        <v>576</v>
      </c>
      <c r="BZ12" s="235" t="s">
        <v>577</v>
      </c>
      <c r="CA12" s="235" t="s">
        <v>578</v>
      </c>
      <c r="CB12" s="235" t="s">
        <v>579</v>
      </c>
      <c r="CC12" s="249" t="s">
        <v>580</v>
      </c>
      <c r="CD12" s="250" t="s">
        <v>249</v>
      </c>
      <c r="CE12" s="251" t="s">
        <v>264</v>
      </c>
      <c r="CF12" s="252" t="s">
        <v>581</v>
      </c>
      <c r="CG12" s="253" t="s">
        <v>253</v>
      </c>
      <c r="CH12" s="254" t="s">
        <v>254</v>
      </c>
      <c r="CI12" s="254" t="s">
        <v>255</v>
      </c>
      <c r="CJ12" s="255" t="s">
        <v>256</v>
      </c>
      <c r="CK12" s="255" t="s">
        <v>582</v>
      </c>
      <c r="CL12" s="255" t="s">
        <v>256</v>
      </c>
      <c r="CM12" s="255" t="s">
        <v>583</v>
      </c>
      <c r="CN12" s="255" t="s">
        <v>256</v>
      </c>
      <c r="CO12" s="255" t="s">
        <v>583</v>
      </c>
      <c r="CP12" s="256" t="s">
        <v>584</v>
      </c>
      <c r="CQ12" s="257" t="s">
        <v>585</v>
      </c>
      <c r="CR12" s="257" t="s">
        <v>586</v>
      </c>
      <c r="CS12" s="258" t="s">
        <v>25</v>
      </c>
      <c r="CT12" s="259" t="s">
        <v>267</v>
      </c>
      <c r="CU12" s="259" t="s">
        <v>268</v>
      </c>
      <c r="CV12" s="259" t="s">
        <v>267</v>
      </c>
      <c r="CW12" s="259" t="s">
        <v>268</v>
      </c>
      <c r="CX12" s="112" t="s">
        <v>587</v>
      </c>
      <c r="CY12" s="112" t="s">
        <v>588</v>
      </c>
      <c r="CZ12" s="112" t="s">
        <v>589</v>
      </c>
      <c r="DA12" s="195" t="s">
        <v>590</v>
      </c>
      <c r="DB12" s="195" t="s">
        <v>460</v>
      </c>
      <c r="DC12" s="260" t="s">
        <v>591</v>
      </c>
      <c r="DD12" s="260" t="s">
        <v>592</v>
      </c>
      <c r="DE12" s="424" t="s">
        <v>304</v>
      </c>
      <c r="DF12" s="262" t="s">
        <v>593</v>
      </c>
      <c r="DG12" s="722" t="s">
        <v>594</v>
      </c>
      <c r="DH12" s="118" t="s">
        <v>595</v>
      </c>
      <c r="DI12" s="118" t="s">
        <v>596</v>
      </c>
      <c r="DJ12" s="118" t="s">
        <v>597</v>
      </c>
      <c r="DK12" s="485" t="s">
        <v>291</v>
      </c>
      <c r="DL12" s="428" t="s">
        <v>292</v>
      </c>
      <c r="DM12" s="262" t="s">
        <v>593</v>
      </c>
      <c r="DN12" s="260" t="s">
        <v>598</v>
      </c>
      <c r="DO12" s="260" t="s">
        <v>287</v>
      </c>
      <c r="DP12" s="260" t="s">
        <v>301</v>
      </c>
      <c r="DQ12" s="482" t="s">
        <v>291</v>
      </c>
      <c r="DR12" s="68" t="s">
        <v>599</v>
      </c>
      <c r="DS12" s="68" t="s">
        <v>600</v>
      </c>
      <c r="DT12" s="119" t="s">
        <v>25</v>
      </c>
      <c r="DU12" s="261" t="s">
        <v>315</v>
      </c>
      <c r="DV12" s="452"/>
      <c r="DW12" s="452"/>
      <c r="DX12" s="452"/>
      <c r="DY12" s="453"/>
      <c r="DZ12" s="452"/>
      <c r="EA12" s="452"/>
      <c r="EB12" s="452"/>
      <c r="EC12" s="331"/>
      <c r="ED12" s="332" t="s">
        <v>601</v>
      </c>
      <c r="EE12" s="333"/>
      <c r="EF12" s="333"/>
      <c r="EG12" s="333"/>
      <c r="EH12" s="334" t="s">
        <v>602</v>
      </c>
      <c r="EI12" s="335" t="s">
        <v>603</v>
      </c>
      <c r="EJ12" s="336"/>
      <c r="EK12" s="336"/>
      <c r="EL12" s="336"/>
      <c r="EM12" s="336"/>
      <c r="EN12" s="337"/>
      <c r="EO12" s="338"/>
      <c r="EP12" s="339" t="s">
        <v>602</v>
      </c>
      <c r="EQ12" s="335" t="s">
        <v>604</v>
      </c>
      <c r="ER12" s="336"/>
      <c r="ES12" s="336"/>
      <c r="ET12" s="336"/>
      <c r="EU12" s="336"/>
      <c r="EV12" s="340" t="s">
        <v>605</v>
      </c>
      <c r="EW12" s="340"/>
      <c r="EX12" s="340"/>
      <c r="EY12" s="340"/>
      <c r="EZ12" s="341"/>
      <c r="FA12" s="452"/>
      <c r="FB12" s="330"/>
      <c r="FC12" s="331"/>
      <c r="FD12" s="331" t="s">
        <v>542</v>
      </c>
      <c r="FE12" s="331" t="s">
        <v>543</v>
      </c>
      <c r="FF12" s="331" t="s">
        <v>606</v>
      </c>
      <c r="FG12" s="331" t="s">
        <v>607</v>
      </c>
      <c r="FH12" s="331" t="s">
        <v>608</v>
      </c>
      <c r="FI12" s="330"/>
      <c r="FJ12" s="330"/>
      <c r="FK12" s="331"/>
      <c r="FL12" s="331" t="s">
        <v>542</v>
      </c>
      <c r="FM12" s="331" t="s">
        <v>543</v>
      </c>
      <c r="FN12" s="331" t="s">
        <v>606</v>
      </c>
      <c r="FO12" s="331" t="s">
        <v>607</v>
      </c>
      <c r="FP12" s="331" t="s">
        <v>608</v>
      </c>
      <c r="FQ12" s="452"/>
      <c r="FR12" s="452"/>
      <c r="FS12" s="452"/>
      <c r="FT12" s="452"/>
      <c r="FU12" s="452" t="s">
        <v>609</v>
      </c>
      <c r="FV12" s="452"/>
      <c r="FW12" s="454" t="s">
        <v>610</v>
      </c>
      <c r="FX12" s="454" t="s">
        <v>264</v>
      </c>
      <c r="FY12" s="454" t="s">
        <v>611</v>
      </c>
      <c r="FZ12" s="454" t="s">
        <v>612</v>
      </c>
      <c r="GA12" s="454" t="s">
        <v>253</v>
      </c>
      <c r="GB12" s="454" t="s">
        <v>254</v>
      </c>
      <c r="GC12" s="454" t="s">
        <v>255</v>
      </c>
      <c r="GD12" s="454" t="s">
        <v>613</v>
      </c>
      <c r="GE12" s="454" t="s">
        <v>614</v>
      </c>
      <c r="GF12" s="454" t="s">
        <v>615</v>
      </c>
      <c r="GG12" s="454" t="s">
        <v>616</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617</v>
      </c>
      <c r="G13" s="154">
        <v>153</v>
      </c>
      <c r="H13" s="154">
        <v>154</v>
      </c>
      <c r="I13" s="154">
        <v>155</v>
      </c>
      <c r="J13" s="155" t="s">
        <v>618</v>
      </c>
      <c r="K13" s="154">
        <v>156</v>
      </c>
      <c r="L13" s="154">
        <v>157</v>
      </c>
      <c r="M13" s="154">
        <v>158</v>
      </c>
      <c r="N13" s="154">
        <v>159</v>
      </c>
      <c r="O13" s="155" t="s">
        <v>619</v>
      </c>
      <c r="P13" s="155" t="s">
        <v>620</v>
      </c>
      <c r="Q13" s="154">
        <v>160</v>
      </c>
      <c r="R13" s="154">
        <v>161</v>
      </c>
      <c r="S13" s="154">
        <v>162</v>
      </c>
      <c r="T13" s="154">
        <v>163</v>
      </c>
      <c r="U13" s="154">
        <v>164</v>
      </c>
      <c r="V13" s="155" t="s">
        <v>621</v>
      </c>
      <c r="W13" s="155" t="s">
        <v>621</v>
      </c>
      <c r="X13" s="538">
        <v>165</v>
      </c>
      <c r="Y13" s="538">
        <v>166</v>
      </c>
      <c r="Z13" s="538">
        <v>167</v>
      </c>
      <c r="AA13" s="538">
        <v>168</v>
      </c>
      <c r="AB13" s="692" t="s">
        <v>622</v>
      </c>
      <c r="AC13" s="154">
        <v>169</v>
      </c>
      <c r="AD13" s="154">
        <v>170</v>
      </c>
      <c r="AE13" s="155" t="s">
        <v>623</v>
      </c>
      <c r="AF13" s="154">
        <v>171</v>
      </c>
      <c r="AG13" s="154">
        <v>172</v>
      </c>
      <c r="AH13" s="154">
        <v>173</v>
      </c>
      <c r="AI13" s="154">
        <v>174</v>
      </c>
      <c r="AJ13" s="154">
        <v>175</v>
      </c>
      <c r="AK13" s="154">
        <v>176</v>
      </c>
      <c r="AL13" s="154" t="s">
        <v>624</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625</v>
      </c>
      <c r="BE13" s="155" t="s">
        <v>621</v>
      </c>
      <c r="BF13" s="155" t="s">
        <v>626</v>
      </c>
      <c r="BG13" s="155" t="s">
        <v>627</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628</v>
      </c>
      <c r="CR13" s="155" t="s">
        <v>629</v>
      </c>
      <c r="CS13" s="155" t="s">
        <v>630</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631</v>
      </c>
      <c r="DT13" s="272" t="s">
        <v>632</v>
      </c>
      <c r="DU13" s="154">
        <v>254</v>
      </c>
      <c r="DY13" s="400" t="s">
        <v>633</v>
      </c>
      <c r="DZ13" s="400" t="s">
        <v>634</v>
      </c>
      <c r="EA13" s="400" t="s">
        <v>635</v>
      </c>
      <c r="EB13" s="401" t="s">
        <v>636</v>
      </c>
      <c r="EC13" s="401" t="s">
        <v>637</v>
      </c>
      <c r="ED13" s="402" t="s">
        <v>638</v>
      </c>
      <c r="EE13" s="402" t="s">
        <v>639</v>
      </c>
      <c r="EF13" s="403" t="s">
        <v>640</v>
      </c>
      <c r="EG13" s="403" t="s">
        <v>641</v>
      </c>
      <c r="EH13" s="401" t="s">
        <v>642</v>
      </c>
      <c r="EI13" s="401" t="s">
        <v>542</v>
      </c>
      <c r="EJ13" s="401" t="s">
        <v>543</v>
      </c>
      <c r="EK13" s="401" t="s">
        <v>606</v>
      </c>
      <c r="EL13" s="401" t="s">
        <v>607</v>
      </c>
      <c r="EM13" s="401" t="s">
        <v>608</v>
      </c>
      <c r="EN13" s="401" t="s">
        <v>643</v>
      </c>
      <c r="EO13" s="401" t="s">
        <v>644</v>
      </c>
      <c r="EP13" s="401" t="s">
        <v>645</v>
      </c>
      <c r="EQ13" s="401" t="s">
        <v>542</v>
      </c>
      <c r="ER13" s="401" t="s">
        <v>543</v>
      </c>
      <c r="ES13" s="401" t="s">
        <v>606</v>
      </c>
      <c r="ET13" s="401" t="s">
        <v>607</v>
      </c>
      <c r="EU13" s="401" t="s">
        <v>608</v>
      </c>
      <c r="EV13" s="401" t="s">
        <v>643</v>
      </c>
      <c r="EW13" s="401" t="s">
        <v>643</v>
      </c>
      <c r="EX13" s="401" t="s">
        <v>643</v>
      </c>
      <c r="EY13" s="401" t="s">
        <v>643</v>
      </c>
      <c r="EZ13" s="401" t="s">
        <v>643</v>
      </c>
      <c r="FA13" s="430" t="s">
        <v>646</v>
      </c>
      <c r="FB13" s="297">
        <v>1</v>
      </c>
      <c r="FC13" s="297" t="s">
        <v>647</v>
      </c>
      <c r="FD13" s="297">
        <v>25</v>
      </c>
      <c r="FE13" s="297">
        <v>125</v>
      </c>
      <c r="FF13" s="297">
        <v>35</v>
      </c>
      <c r="FG13" s="297">
        <v>15</v>
      </c>
      <c r="FH13" s="297">
        <v>2</v>
      </c>
      <c r="FI13" s="296"/>
      <c r="FJ13" s="297">
        <v>1</v>
      </c>
      <c r="FK13" s="297" t="s">
        <v>647</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648</v>
      </c>
      <c r="EA14" s="404"/>
      <c r="EB14" s="405"/>
      <c r="EC14" s="405"/>
      <c r="ED14" s="406"/>
      <c r="EE14" s="406"/>
      <c r="EF14" s="405"/>
      <c r="EG14" s="405" t="s">
        <v>648</v>
      </c>
      <c r="EH14" s="405"/>
      <c r="EI14" s="405"/>
      <c r="EJ14" s="405"/>
      <c r="EK14" s="405"/>
      <c r="EL14" s="405"/>
      <c r="EM14" s="405"/>
      <c r="EN14" s="405"/>
      <c r="EO14" s="405"/>
      <c r="EP14" s="405"/>
      <c r="EQ14" s="405"/>
      <c r="ER14" s="405"/>
      <c r="ES14" s="405"/>
      <c r="ET14" s="405"/>
      <c r="EU14" s="405"/>
      <c r="EV14" s="405" t="s">
        <v>542</v>
      </c>
      <c r="EW14" s="405" t="s">
        <v>543</v>
      </c>
      <c r="EX14" s="405" t="s">
        <v>544</v>
      </c>
      <c r="EY14" s="405" t="s">
        <v>545</v>
      </c>
      <c r="EZ14" s="405" t="s">
        <v>546</v>
      </c>
      <c r="FA14" s="419"/>
      <c r="FB14" s="387"/>
      <c r="FC14" s="387"/>
      <c r="FD14" s="387"/>
      <c r="FE14" s="387"/>
      <c r="FF14" s="387"/>
      <c r="FG14" s="387"/>
      <c r="FH14" s="387"/>
      <c r="FI14" s="388"/>
      <c r="FJ14" s="387"/>
      <c r="FK14" s="387"/>
      <c r="FL14" s="387"/>
      <c r="FM14" s="387"/>
      <c r="FN14" s="387"/>
      <c r="FO14" s="387"/>
      <c r="FP14" s="387"/>
      <c r="FR14" s="381" t="s">
        <v>649</v>
      </c>
      <c r="FU14" s="381" t="s">
        <v>650</v>
      </c>
      <c r="GK14" s="383" t="s">
        <v>651</v>
      </c>
      <c r="GN14" s="382"/>
      <c r="GO14" s="382"/>
      <c r="GP14" s="381" t="s">
        <v>652</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653</v>
      </c>
      <c r="FS15" s="382" t="s">
        <v>654</v>
      </c>
      <c r="FT15" s="382" t="s">
        <v>655</v>
      </c>
      <c r="FU15" s="381" t="s">
        <v>656</v>
      </c>
      <c r="FV15" s="381" t="s">
        <v>657</v>
      </c>
      <c r="GI15" s="381" t="s">
        <v>658</v>
      </c>
      <c r="GJ15" s="381" t="s">
        <v>659</v>
      </c>
      <c r="GK15" s="381" t="s">
        <v>542</v>
      </c>
      <c r="GL15" s="381" t="s">
        <v>543</v>
      </c>
      <c r="GM15" s="381" t="s">
        <v>544</v>
      </c>
      <c r="GN15" s="382" t="s">
        <v>545</v>
      </c>
      <c r="GO15" s="382" t="s">
        <v>546</v>
      </c>
      <c r="GQ15" s="381" t="s">
        <v>660</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pomocnicze2024'!$AU$5:$AU$3400,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152 jest niewspółmierna do przepustowości hydraulicznej",""),""),"")</f>
        <v/>
      </c>
      <c r="P16" s="559"/>
      <c r="Q16" s="556"/>
      <c r="R16" s="698">
        <f>(Q16* 1000) / 60</f>
        <v>0</v>
      </c>
      <c r="S16" s="556"/>
      <c r="T16" s="556"/>
      <c r="U16" s="560"/>
      <c r="V16" s="474" t="str">
        <f t="shared" ref="V16:V25" si="10">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1">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2">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3">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IF(EA16=1,IF(ISERROR(ABS(CF16-CP16)),"Błąd wpisanych danych",ABS(CF16-CP16)),"")</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4">T16*EA16/20</f>
        <v>0</v>
      </c>
      <c r="EA16" s="477">
        <f>IF(A16="x",0,1)</f>
        <v>0</v>
      </c>
      <c r="EB16" s="477">
        <f t="shared" ref="EB16:EB25" si="15">IF(A16="x",0,IF(H16="B-w budowie",1,0))</f>
        <v>0</v>
      </c>
      <c r="EC16" s="477">
        <f t="shared" ref="EC16:EC25" si="16">IF(A16="x",0,IF(H16="A-oczyszczalnia aktywna",1,0))</f>
        <v>0</v>
      </c>
      <c r="ED16" s="477">
        <f t="shared" ref="ED16:ED25" si="17">IF(AB16&gt;101,1,0)</f>
        <v>1</v>
      </c>
      <c r="EE16" s="477">
        <f>Aglomeracje!$AL$15</f>
        <v>0</v>
      </c>
      <c r="EF16" s="478">
        <f>Aglomeracje!$BQ$15+Aglomeracje!$BR$15-'KP - końcowe punkty'!$V$12</f>
        <v>0</v>
      </c>
      <c r="EG16" s="477">
        <f t="shared" ref="EG16:EG25" si="18">EA16*(AC16+AD16)</f>
        <v>0</v>
      </c>
      <c r="EH16" s="477">
        <f t="shared" ref="EH16:EH25" si="19">IF(MAX(EE16,Q16)&lt;10000,1,IF(AND(MAX(EE16,Q16)&gt;=10000,MAX(EE16,Q16)&lt;15000),2,IF(AND(MAX(EE16,Q16)&gt;=15000,MAX(EE16,Q16)&lt;100000),3,4)))</f>
        <v>1</v>
      </c>
      <c r="EI16" s="477">
        <f t="shared" ref="EI16:EI25" si="20">VLOOKUP($EH16,$FB$13:$FH$18,3,0)</f>
        <v>25</v>
      </c>
      <c r="EJ16" s="477">
        <f t="shared" ref="EJ16:EJ25" si="21">VLOOKUP($EH16,$FB$13:$FH$18,4,0)</f>
        <v>125</v>
      </c>
      <c r="EK16" s="477">
        <f t="shared" ref="EK16:EK25" si="22">VLOOKUP($EH16,$FB$13:$FH$18,5,0)</f>
        <v>35</v>
      </c>
      <c r="EL16" s="477">
        <f t="shared" ref="EL16:EL25" si="23">VLOOKUP($EH16,$FB$13:$FH$18,6,0)</f>
        <v>15</v>
      </c>
      <c r="EM16" s="477">
        <f t="shared" ref="EM16:EM25" si="24">VLOOKUP($EH16,$FB$13:$FH$18,7,0)</f>
        <v>2</v>
      </c>
      <c r="EN16" s="477" t="str">
        <f t="shared" ref="EN16:EN25" si="25">IF(AY16+AZ16+BA16+BB16+BC16&gt;0,IF(AND(EI16-AY16&gt;=0,EJ16-AZ16&gt;=0,EK16-BA16&gt;=0,EL16-BB16&gt;=0,EM16-BC16&gt;=0),"NIE","TAK"),"")</f>
        <v/>
      </c>
      <c r="EO16" s="477" t="str">
        <f>IF(EN16="TAK","NIE","TAK")</f>
        <v>TAK</v>
      </c>
      <c r="EP16" s="477">
        <f>EH16</f>
        <v>1</v>
      </c>
      <c r="EQ16" s="477">
        <f t="shared" ref="EQ16:EQ25" si="26">VLOOKUP($EP16,$FJ$13:$FP$18,3,0)</f>
        <v>29.2</v>
      </c>
      <c r="ER16" s="477">
        <f t="shared" ref="ER16:ER25" si="27">VLOOKUP($EP16,$FJ$13:$FP$18,4,0)</f>
        <v>145.9</v>
      </c>
      <c r="ES16" s="477">
        <f t="shared" ref="ES16:ES25" si="28">VLOOKUP($EP16,$FJ$13:$FP$18,5,0)</f>
        <v>43.8</v>
      </c>
      <c r="ET16" s="477">
        <f t="shared" ref="ET16:ET25" si="29">VLOOKUP($EP16,$FJ$13:$FP$18,6,0)</f>
        <v>16.3</v>
      </c>
      <c r="EU16" s="477">
        <f t="shared" ref="EU16:EU25" si="30">VLOOKUP($EP16,$FJ$13:$FP$18,7,0)</f>
        <v>2</v>
      </c>
      <c r="EV16" s="477">
        <f t="shared" ref="EV16:EV25" si="31">IF(AND(AY16&gt;EQ16,AN16="TAK"),1,0)</f>
        <v>0</v>
      </c>
      <c r="EW16" s="477">
        <f t="shared" ref="EW16:EW25" si="32">IF(AND(AZ16&gt;ER16,AO16="TAK"),1,0)</f>
        <v>0</v>
      </c>
      <c r="EX16" s="477">
        <f t="shared" ref="EX16:EX25" si="33">IF(AND(BA16&gt;ES16,AP16="TAK"),1,0)</f>
        <v>0</v>
      </c>
      <c r="EY16" s="477">
        <f t="shared" ref="EY16:EY25" si="34">IF(AND(BB16&gt;ET16,AQ16="TAK"),1,0)</f>
        <v>0</v>
      </c>
      <c r="EZ16" s="477">
        <f t="shared" ref="EZ16:EZ25" si="35">IF(AND(BC16&gt;EU16,AR16="TAK"),1,0)</f>
        <v>0</v>
      </c>
      <c r="FA16" s="477">
        <f t="shared" ref="FA16:FA25" si="36">IF(H16="W-wyłączona z eksploatacji",1,0)</f>
        <v>0</v>
      </c>
      <c r="FB16" s="418">
        <v>2</v>
      </c>
      <c r="FC16" s="415" t="s">
        <v>661</v>
      </c>
      <c r="FD16" s="415">
        <v>25</v>
      </c>
      <c r="FE16" s="415">
        <v>125</v>
      </c>
      <c r="FF16" s="415">
        <v>35</v>
      </c>
      <c r="FG16" s="415">
        <v>15</v>
      </c>
      <c r="FH16" s="415">
        <v>2</v>
      </c>
      <c r="FI16" s="416"/>
      <c r="FJ16" s="415">
        <v>2</v>
      </c>
      <c r="FK16" s="415" t="s">
        <v>661</v>
      </c>
      <c r="FL16" s="415">
        <v>29.2</v>
      </c>
      <c r="FM16" s="415">
        <v>145.9</v>
      </c>
      <c r="FN16" s="415">
        <v>43.8</v>
      </c>
      <c r="FO16" s="415">
        <v>16.3</v>
      </c>
      <c r="FP16" s="415">
        <v>2</v>
      </c>
      <c r="FQ16" s="456"/>
      <c r="FR16" s="456">
        <f t="shared" ref="FR16:FR25" si="37">IF(OR(BV16&lt;&gt;"",BW16&lt;&gt;"",BX16&lt;&gt;"",BY16&lt;&gt;"",BZ16&lt;&gt;"",CA16&lt;&gt;"",CC16&lt;&gt;""),1,0)</f>
        <v>0</v>
      </c>
      <c r="FS16" s="456">
        <f t="shared" ref="FS16:FS25" si="38">IF(AND(OR(DE16&lt;&gt;"",DF16&lt;&gt;"",DG16&gt;0),EB16=0),1,0)</f>
        <v>0</v>
      </c>
      <c r="FT16" s="456">
        <f t="shared" ref="FT16:FT25" si="39">IF(OR(DL16&lt;&gt;"",DM16&lt;&gt;"",DN16&gt;0),1,0)</f>
        <v>0</v>
      </c>
      <c r="FU16" s="456">
        <f t="shared" ref="FU16:FU25" si="40">EA16*DG16</f>
        <v>0</v>
      </c>
      <c r="FV16" s="456">
        <f t="shared" ref="FV16:FV25" si="41">EA16*DN16</f>
        <v>0</v>
      </c>
      <c r="FW16" s="456">
        <f t="shared" ref="FW16:FW25" si="42">$EA$16*CD16</f>
        <v>0</v>
      </c>
      <c r="FX16" s="456">
        <f t="shared" ref="FX16:FX25" si="43">$EA$16*CE16</f>
        <v>0</v>
      </c>
      <c r="FY16" s="456" t="e">
        <f>$EA$16*#REF!</f>
        <v>#REF!</v>
      </c>
      <c r="FZ16" s="456" t="e">
        <f>$EA$16*#REF!</f>
        <v>#REF!</v>
      </c>
      <c r="GA16" s="456">
        <f t="shared" ref="GA16:GA25" si="44">$EA$16*CG16</f>
        <v>0</v>
      </c>
      <c r="GB16" s="456">
        <f t="shared" ref="GB16:GB25" si="45">$EA$16*CH16</f>
        <v>0</v>
      </c>
      <c r="GC16" s="456">
        <f t="shared" ref="GC16:GC25" si="46">$EA$16*CI16</f>
        <v>0</v>
      </c>
      <c r="GD16" s="456">
        <f t="shared" ref="GD16:GD25" si="47">$EA$16*CJ16</f>
        <v>0</v>
      </c>
      <c r="GE16" s="456">
        <f t="shared" ref="GE16:GE25" si="48">$EA$16*CL16</f>
        <v>0</v>
      </c>
      <c r="GF16" s="456">
        <f t="shared" ref="GF16:GF25" si="49">$EA$16*CN16</f>
        <v>0</v>
      </c>
      <c r="GG16" s="456">
        <f t="shared" ref="GG16:GG25" si="50">EC16*M16</f>
        <v>0</v>
      </c>
      <c r="GH16" s="456"/>
      <c r="GI16" s="456" t="e">
        <f>IF(AND(L16&lt;#REF!,L16&lt;&gt;""),1,0)</f>
        <v>#REF!</v>
      </c>
      <c r="GJ16" s="456" t="e">
        <f>IF(AND(#REF!&lt;L16,#REF!&lt;&gt;""),1,0)</f>
        <v>#REF!</v>
      </c>
      <c r="GK16" s="456">
        <f t="shared" ref="GK16:GK25" si="51">IF(AND(AN16="TAK",EV16=1),1,0)</f>
        <v>0</v>
      </c>
      <c r="GL16" s="456">
        <f t="shared" ref="GL16:GL25" si="52">IF(AND(AO16="TAK",EW16=1),1,0)</f>
        <v>0</v>
      </c>
      <c r="GM16" s="456">
        <f t="shared" ref="GM16:GM25" si="53">IF(AND(AP16="TAK",EX16=1),1,0)</f>
        <v>0</v>
      </c>
      <c r="GN16" s="467">
        <f t="shared" ref="GN16:GN25" si="54">IF(AND(AQ16="TAK",EY16=1),1,0)</f>
        <v>0</v>
      </c>
      <c r="GO16" s="456">
        <f t="shared" ref="GO16:GO25" si="55">IF(AND(AR16="TAK",EZ16=1),1,0)</f>
        <v>0</v>
      </c>
      <c r="GP16" s="456">
        <f t="shared" ref="GP16:GP25" si="56">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pomocnicze2024'!$AU$5:$AU$3400,
      SUBSTITUTE(TRIM(E17), CHAR(160), " ")
    ) = 0,
    "Błędnie wpisany I_d lub brak I_d w sprawozdaniu z zeszłego roku",
    ""
  ),
  ""
)</f>
        <v/>
      </c>
      <c r="G17" s="548"/>
      <c r="H17" s="551"/>
      <c r="I17" s="548"/>
      <c r="J17" s="546"/>
      <c r="K17" s="638"/>
      <c r="L17" s="554"/>
      <c r="M17" s="554"/>
      <c r="N17" s="698">
        <f t="shared" ref="N17:N25" si="57">(M17* 1000) / 60</f>
        <v>0</v>
      </c>
      <c r="O17" s="541" t="str">
        <f>IF(EA17=1,IF(AND(MAX(L17:L17)&gt;0,N17&gt;0),IF(OR(N17&gt;2.5*365*L17/1000*20,N17&lt;0.3*365*L17/1000*20),"Wartość wpisana w kol. 152 jest niewspółmierna do przepustowości hydraulicznej",""),""),"")</f>
        <v/>
      </c>
      <c r="P17" s="559"/>
      <c r="Q17" s="557"/>
      <c r="R17" s="698">
        <f t="shared" ref="R17:R25" si="58">(Q17* 1000) / 60</f>
        <v>0</v>
      </c>
      <c r="S17" s="557"/>
      <c r="T17" s="557"/>
      <c r="U17" s="560"/>
      <c r="V17" s="474" t="str">
        <f t="shared" si="10"/>
        <v/>
      </c>
      <c r="W17" s="561" t="str">
        <f t="shared" ref="W17:W25" si="59">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1"/>
        <v/>
      </c>
      <c r="AC17" s="557"/>
      <c r="AD17" s="557"/>
      <c r="AE17" s="541" t="str">
        <f t="shared" ref="AE17:AE25" si="60">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2"/>
        <v/>
      </c>
      <c r="BE17" s="460" t="str">
        <f t="shared" ref="BE17:BE25" si="61">IF(EA17=1,IF(EN17="TAK","Wpisane wartości w podkreślonych komórkach są wyższe, niż dopuszczalne w rozporządzeniu",IF(EN17="NIE","","")),"")</f>
        <v/>
      </c>
      <c r="BF17" s="460" t="str">
        <f t="shared" ref="BF17:BF25" si="62">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3"/>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3">IF(EA17=1,IF(ISERROR(CD17+CE17),"Błąd wpisanych wartości",CD17+CE17),"")</f>
        <v/>
      </c>
      <c r="CG17" s="575"/>
      <c r="CH17" s="575"/>
      <c r="CI17" s="575"/>
      <c r="CJ17" s="575"/>
      <c r="CK17" s="578"/>
      <c r="CL17" s="575"/>
      <c r="CM17" s="578"/>
      <c r="CN17" s="575"/>
      <c r="CO17" s="560"/>
      <c r="CP17" s="474" t="str">
        <f t="shared" ref="CP17:CP25" si="64">IF(EA17=1,IF(ISERROR(CG17+CH17+CI17+CJ17+CL17+CN17),"Błąd wpisanych wartości",CG17+CH17+CI17+CJ17+CL17+CN17),"")</f>
        <v/>
      </c>
      <c r="CQ17" s="474" t="str">
        <f t="shared" ref="CQ17:CQ25" si="65">IF(EA17=1,IF(ISERROR(ABS(CF17-CP17)),"Błąd wpisanych danych",ABS(CF17-CP17)),"")</f>
        <v/>
      </c>
      <c r="CR17" s="460" t="str">
        <f t="shared" ref="CR17:CR25" si="66">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662</v>
      </c>
      <c r="DU17" s="439"/>
      <c r="DV17" s="456"/>
      <c r="DW17" s="456"/>
      <c r="DX17" s="456"/>
      <c r="DY17" s="477" t="e">
        <f t="shared" ref="DY17:DY25" si="67">($EF$15*(Z17+AA17)/100+DZ17)*EA17</f>
        <v>#VALUE!</v>
      </c>
      <c r="DZ17" s="477">
        <f t="shared" si="14"/>
        <v>0</v>
      </c>
      <c r="EA17" s="477">
        <f t="shared" ref="EA17:EA25" si="68">IF(A17="x",0,1)</f>
        <v>0</v>
      </c>
      <c r="EB17" s="477">
        <f t="shared" si="15"/>
        <v>0</v>
      </c>
      <c r="EC17" s="477">
        <f t="shared" si="16"/>
        <v>0</v>
      </c>
      <c r="ED17" s="477">
        <f t="shared" si="17"/>
        <v>1</v>
      </c>
      <c r="EE17" s="477">
        <f>Aglomeracje!$AL$15</f>
        <v>0</v>
      </c>
      <c r="EF17" s="478">
        <f>Aglomeracje!$BQ$15+Aglomeracje!$BR$15-'KP - końcowe punkty'!$V$12</f>
        <v>0</v>
      </c>
      <c r="EG17" s="477">
        <f t="shared" si="18"/>
        <v>0</v>
      </c>
      <c r="EH17" s="477">
        <f t="shared" si="19"/>
        <v>1</v>
      </c>
      <c r="EI17" s="477">
        <f t="shared" si="20"/>
        <v>25</v>
      </c>
      <c r="EJ17" s="477">
        <f t="shared" si="21"/>
        <v>125</v>
      </c>
      <c r="EK17" s="477">
        <f t="shared" si="22"/>
        <v>35</v>
      </c>
      <c r="EL17" s="477">
        <f t="shared" si="23"/>
        <v>15</v>
      </c>
      <c r="EM17" s="477">
        <f t="shared" si="24"/>
        <v>2</v>
      </c>
      <c r="EN17" s="477" t="str">
        <f t="shared" si="25"/>
        <v/>
      </c>
      <c r="EO17" s="477" t="str">
        <f t="shared" ref="EO17:EO25" si="69">IF(EN17="TAK","NIE","TAK")</f>
        <v>TAK</v>
      </c>
      <c r="EP17" s="477">
        <f t="shared" ref="EP17:EP25" si="70">EH17</f>
        <v>1</v>
      </c>
      <c r="EQ17" s="477">
        <f t="shared" si="26"/>
        <v>29.2</v>
      </c>
      <c r="ER17" s="477">
        <f t="shared" si="27"/>
        <v>145.9</v>
      </c>
      <c r="ES17" s="477">
        <f t="shared" si="28"/>
        <v>43.8</v>
      </c>
      <c r="ET17" s="477">
        <f t="shared" si="29"/>
        <v>16.3</v>
      </c>
      <c r="EU17" s="477">
        <f t="shared" si="30"/>
        <v>2</v>
      </c>
      <c r="EV17" s="477">
        <f t="shared" si="31"/>
        <v>0</v>
      </c>
      <c r="EW17" s="477">
        <f t="shared" si="32"/>
        <v>0</v>
      </c>
      <c r="EX17" s="477">
        <f t="shared" si="33"/>
        <v>0</v>
      </c>
      <c r="EY17" s="477">
        <f t="shared" si="34"/>
        <v>0</v>
      </c>
      <c r="EZ17" s="477">
        <f t="shared" si="35"/>
        <v>0</v>
      </c>
      <c r="FA17" s="477">
        <f t="shared" si="36"/>
        <v>0</v>
      </c>
      <c r="FB17" s="418">
        <v>3</v>
      </c>
      <c r="FC17" s="415" t="s">
        <v>663</v>
      </c>
      <c r="FD17" s="415">
        <v>15</v>
      </c>
      <c r="FE17" s="415">
        <v>125</v>
      </c>
      <c r="FF17" s="415">
        <v>35</v>
      </c>
      <c r="FG17" s="415">
        <v>15</v>
      </c>
      <c r="FH17" s="415">
        <v>2</v>
      </c>
      <c r="FI17" s="416"/>
      <c r="FJ17" s="415">
        <v>3</v>
      </c>
      <c r="FK17" s="415" t="s">
        <v>663</v>
      </c>
      <c r="FL17" s="415">
        <v>17.5</v>
      </c>
      <c r="FM17" s="415">
        <v>145.9</v>
      </c>
      <c r="FN17" s="415">
        <v>43.8</v>
      </c>
      <c r="FO17" s="415">
        <v>16.3</v>
      </c>
      <c r="FP17" s="415">
        <v>2</v>
      </c>
      <c r="FQ17" s="456"/>
      <c r="FR17" s="456">
        <f t="shared" si="37"/>
        <v>0</v>
      </c>
      <c r="FS17" s="456">
        <f t="shared" si="38"/>
        <v>0</v>
      </c>
      <c r="FT17" s="456">
        <f t="shared" si="39"/>
        <v>0</v>
      </c>
      <c r="FU17" s="456">
        <f t="shared" si="40"/>
        <v>0</v>
      </c>
      <c r="FV17" s="456">
        <f t="shared" si="41"/>
        <v>0</v>
      </c>
      <c r="FW17" s="456">
        <f t="shared" si="42"/>
        <v>0</v>
      </c>
      <c r="FX17" s="456">
        <f t="shared" si="43"/>
        <v>0</v>
      </c>
      <c r="FY17" s="456" t="e">
        <f>$EA$16*#REF!</f>
        <v>#REF!</v>
      </c>
      <c r="FZ17" s="456" t="e">
        <f>$EA$16*#REF!</f>
        <v>#REF!</v>
      </c>
      <c r="GA17" s="456">
        <f t="shared" si="44"/>
        <v>0</v>
      </c>
      <c r="GB17" s="456">
        <f t="shared" si="45"/>
        <v>0</v>
      </c>
      <c r="GC17" s="456">
        <f t="shared" si="46"/>
        <v>0</v>
      </c>
      <c r="GD17" s="456">
        <f t="shared" si="47"/>
        <v>0</v>
      </c>
      <c r="GE17" s="456">
        <f t="shared" si="48"/>
        <v>0</v>
      </c>
      <c r="GF17" s="456">
        <f t="shared" si="49"/>
        <v>0</v>
      </c>
      <c r="GG17" s="456">
        <f t="shared" si="50"/>
        <v>0</v>
      </c>
      <c r="GH17" s="456"/>
      <c r="GI17" s="456" t="e">
        <f>IF(AND(L17&lt;#REF!,L17&lt;&gt;""),1,0)</f>
        <v>#REF!</v>
      </c>
      <c r="GJ17" s="456" t="e">
        <f>IF(AND(#REF!&lt;L17,#REF!&lt;&gt;""),1,0)</f>
        <v>#REF!</v>
      </c>
      <c r="GK17" s="456">
        <f t="shared" si="51"/>
        <v>0</v>
      </c>
      <c r="GL17" s="456">
        <f t="shared" si="52"/>
        <v>0</v>
      </c>
      <c r="GM17" s="456">
        <f t="shared" si="53"/>
        <v>0</v>
      </c>
      <c r="GN17" s="467">
        <f t="shared" si="54"/>
        <v>0</v>
      </c>
      <c r="GO17" s="456">
        <f t="shared" si="55"/>
        <v>0</v>
      </c>
      <c r="GP17" s="456">
        <f t="shared" si="56"/>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pomocnicze2024'!$AU$5:$AU$3400,
      SUBSTITUTE(TRIM(E18), CHAR(160), " ")
    ) = 0,
    "Błędnie wpisany I_d lub brak I_d w sprawozdaniu z zeszłego roku",
    ""
  ),
  ""
)</f>
        <v/>
      </c>
      <c r="G18" s="548"/>
      <c r="H18" s="551"/>
      <c r="I18" s="548"/>
      <c r="J18" s="546"/>
      <c r="K18" s="638"/>
      <c r="L18" s="554"/>
      <c r="M18" s="554"/>
      <c r="N18" s="698">
        <f t="shared" si="57"/>
        <v>0</v>
      </c>
      <c r="O18" s="541" t="str">
        <f t="shared" ref="O18:O25" si="71">IF(EA18=1,IF(AND(MAX(L18:L18)&gt;0,M18&gt;0),IF(OR(M18&gt;2.5*365*L18/1000*20,M18&lt;0.3*365*L18/1000*20),"Wartość wpisana w kol. 162 jest niewspółmierna do przepustowości hydraulicznej",""),""),"")</f>
        <v/>
      </c>
      <c r="P18" s="559"/>
      <c r="Q18" s="557"/>
      <c r="R18" s="698">
        <f t="shared" si="58"/>
        <v>0</v>
      </c>
      <c r="S18" s="557"/>
      <c r="T18" s="557"/>
      <c r="U18" s="560"/>
      <c r="V18" s="474" t="str">
        <f t="shared" si="10"/>
        <v/>
      </c>
      <c r="W18" s="561" t="str">
        <f t="shared" si="59"/>
        <v/>
      </c>
      <c r="X18" s="651"/>
      <c r="Y18" s="652"/>
      <c r="Z18" s="541" t="str">
        <f>IF(Aglomeracje!AL$15=0,"", Oczyszczalnie!X18/Aglomeracje!AL$15*100)</f>
        <v/>
      </c>
      <c r="AA18" s="541" t="str">
        <f>IF(Aglomeracje!AL$15=0,"", Oczyszczalnie!Y18/Aglomeracje!AL$15*100)</f>
        <v/>
      </c>
      <c r="AB18" s="562" t="str">
        <f t="shared" si="11"/>
        <v/>
      </c>
      <c r="AC18" s="557"/>
      <c r="AD18" s="557"/>
      <c r="AE18" s="541" t="str">
        <f t="shared" si="60"/>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2"/>
        <v/>
      </c>
      <c r="BE18" s="460" t="str">
        <f t="shared" si="61"/>
        <v/>
      </c>
      <c r="BF18" s="460" t="str">
        <f t="shared" si="62"/>
        <v/>
      </c>
      <c r="BG18" s="439"/>
      <c r="BH18" s="474" t="str">
        <f t="shared" si="13"/>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3"/>
        <v/>
      </c>
      <c r="CG18" s="575"/>
      <c r="CH18" s="575"/>
      <c r="CI18" s="575"/>
      <c r="CJ18" s="575"/>
      <c r="CK18" s="578"/>
      <c r="CL18" s="575"/>
      <c r="CM18" s="578"/>
      <c r="CN18" s="575"/>
      <c r="CO18" s="560"/>
      <c r="CP18" s="474" t="str">
        <f t="shared" si="64"/>
        <v/>
      </c>
      <c r="CQ18" s="474" t="str">
        <f t="shared" si="65"/>
        <v/>
      </c>
      <c r="CR18" s="460" t="str">
        <f t="shared" si="66"/>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4"/>
        <v>0</v>
      </c>
      <c r="EA18" s="477">
        <f t="shared" si="68"/>
        <v>0</v>
      </c>
      <c r="EB18" s="477">
        <f t="shared" si="15"/>
        <v>0</v>
      </c>
      <c r="EC18" s="477">
        <f t="shared" si="16"/>
        <v>0</v>
      </c>
      <c r="ED18" s="477">
        <f t="shared" si="17"/>
        <v>1</v>
      </c>
      <c r="EE18" s="477">
        <f>Aglomeracje!$AL$15</f>
        <v>0</v>
      </c>
      <c r="EF18" s="478">
        <f>Aglomeracje!$BQ$15+Aglomeracje!$BR$15-'KP - końcowe punkty'!$V$12</f>
        <v>0</v>
      </c>
      <c r="EG18" s="477">
        <f t="shared" si="18"/>
        <v>0</v>
      </c>
      <c r="EH18" s="477">
        <f t="shared" si="19"/>
        <v>1</v>
      </c>
      <c r="EI18" s="477">
        <f t="shared" si="20"/>
        <v>25</v>
      </c>
      <c r="EJ18" s="477">
        <f t="shared" si="21"/>
        <v>125</v>
      </c>
      <c r="EK18" s="477">
        <f t="shared" si="22"/>
        <v>35</v>
      </c>
      <c r="EL18" s="477">
        <f t="shared" si="23"/>
        <v>15</v>
      </c>
      <c r="EM18" s="477">
        <f t="shared" si="24"/>
        <v>2</v>
      </c>
      <c r="EN18" s="477" t="str">
        <f t="shared" si="25"/>
        <v/>
      </c>
      <c r="EO18" s="477" t="str">
        <f t="shared" si="69"/>
        <v>TAK</v>
      </c>
      <c r="EP18" s="477">
        <f t="shared" si="70"/>
        <v>1</v>
      </c>
      <c r="EQ18" s="477">
        <f t="shared" si="26"/>
        <v>29.2</v>
      </c>
      <c r="ER18" s="477">
        <f t="shared" si="27"/>
        <v>145.9</v>
      </c>
      <c r="ES18" s="477">
        <f t="shared" si="28"/>
        <v>43.8</v>
      </c>
      <c r="ET18" s="477">
        <f t="shared" si="29"/>
        <v>16.3</v>
      </c>
      <c r="EU18" s="477">
        <f t="shared" si="30"/>
        <v>2</v>
      </c>
      <c r="EV18" s="477">
        <f t="shared" si="31"/>
        <v>0</v>
      </c>
      <c r="EW18" s="477">
        <f t="shared" si="32"/>
        <v>0</v>
      </c>
      <c r="EX18" s="477">
        <f t="shared" si="33"/>
        <v>0</v>
      </c>
      <c r="EY18" s="477">
        <f t="shared" si="34"/>
        <v>0</v>
      </c>
      <c r="EZ18" s="477">
        <f t="shared" si="35"/>
        <v>0</v>
      </c>
      <c r="FA18" s="477">
        <f t="shared" si="36"/>
        <v>0</v>
      </c>
      <c r="FB18" s="418">
        <v>4</v>
      </c>
      <c r="FC18" s="415" t="s">
        <v>664</v>
      </c>
      <c r="FD18" s="415">
        <v>15</v>
      </c>
      <c r="FE18" s="415">
        <v>125</v>
      </c>
      <c r="FF18" s="415">
        <v>35</v>
      </c>
      <c r="FG18" s="415">
        <v>10</v>
      </c>
      <c r="FH18" s="415">
        <v>1</v>
      </c>
      <c r="FI18" s="417"/>
      <c r="FJ18" s="415">
        <v>4</v>
      </c>
      <c r="FK18" s="415" t="s">
        <v>664</v>
      </c>
      <c r="FL18" s="415">
        <v>16.899999999999999</v>
      </c>
      <c r="FM18" s="415">
        <v>140.69999999999999</v>
      </c>
      <c r="FN18" s="415">
        <v>41.6</v>
      </c>
      <c r="FO18" s="415">
        <v>12.5</v>
      </c>
      <c r="FP18" s="415">
        <v>1</v>
      </c>
      <c r="FQ18" s="456"/>
      <c r="FR18" s="456">
        <f t="shared" si="37"/>
        <v>0</v>
      </c>
      <c r="FS18" s="456">
        <f t="shared" si="38"/>
        <v>0</v>
      </c>
      <c r="FT18" s="456">
        <f t="shared" si="39"/>
        <v>0</v>
      </c>
      <c r="FU18" s="456">
        <f t="shared" si="40"/>
        <v>0</v>
      </c>
      <c r="FV18" s="456">
        <f t="shared" si="41"/>
        <v>0</v>
      </c>
      <c r="FW18" s="456">
        <f t="shared" si="42"/>
        <v>0</v>
      </c>
      <c r="FX18" s="456">
        <f t="shared" si="43"/>
        <v>0</v>
      </c>
      <c r="FY18" s="456" t="e">
        <f>$EA$16*#REF!</f>
        <v>#REF!</v>
      </c>
      <c r="FZ18" s="456" t="e">
        <f>$EA$16*#REF!</f>
        <v>#REF!</v>
      </c>
      <c r="GA18" s="456">
        <f t="shared" si="44"/>
        <v>0</v>
      </c>
      <c r="GB18" s="456">
        <f t="shared" si="45"/>
        <v>0</v>
      </c>
      <c r="GC18" s="456">
        <f t="shared" si="46"/>
        <v>0</v>
      </c>
      <c r="GD18" s="456">
        <f t="shared" si="47"/>
        <v>0</v>
      </c>
      <c r="GE18" s="456">
        <f t="shared" si="48"/>
        <v>0</v>
      </c>
      <c r="GF18" s="456">
        <f t="shared" si="49"/>
        <v>0</v>
      </c>
      <c r="GG18" s="456">
        <f t="shared" si="50"/>
        <v>0</v>
      </c>
      <c r="GH18" s="456"/>
      <c r="GI18" s="456" t="e">
        <f>IF(AND(L18&lt;#REF!,L18&lt;&gt;""),1,0)</f>
        <v>#REF!</v>
      </c>
      <c r="GJ18" s="456" t="e">
        <f>IF(AND(#REF!&lt;L18,#REF!&lt;&gt;""),1,0)</f>
        <v>#REF!</v>
      </c>
      <c r="GK18" s="456">
        <f t="shared" si="51"/>
        <v>0</v>
      </c>
      <c r="GL18" s="456">
        <f t="shared" si="52"/>
        <v>0</v>
      </c>
      <c r="GM18" s="456">
        <f t="shared" si="53"/>
        <v>0</v>
      </c>
      <c r="GN18" s="467">
        <f t="shared" si="54"/>
        <v>0</v>
      </c>
      <c r="GO18" s="456">
        <f t="shared" si="55"/>
        <v>0</v>
      </c>
      <c r="GP18" s="456">
        <f t="shared" si="56"/>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pomocnicze2024'!$AU$5:$AU$3400,
      SUBSTITUTE(TRIM(E19), CHAR(160), " ")
    ) = 0,
    "Błędnie wpisany I_d lub brak I_d w sprawozdaniu z zeszłego roku",
    ""
  ),
  ""
)</f>
        <v/>
      </c>
      <c r="G19" s="548"/>
      <c r="H19" s="551"/>
      <c r="I19" s="548"/>
      <c r="J19" s="546"/>
      <c r="K19" s="638"/>
      <c r="L19" s="554"/>
      <c r="M19" s="554"/>
      <c r="N19" s="698">
        <f t="shared" si="57"/>
        <v>0</v>
      </c>
      <c r="O19" s="541" t="str">
        <f t="shared" si="71"/>
        <v/>
      </c>
      <c r="P19" s="559"/>
      <c r="Q19" s="557"/>
      <c r="R19" s="698">
        <f t="shared" si="58"/>
        <v>0</v>
      </c>
      <c r="S19" s="557"/>
      <c r="T19" s="557"/>
      <c r="U19" s="560"/>
      <c r="V19" s="474" t="str">
        <f t="shared" si="10"/>
        <v/>
      </c>
      <c r="W19" s="561" t="str">
        <f t="shared" si="59"/>
        <v/>
      </c>
      <c r="X19" s="651"/>
      <c r="Y19" s="652"/>
      <c r="Z19" s="541" t="str">
        <f>IF(Aglomeracje!AL$15=0,"", Oczyszczalnie!X19/Aglomeracje!AL$15*100)</f>
        <v/>
      </c>
      <c r="AA19" s="541" t="str">
        <f>IF(Aglomeracje!AL$15=0,"", Oczyszczalnie!Y19/Aglomeracje!AL$15*100)</f>
        <v/>
      </c>
      <c r="AB19" s="562" t="str">
        <f t="shared" si="11"/>
        <v/>
      </c>
      <c r="AC19" s="557"/>
      <c r="AD19" s="557"/>
      <c r="AE19" s="541" t="str">
        <f t="shared" si="60"/>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2"/>
        <v/>
      </c>
      <c r="BE19" s="460" t="str">
        <f t="shared" si="61"/>
        <v/>
      </c>
      <c r="BF19" s="460" t="str">
        <f t="shared" si="62"/>
        <v/>
      </c>
      <c r="BG19" s="439"/>
      <c r="BH19" s="474" t="str">
        <f t="shared" si="13"/>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3"/>
        <v/>
      </c>
      <c r="CG19" s="575"/>
      <c r="CH19" s="575"/>
      <c r="CI19" s="575"/>
      <c r="CJ19" s="575"/>
      <c r="CK19" s="578"/>
      <c r="CL19" s="575"/>
      <c r="CM19" s="578"/>
      <c r="CN19" s="575"/>
      <c r="CO19" s="560"/>
      <c r="CP19" s="474" t="str">
        <f t="shared" si="64"/>
        <v/>
      </c>
      <c r="CQ19" s="474" t="str">
        <f t="shared" si="65"/>
        <v/>
      </c>
      <c r="CR19" s="460" t="str">
        <f t="shared" si="66"/>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665</v>
      </c>
      <c r="DT19" s="439"/>
      <c r="DU19" s="439"/>
      <c r="DV19" s="456"/>
      <c r="DW19" s="456"/>
      <c r="DX19" s="456"/>
      <c r="DY19" s="477" t="e">
        <f t="shared" si="67"/>
        <v>#VALUE!</v>
      </c>
      <c r="DZ19" s="477">
        <f t="shared" si="14"/>
        <v>0</v>
      </c>
      <c r="EA19" s="477">
        <f t="shared" si="68"/>
        <v>0</v>
      </c>
      <c r="EB19" s="477">
        <f t="shared" si="15"/>
        <v>0</v>
      </c>
      <c r="EC19" s="477">
        <f t="shared" si="16"/>
        <v>0</v>
      </c>
      <c r="ED19" s="477">
        <f t="shared" si="17"/>
        <v>1</v>
      </c>
      <c r="EE19" s="477">
        <f>Aglomeracje!$AL$15</f>
        <v>0</v>
      </c>
      <c r="EF19" s="478">
        <f>Aglomeracje!$BQ$15+Aglomeracje!$BR$15-'KP - końcowe punkty'!$V$12</f>
        <v>0</v>
      </c>
      <c r="EG19" s="477">
        <f t="shared" si="18"/>
        <v>0</v>
      </c>
      <c r="EH19" s="477">
        <f t="shared" si="19"/>
        <v>1</v>
      </c>
      <c r="EI19" s="477">
        <f t="shared" si="20"/>
        <v>25</v>
      </c>
      <c r="EJ19" s="477">
        <f t="shared" si="21"/>
        <v>125</v>
      </c>
      <c r="EK19" s="477">
        <f t="shared" si="22"/>
        <v>35</v>
      </c>
      <c r="EL19" s="477">
        <f t="shared" si="23"/>
        <v>15</v>
      </c>
      <c r="EM19" s="477">
        <f t="shared" si="24"/>
        <v>2</v>
      </c>
      <c r="EN19" s="477" t="str">
        <f t="shared" si="25"/>
        <v/>
      </c>
      <c r="EO19" s="477" t="str">
        <f t="shared" si="69"/>
        <v>TAK</v>
      </c>
      <c r="EP19" s="477">
        <f t="shared" si="70"/>
        <v>1</v>
      </c>
      <c r="EQ19" s="477">
        <f t="shared" si="26"/>
        <v>29.2</v>
      </c>
      <c r="ER19" s="477">
        <f t="shared" si="27"/>
        <v>145.9</v>
      </c>
      <c r="ES19" s="477">
        <f t="shared" si="28"/>
        <v>43.8</v>
      </c>
      <c r="ET19" s="477">
        <f t="shared" si="29"/>
        <v>16.3</v>
      </c>
      <c r="EU19" s="477">
        <f t="shared" si="30"/>
        <v>2</v>
      </c>
      <c r="EV19" s="477">
        <f t="shared" si="31"/>
        <v>0</v>
      </c>
      <c r="EW19" s="477">
        <f t="shared" si="32"/>
        <v>0</v>
      </c>
      <c r="EX19" s="477">
        <f t="shared" si="33"/>
        <v>0</v>
      </c>
      <c r="EY19" s="477">
        <f t="shared" si="34"/>
        <v>0</v>
      </c>
      <c r="EZ19" s="477">
        <f t="shared" si="35"/>
        <v>0</v>
      </c>
      <c r="FA19" s="477">
        <f t="shared" si="36"/>
        <v>0</v>
      </c>
      <c r="FB19" s="456"/>
      <c r="FC19" s="456"/>
      <c r="FD19" s="456"/>
      <c r="FE19" s="456"/>
      <c r="FF19" s="456"/>
      <c r="FG19" s="456"/>
      <c r="FH19" s="456"/>
      <c r="FI19" s="456"/>
      <c r="FJ19" s="456"/>
      <c r="FK19" s="456"/>
      <c r="FL19" s="456"/>
      <c r="FM19" s="456"/>
      <c r="FN19" s="456"/>
      <c r="FO19" s="456"/>
      <c r="FP19" s="456"/>
      <c r="FQ19" s="456"/>
      <c r="FR19" s="456">
        <f t="shared" si="37"/>
        <v>0</v>
      </c>
      <c r="FS19" s="456">
        <f t="shared" si="38"/>
        <v>0</v>
      </c>
      <c r="FT19" s="456">
        <f t="shared" si="39"/>
        <v>0</v>
      </c>
      <c r="FU19" s="456">
        <f t="shared" si="40"/>
        <v>0</v>
      </c>
      <c r="FV19" s="456">
        <f t="shared" si="41"/>
        <v>0</v>
      </c>
      <c r="FW19" s="456">
        <f t="shared" si="42"/>
        <v>0</v>
      </c>
      <c r="FX19" s="456">
        <f t="shared" si="43"/>
        <v>0</v>
      </c>
      <c r="FY19" s="456" t="e">
        <f>$EA$16*#REF!</f>
        <v>#REF!</v>
      </c>
      <c r="FZ19" s="456" t="e">
        <f>$EA$16*#REF!</f>
        <v>#REF!</v>
      </c>
      <c r="GA19" s="456">
        <f t="shared" si="44"/>
        <v>0</v>
      </c>
      <c r="GB19" s="456">
        <f t="shared" si="45"/>
        <v>0</v>
      </c>
      <c r="GC19" s="456">
        <f t="shared" si="46"/>
        <v>0</v>
      </c>
      <c r="GD19" s="456">
        <f t="shared" si="47"/>
        <v>0</v>
      </c>
      <c r="GE19" s="456">
        <f t="shared" si="48"/>
        <v>0</v>
      </c>
      <c r="GF19" s="456">
        <f t="shared" si="49"/>
        <v>0</v>
      </c>
      <c r="GG19" s="456">
        <f t="shared" si="50"/>
        <v>0</v>
      </c>
      <c r="GH19" s="456"/>
      <c r="GI19" s="456" t="e">
        <f>IF(AND(L19&lt;#REF!,L19&lt;&gt;""),1,0)</f>
        <v>#REF!</v>
      </c>
      <c r="GJ19" s="456" t="e">
        <f>IF(AND(#REF!&lt;L19,#REF!&lt;&gt;""),1,0)</f>
        <v>#REF!</v>
      </c>
      <c r="GK19" s="456">
        <f t="shared" si="51"/>
        <v>0</v>
      </c>
      <c r="GL19" s="456">
        <f t="shared" si="52"/>
        <v>0</v>
      </c>
      <c r="GM19" s="456">
        <f t="shared" si="53"/>
        <v>0</v>
      </c>
      <c r="GN19" s="467">
        <f t="shared" si="54"/>
        <v>0</v>
      </c>
      <c r="GO19" s="456">
        <f t="shared" si="55"/>
        <v>0</v>
      </c>
      <c r="GP19" s="456">
        <f t="shared" si="56"/>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pomocnicze2024'!$AU$5:$AU$3400,
      SUBSTITUTE(TRIM(E20), CHAR(160), " ")
    ) = 0,
    "Błędnie wpisany I_d lub brak I_d w sprawozdaniu z zeszłego roku",
    ""
  ),
  ""
)</f>
        <v/>
      </c>
      <c r="G20" s="548"/>
      <c r="H20" s="551"/>
      <c r="I20" s="548"/>
      <c r="J20" s="546"/>
      <c r="K20" s="638"/>
      <c r="L20" s="554"/>
      <c r="M20" s="554"/>
      <c r="N20" s="698">
        <f t="shared" si="57"/>
        <v>0</v>
      </c>
      <c r="O20" s="541" t="str">
        <f t="shared" si="71"/>
        <v/>
      </c>
      <c r="P20" s="559"/>
      <c r="Q20" s="557"/>
      <c r="R20" s="698">
        <f t="shared" si="58"/>
        <v>0</v>
      </c>
      <c r="S20" s="557"/>
      <c r="T20" s="557"/>
      <c r="U20" s="560"/>
      <c r="V20" s="474" t="str">
        <f t="shared" si="10"/>
        <v/>
      </c>
      <c r="W20" s="561" t="str">
        <f t="shared" si="59"/>
        <v/>
      </c>
      <c r="X20" s="651"/>
      <c r="Y20" s="652"/>
      <c r="Z20" s="541" t="str">
        <f>IF(Aglomeracje!AL$15=0,"", Oczyszczalnie!X20/Aglomeracje!AL$15*100)</f>
        <v/>
      </c>
      <c r="AA20" s="541" t="str">
        <f>IF(Aglomeracje!AL$15=0,"", Oczyszczalnie!Y20/Aglomeracje!AL$15*100)</f>
        <v/>
      </c>
      <c r="AB20" s="562" t="str">
        <f t="shared" si="11"/>
        <v/>
      </c>
      <c r="AC20" s="557"/>
      <c r="AD20" s="557"/>
      <c r="AE20" s="541" t="str">
        <f t="shared" si="60"/>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2"/>
        <v/>
      </c>
      <c r="BE20" s="460" t="str">
        <f t="shared" si="61"/>
        <v/>
      </c>
      <c r="BF20" s="460" t="str">
        <f t="shared" si="62"/>
        <v/>
      </c>
      <c r="BG20" s="439"/>
      <c r="BH20" s="474" t="str">
        <f t="shared" si="13"/>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3"/>
        <v/>
      </c>
      <c r="CG20" s="575"/>
      <c r="CH20" s="575"/>
      <c r="CI20" s="575"/>
      <c r="CJ20" s="575"/>
      <c r="CK20" s="578"/>
      <c r="CL20" s="575"/>
      <c r="CM20" s="578"/>
      <c r="CN20" s="575"/>
      <c r="CO20" s="560"/>
      <c r="CP20" s="474" t="str">
        <f t="shared" si="64"/>
        <v/>
      </c>
      <c r="CQ20" s="474" t="str">
        <f t="shared" si="65"/>
        <v/>
      </c>
      <c r="CR20" s="460" t="str">
        <f t="shared" si="66"/>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7"/>
        <v>#VALUE!</v>
      </c>
      <c r="DZ20" s="477">
        <f t="shared" si="14"/>
        <v>0</v>
      </c>
      <c r="EA20" s="477">
        <f t="shared" si="68"/>
        <v>0</v>
      </c>
      <c r="EB20" s="477">
        <f t="shared" si="15"/>
        <v>0</v>
      </c>
      <c r="EC20" s="477">
        <f t="shared" si="16"/>
        <v>0</v>
      </c>
      <c r="ED20" s="477">
        <f t="shared" si="17"/>
        <v>1</v>
      </c>
      <c r="EE20" s="477">
        <f>Aglomeracje!$AL$15</f>
        <v>0</v>
      </c>
      <c r="EF20" s="478">
        <f>Aglomeracje!$BQ$15+Aglomeracje!$BR$15-'KP - końcowe punkty'!$V$12</f>
        <v>0</v>
      </c>
      <c r="EG20" s="477">
        <f t="shared" si="18"/>
        <v>0</v>
      </c>
      <c r="EH20" s="477">
        <f t="shared" si="19"/>
        <v>1</v>
      </c>
      <c r="EI20" s="477">
        <f t="shared" si="20"/>
        <v>25</v>
      </c>
      <c r="EJ20" s="477">
        <f t="shared" si="21"/>
        <v>125</v>
      </c>
      <c r="EK20" s="477">
        <f t="shared" si="22"/>
        <v>35</v>
      </c>
      <c r="EL20" s="477">
        <f t="shared" si="23"/>
        <v>15</v>
      </c>
      <c r="EM20" s="477">
        <f t="shared" si="24"/>
        <v>2</v>
      </c>
      <c r="EN20" s="477" t="str">
        <f t="shared" si="25"/>
        <v/>
      </c>
      <c r="EO20" s="477" t="str">
        <f t="shared" si="69"/>
        <v>TAK</v>
      </c>
      <c r="EP20" s="477">
        <f t="shared" si="70"/>
        <v>1</v>
      </c>
      <c r="EQ20" s="477">
        <f t="shared" si="26"/>
        <v>29.2</v>
      </c>
      <c r="ER20" s="477">
        <f t="shared" si="27"/>
        <v>145.9</v>
      </c>
      <c r="ES20" s="477">
        <f t="shared" si="28"/>
        <v>43.8</v>
      </c>
      <c r="ET20" s="477">
        <f t="shared" si="29"/>
        <v>16.3</v>
      </c>
      <c r="EU20" s="477">
        <f t="shared" si="30"/>
        <v>2</v>
      </c>
      <c r="EV20" s="477">
        <f t="shared" si="31"/>
        <v>0</v>
      </c>
      <c r="EW20" s="477">
        <f t="shared" si="32"/>
        <v>0</v>
      </c>
      <c r="EX20" s="477">
        <f t="shared" si="33"/>
        <v>0</v>
      </c>
      <c r="EY20" s="477">
        <f t="shared" si="34"/>
        <v>0</v>
      </c>
      <c r="EZ20" s="477">
        <f t="shared" si="35"/>
        <v>0</v>
      </c>
      <c r="FA20" s="477">
        <f t="shared" si="36"/>
        <v>0</v>
      </c>
      <c r="FB20" s="456"/>
      <c r="FC20" s="456"/>
      <c r="FD20" s="456"/>
      <c r="FE20" s="456"/>
      <c r="FF20" s="456"/>
      <c r="FG20" s="456"/>
      <c r="FH20" s="456"/>
      <c r="FI20" s="456"/>
      <c r="FJ20" s="456"/>
      <c r="FK20" s="456"/>
      <c r="FL20" s="456"/>
      <c r="FM20" s="456"/>
      <c r="FN20" s="456"/>
      <c r="FO20" s="456"/>
      <c r="FP20" s="456"/>
      <c r="FQ20" s="456"/>
      <c r="FR20" s="456">
        <f t="shared" si="37"/>
        <v>0</v>
      </c>
      <c r="FS20" s="456">
        <f t="shared" si="38"/>
        <v>0</v>
      </c>
      <c r="FT20" s="456">
        <f t="shared" si="39"/>
        <v>0</v>
      </c>
      <c r="FU20" s="456">
        <f t="shared" si="40"/>
        <v>0</v>
      </c>
      <c r="FV20" s="456">
        <f t="shared" si="41"/>
        <v>0</v>
      </c>
      <c r="FW20" s="456">
        <f t="shared" si="42"/>
        <v>0</v>
      </c>
      <c r="FX20" s="456">
        <f t="shared" si="43"/>
        <v>0</v>
      </c>
      <c r="FY20" s="456" t="e">
        <f>$EA$16*#REF!</f>
        <v>#REF!</v>
      </c>
      <c r="FZ20" s="456" t="e">
        <f>$EA$16*#REF!</f>
        <v>#REF!</v>
      </c>
      <c r="GA20" s="456">
        <f t="shared" si="44"/>
        <v>0</v>
      </c>
      <c r="GB20" s="456">
        <f t="shared" si="45"/>
        <v>0</v>
      </c>
      <c r="GC20" s="456">
        <f t="shared" si="46"/>
        <v>0</v>
      </c>
      <c r="GD20" s="456">
        <f t="shared" si="47"/>
        <v>0</v>
      </c>
      <c r="GE20" s="456">
        <f t="shared" si="48"/>
        <v>0</v>
      </c>
      <c r="GF20" s="456">
        <f t="shared" si="49"/>
        <v>0</v>
      </c>
      <c r="GG20" s="456">
        <f t="shared" si="50"/>
        <v>0</v>
      </c>
      <c r="GH20" s="456"/>
      <c r="GI20" s="456" t="e">
        <f>IF(AND(L20&lt;#REF!,L20&lt;&gt;""),1,0)</f>
        <v>#REF!</v>
      </c>
      <c r="GJ20" s="456" t="e">
        <f>IF(AND(#REF!&lt;L20,#REF!&lt;&gt;""),1,0)</f>
        <v>#REF!</v>
      </c>
      <c r="GK20" s="456">
        <f t="shared" si="51"/>
        <v>0</v>
      </c>
      <c r="GL20" s="456">
        <f t="shared" si="52"/>
        <v>0</v>
      </c>
      <c r="GM20" s="456">
        <f t="shared" si="53"/>
        <v>0</v>
      </c>
      <c r="GN20" s="467">
        <f t="shared" si="54"/>
        <v>0</v>
      </c>
      <c r="GO20" s="456">
        <f t="shared" si="55"/>
        <v>0</v>
      </c>
      <c r="GP20" s="456">
        <f t="shared" si="56"/>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pomocnicze2024'!$AU$5:$AU$3400,
      SUBSTITUTE(TRIM(E21), CHAR(160), " ")
    ) = 0,
    "Błędnie wpisany I_d lub brak I_d w sprawozdaniu z zeszłego roku",
    ""
  ),
  ""
)</f>
        <v/>
      </c>
      <c r="G21" s="548"/>
      <c r="H21" s="551"/>
      <c r="I21" s="548"/>
      <c r="J21" s="546"/>
      <c r="K21" s="638"/>
      <c r="L21" s="554"/>
      <c r="M21" s="554"/>
      <c r="N21" s="698">
        <f t="shared" si="57"/>
        <v>0</v>
      </c>
      <c r="O21" s="541" t="str">
        <f t="shared" si="71"/>
        <v/>
      </c>
      <c r="P21" s="559"/>
      <c r="Q21" s="557"/>
      <c r="R21" s="698">
        <f t="shared" si="58"/>
        <v>0</v>
      </c>
      <c r="S21" s="557"/>
      <c r="T21" s="557"/>
      <c r="U21" s="560"/>
      <c r="V21" s="474" t="str">
        <f t="shared" si="10"/>
        <v/>
      </c>
      <c r="W21" s="561" t="str">
        <f t="shared" si="59"/>
        <v/>
      </c>
      <c r="X21" s="651"/>
      <c r="Y21" s="652"/>
      <c r="Z21" s="541" t="str">
        <f>IF(Aglomeracje!AL$15=0,"", Oczyszczalnie!X21/Aglomeracje!AL$15*100)</f>
        <v/>
      </c>
      <c r="AA21" s="541" t="str">
        <f>IF(Aglomeracje!AL$15=0,"", Oczyszczalnie!Y21/Aglomeracje!AL$15*100)</f>
        <v/>
      </c>
      <c r="AB21" s="562" t="str">
        <f t="shared" si="11"/>
        <v/>
      </c>
      <c r="AC21" s="557"/>
      <c r="AD21" s="557"/>
      <c r="AE21" s="541" t="str">
        <f t="shared" si="60"/>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2"/>
        <v/>
      </c>
      <c r="BE21" s="460" t="str">
        <f t="shared" si="61"/>
        <v/>
      </c>
      <c r="BF21" s="460" t="str">
        <f t="shared" si="62"/>
        <v/>
      </c>
      <c r="BG21" s="439"/>
      <c r="BH21" s="474" t="str">
        <f t="shared" si="13"/>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3"/>
        <v/>
      </c>
      <c r="CG21" s="575"/>
      <c r="CH21" s="575"/>
      <c r="CI21" s="575"/>
      <c r="CJ21" s="575"/>
      <c r="CK21" s="578"/>
      <c r="CL21" s="575"/>
      <c r="CM21" s="578"/>
      <c r="CN21" s="575"/>
      <c r="CO21" s="560"/>
      <c r="CP21" s="474" t="str">
        <f t="shared" si="64"/>
        <v/>
      </c>
      <c r="CQ21" s="474" t="str">
        <f t="shared" si="65"/>
        <v/>
      </c>
      <c r="CR21" s="460" t="str">
        <f t="shared" si="66"/>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666</v>
      </c>
      <c r="DT21" s="439"/>
      <c r="DU21" s="439"/>
      <c r="DV21" s="456"/>
      <c r="DW21" s="456"/>
      <c r="DX21" s="456"/>
      <c r="DY21" s="477" t="e">
        <f t="shared" si="67"/>
        <v>#VALUE!</v>
      </c>
      <c r="DZ21" s="477">
        <f t="shared" si="14"/>
        <v>0</v>
      </c>
      <c r="EA21" s="477">
        <f t="shared" si="68"/>
        <v>0</v>
      </c>
      <c r="EB21" s="477">
        <f t="shared" si="15"/>
        <v>0</v>
      </c>
      <c r="EC21" s="477">
        <f t="shared" si="16"/>
        <v>0</v>
      </c>
      <c r="ED21" s="477">
        <f t="shared" si="17"/>
        <v>1</v>
      </c>
      <c r="EE21" s="477">
        <f>Aglomeracje!$AL$15</f>
        <v>0</v>
      </c>
      <c r="EF21" s="478">
        <f>Aglomeracje!$BQ$15+Aglomeracje!$BR$15-'KP - końcowe punkty'!$V$12</f>
        <v>0</v>
      </c>
      <c r="EG21" s="477">
        <f t="shared" si="18"/>
        <v>0</v>
      </c>
      <c r="EH21" s="477">
        <f t="shared" si="19"/>
        <v>1</v>
      </c>
      <c r="EI21" s="477">
        <f t="shared" si="20"/>
        <v>25</v>
      </c>
      <c r="EJ21" s="477">
        <f t="shared" si="21"/>
        <v>125</v>
      </c>
      <c r="EK21" s="477">
        <f t="shared" si="22"/>
        <v>35</v>
      </c>
      <c r="EL21" s="477">
        <f t="shared" si="23"/>
        <v>15</v>
      </c>
      <c r="EM21" s="477">
        <f t="shared" si="24"/>
        <v>2</v>
      </c>
      <c r="EN21" s="477" t="str">
        <f t="shared" si="25"/>
        <v/>
      </c>
      <c r="EO21" s="477" t="str">
        <f t="shared" si="69"/>
        <v>TAK</v>
      </c>
      <c r="EP21" s="477">
        <f t="shared" si="70"/>
        <v>1</v>
      </c>
      <c r="EQ21" s="477">
        <f t="shared" si="26"/>
        <v>29.2</v>
      </c>
      <c r="ER21" s="477">
        <f t="shared" si="27"/>
        <v>145.9</v>
      </c>
      <c r="ES21" s="477">
        <f t="shared" si="28"/>
        <v>43.8</v>
      </c>
      <c r="ET21" s="477">
        <f t="shared" si="29"/>
        <v>16.3</v>
      </c>
      <c r="EU21" s="477">
        <f t="shared" si="30"/>
        <v>2</v>
      </c>
      <c r="EV21" s="477">
        <f t="shared" si="31"/>
        <v>0</v>
      </c>
      <c r="EW21" s="477">
        <f t="shared" si="32"/>
        <v>0</v>
      </c>
      <c r="EX21" s="477">
        <f t="shared" si="33"/>
        <v>0</v>
      </c>
      <c r="EY21" s="477">
        <f t="shared" si="34"/>
        <v>0</v>
      </c>
      <c r="EZ21" s="477">
        <f t="shared" si="35"/>
        <v>0</v>
      </c>
      <c r="FA21" s="477">
        <f t="shared" si="36"/>
        <v>0</v>
      </c>
      <c r="FB21" s="456"/>
      <c r="FC21" s="456"/>
      <c r="FD21" s="456"/>
      <c r="FE21" s="456"/>
      <c r="FF21" s="456"/>
      <c r="FG21" s="456"/>
      <c r="FH21" s="456"/>
      <c r="FI21" s="456"/>
      <c r="FJ21" s="456"/>
      <c r="FK21" s="456"/>
      <c r="FL21" s="456"/>
      <c r="FM21" s="456"/>
      <c r="FN21" s="456"/>
      <c r="FO21" s="456"/>
      <c r="FP21" s="456"/>
      <c r="FQ21" s="456"/>
      <c r="FR21" s="456">
        <f t="shared" si="37"/>
        <v>0</v>
      </c>
      <c r="FS21" s="456">
        <f t="shared" si="38"/>
        <v>0</v>
      </c>
      <c r="FT21" s="456">
        <f t="shared" si="39"/>
        <v>0</v>
      </c>
      <c r="FU21" s="456">
        <f t="shared" si="40"/>
        <v>0</v>
      </c>
      <c r="FV21" s="456">
        <f t="shared" si="41"/>
        <v>0</v>
      </c>
      <c r="FW21" s="456">
        <f t="shared" si="42"/>
        <v>0</v>
      </c>
      <c r="FX21" s="456">
        <f t="shared" si="43"/>
        <v>0</v>
      </c>
      <c r="FY21" s="456" t="e">
        <f>$EA$16*#REF!</f>
        <v>#REF!</v>
      </c>
      <c r="FZ21" s="456" t="e">
        <f>$EA$16*#REF!</f>
        <v>#REF!</v>
      </c>
      <c r="GA21" s="456">
        <f t="shared" si="44"/>
        <v>0</v>
      </c>
      <c r="GB21" s="456">
        <f t="shared" si="45"/>
        <v>0</v>
      </c>
      <c r="GC21" s="456">
        <f t="shared" si="46"/>
        <v>0</v>
      </c>
      <c r="GD21" s="456">
        <f t="shared" si="47"/>
        <v>0</v>
      </c>
      <c r="GE21" s="456">
        <f t="shared" si="48"/>
        <v>0</v>
      </c>
      <c r="GF21" s="456">
        <f t="shared" si="49"/>
        <v>0</v>
      </c>
      <c r="GG21" s="456">
        <f t="shared" si="50"/>
        <v>0</v>
      </c>
      <c r="GH21" s="456"/>
      <c r="GI21" s="456" t="e">
        <f>IF(AND(L21&lt;#REF!,L21&lt;&gt;""),1,0)</f>
        <v>#REF!</v>
      </c>
      <c r="GJ21" s="456" t="e">
        <f>IF(AND(#REF!&lt;L21,#REF!&lt;&gt;""),1,0)</f>
        <v>#REF!</v>
      </c>
      <c r="GK21" s="456">
        <f t="shared" si="51"/>
        <v>0</v>
      </c>
      <c r="GL21" s="456">
        <f t="shared" si="52"/>
        <v>0</v>
      </c>
      <c r="GM21" s="456">
        <f t="shared" si="53"/>
        <v>0</v>
      </c>
      <c r="GN21" s="467">
        <f t="shared" si="54"/>
        <v>0</v>
      </c>
      <c r="GO21" s="456">
        <f t="shared" si="55"/>
        <v>0</v>
      </c>
      <c r="GP21" s="456">
        <f t="shared" si="56"/>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pomocnicze2024'!$AU$5:$AU$3400,
      SUBSTITUTE(TRIM(E22), CHAR(160), " ")
    ) = 0,
    "Błędnie wpisany I_d lub brak I_d w sprawozdaniu z zeszłego roku",
    ""
  ),
  ""
)</f>
        <v/>
      </c>
      <c r="G22" s="548"/>
      <c r="H22" s="551"/>
      <c r="I22" s="548"/>
      <c r="J22" s="546"/>
      <c r="K22" s="638"/>
      <c r="L22" s="554"/>
      <c r="M22" s="554"/>
      <c r="N22" s="698">
        <f t="shared" si="57"/>
        <v>0</v>
      </c>
      <c r="O22" s="541" t="str">
        <f t="shared" si="71"/>
        <v/>
      </c>
      <c r="P22" s="559"/>
      <c r="Q22" s="557"/>
      <c r="R22" s="698">
        <f t="shared" si="58"/>
        <v>0</v>
      </c>
      <c r="S22" s="557"/>
      <c r="T22" s="557"/>
      <c r="U22" s="560"/>
      <c r="V22" s="474" t="str">
        <f t="shared" si="10"/>
        <v/>
      </c>
      <c r="W22" s="561" t="str">
        <f t="shared" si="59"/>
        <v/>
      </c>
      <c r="X22" s="651"/>
      <c r="Y22" s="652"/>
      <c r="Z22" s="541" t="str">
        <f>IF(Aglomeracje!AL$15=0,"", Oczyszczalnie!X22/Aglomeracje!AL$15*100)</f>
        <v/>
      </c>
      <c r="AA22" s="541" t="str">
        <f>IF(Aglomeracje!AL$15=0,"", Oczyszczalnie!Y22/Aglomeracje!AL$15*100)</f>
        <v/>
      </c>
      <c r="AB22" s="562" t="str">
        <f t="shared" si="11"/>
        <v/>
      </c>
      <c r="AC22" s="557"/>
      <c r="AD22" s="557"/>
      <c r="AE22" s="541" t="str">
        <f t="shared" si="60"/>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2"/>
        <v/>
      </c>
      <c r="BE22" s="460" t="str">
        <f t="shared" si="61"/>
        <v/>
      </c>
      <c r="BF22" s="460" t="str">
        <f t="shared" si="62"/>
        <v/>
      </c>
      <c r="BG22" s="439"/>
      <c r="BH22" s="474" t="str">
        <f t="shared" si="13"/>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3"/>
        <v/>
      </c>
      <c r="CG22" s="575"/>
      <c r="CH22" s="575"/>
      <c r="CI22" s="575"/>
      <c r="CJ22" s="575"/>
      <c r="CK22" s="578"/>
      <c r="CL22" s="575"/>
      <c r="CM22" s="578"/>
      <c r="CN22" s="575"/>
      <c r="CO22" s="560"/>
      <c r="CP22" s="474" t="str">
        <f t="shared" si="64"/>
        <v/>
      </c>
      <c r="CQ22" s="474" t="str">
        <f t="shared" si="65"/>
        <v/>
      </c>
      <c r="CR22" s="460" t="str">
        <f t="shared" si="66"/>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7"/>
        <v>#VALUE!</v>
      </c>
      <c r="DZ22" s="477">
        <f t="shared" si="14"/>
        <v>0</v>
      </c>
      <c r="EA22" s="477">
        <f t="shared" si="68"/>
        <v>0</v>
      </c>
      <c r="EB22" s="477">
        <f t="shared" si="15"/>
        <v>0</v>
      </c>
      <c r="EC22" s="477">
        <f t="shared" si="16"/>
        <v>0</v>
      </c>
      <c r="ED22" s="477">
        <f t="shared" si="17"/>
        <v>1</v>
      </c>
      <c r="EE22" s="477">
        <f>Aglomeracje!$AL$15</f>
        <v>0</v>
      </c>
      <c r="EF22" s="478">
        <f>Aglomeracje!$BQ$15+Aglomeracje!$BR$15-'KP - końcowe punkty'!$V$12</f>
        <v>0</v>
      </c>
      <c r="EG22" s="477">
        <f t="shared" si="18"/>
        <v>0</v>
      </c>
      <c r="EH22" s="477">
        <f t="shared" si="19"/>
        <v>1</v>
      </c>
      <c r="EI22" s="477">
        <f t="shared" si="20"/>
        <v>25</v>
      </c>
      <c r="EJ22" s="477">
        <f t="shared" si="21"/>
        <v>125</v>
      </c>
      <c r="EK22" s="477">
        <f t="shared" si="22"/>
        <v>35</v>
      </c>
      <c r="EL22" s="477">
        <f t="shared" si="23"/>
        <v>15</v>
      </c>
      <c r="EM22" s="477">
        <f t="shared" si="24"/>
        <v>2</v>
      </c>
      <c r="EN22" s="477" t="str">
        <f t="shared" si="25"/>
        <v/>
      </c>
      <c r="EO22" s="477" t="str">
        <f t="shared" si="69"/>
        <v>TAK</v>
      </c>
      <c r="EP22" s="477">
        <f t="shared" si="70"/>
        <v>1</v>
      </c>
      <c r="EQ22" s="477">
        <f t="shared" si="26"/>
        <v>29.2</v>
      </c>
      <c r="ER22" s="477">
        <f t="shared" si="27"/>
        <v>145.9</v>
      </c>
      <c r="ES22" s="477">
        <f t="shared" si="28"/>
        <v>43.8</v>
      </c>
      <c r="ET22" s="477">
        <f t="shared" si="29"/>
        <v>16.3</v>
      </c>
      <c r="EU22" s="477">
        <f t="shared" si="30"/>
        <v>2</v>
      </c>
      <c r="EV22" s="477">
        <f t="shared" si="31"/>
        <v>0</v>
      </c>
      <c r="EW22" s="477">
        <f t="shared" si="32"/>
        <v>0</v>
      </c>
      <c r="EX22" s="477">
        <f t="shared" si="33"/>
        <v>0</v>
      </c>
      <c r="EY22" s="477">
        <f t="shared" si="34"/>
        <v>0</v>
      </c>
      <c r="EZ22" s="477">
        <f t="shared" si="35"/>
        <v>0</v>
      </c>
      <c r="FA22" s="477">
        <f t="shared" si="36"/>
        <v>0</v>
      </c>
      <c r="FB22" s="456"/>
      <c r="FC22" s="456"/>
      <c r="FD22" s="456"/>
      <c r="FE22" s="456"/>
      <c r="FF22" s="456"/>
      <c r="FG22" s="456"/>
      <c r="FH22" s="456"/>
      <c r="FI22" s="456"/>
      <c r="FJ22" s="456"/>
      <c r="FK22" s="456"/>
      <c r="FL22" s="456"/>
      <c r="FM22" s="456"/>
      <c r="FN22" s="456"/>
      <c r="FO22" s="456"/>
      <c r="FP22" s="456"/>
      <c r="FQ22" s="456"/>
      <c r="FR22" s="456">
        <f t="shared" si="37"/>
        <v>0</v>
      </c>
      <c r="FS22" s="456">
        <f t="shared" si="38"/>
        <v>0</v>
      </c>
      <c r="FT22" s="456">
        <f t="shared" si="39"/>
        <v>0</v>
      </c>
      <c r="FU22" s="456">
        <f t="shared" si="40"/>
        <v>0</v>
      </c>
      <c r="FV22" s="456">
        <f t="shared" si="41"/>
        <v>0</v>
      </c>
      <c r="FW22" s="456">
        <f t="shared" si="42"/>
        <v>0</v>
      </c>
      <c r="FX22" s="456">
        <f t="shared" si="43"/>
        <v>0</v>
      </c>
      <c r="FY22" s="456" t="e">
        <f>$EA$16*#REF!</f>
        <v>#REF!</v>
      </c>
      <c r="FZ22" s="456" t="e">
        <f>$EA$16*#REF!</f>
        <v>#REF!</v>
      </c>
      <c r="GA22" s="456">
        <f t="shared" si="44"/>
        <v>0</v>
      </c>
      <c r="GB22" s="456">
        <f t="shared" si="45"/>
        <v>0</v>
      </c>
      <c r="GC22" s="456">
        <f t="shared" si="46"/>
        <v>0</v>
      </c>
      <c r="GD22" s="456">
        <f t="shared" si="47"/>
        <v>0</v>
      </c>
      <c r="GE22" s="456">
        <f t="shared" si="48"/>
        <v>0</v>
      </c>
      <c r="GF22" s="456">
        <f t="shared" si="49"/>
        <v>0</v>
      </c>
      <c r="GG22" s="456">
        <f t="shared" si="50"/>
        <v>0</v>
      </c>
      <c r="GH22" s="456"/>
      <c r="GI22" s="456" t="e">
        <f>IF(AND(L22&lt;#REF!,L22&lt;&gt;""),1,0)</f>
        <v>#REF!</v>
      </c>
      <c r="GJ22" s="456" t="e">
        <f>IF(AND(#REF!&lt;L22,#REF!&lt;&gt;""),1,0)</f>
        <v>#REF!</v>
      </c>
      <c r="GK22" s="456">
        <f t="shared" si="51"/>
        <v>0</v>
      </c>
      <c r="GL22" s="456">
        <f t="shared" si="52"/>
        <v>0</v>
      </c>
      <c r="GM22" s="456">
        <f t="shared" si="53"/>
        <v>0</v>
      </c>
      <c r="GN22" s="467">
        <f t="shared" si="54"/>
        <v>0</v>
      </c>
      <c r="GO22" s="456">
        <f t="shared" si="55"/>
        <v>0</v>
      </c>
      <c r="GP22" s="456">
        <f t="shared" si="56"/>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pomocnicze2024'!$AU$5:$AU$3400,
      SUBSTITUTE(TRIM(E23), CHAR(160), " ")
    ) = 0,
    "Błędnie wpisany I_d lub brak I_d w sprawozdaniu z zeszłego roku",
    ""
  ),
  ""
)</f>
        <v/>
      </c>
      <c r="G23" s="548"/>
      <c r="H23" s="551"/>
      <c r="I23" s="548"/>
      <c r="J23" s="546"/>
      <c r="K23" s="638"/>
      <c r="L23" s="554"/>
      <c r="M23" s="554"/>
      <c r="N23" s="698">
        <f t="shared" si="57"/>
        <v>0</v>
      </c>
      <c r="O23" s="541" t="str">
        <f t="shared" si="71"/>
        <v/>
      </c>
      <c r="P23" s="559"/>
      <c r="Q23" s="557"/>
      <c r="R23" s="698">
        <f t="shared" si="58"/>
        <v>0</v>
      </c>
      <c r="S23" s="557"/>
      <c r="T23" s="557"/>
      <c r="U23" s="560"/>
      <c r="V23" s="474" t="str">
        <f t="shared" si="10"/>
        <v/>
      </c>
      <c r="W23" s="561" t="str">
        <f t="shared" si="59"/>
        <v/>
      </c>
      <c r="X23" s="651"/>
      <c r="Y23" s="652"/>
      <c r="Z23" s="541" t="str">
        <f>IF(Aglomeracje!AL$15=0,"", Oczyszczalnie!X23/Aglomeracje!AL$15*100)</f>
        <v/>
      </c>
      <c r="AA23" s="541" t="str">
        <f>IF(Aglomeracje!AL$15=0,"", Oczyszczalnie!Y23/Aglomeracje!AL$15*100)</f>
        <v/>
      </c>
      <c r="AB23" s="562" t="str">
        <f t="shared" si="11"/>
        <v/>
      </c>
      <c r="AC23" s="557"/>
      <c r="AD23" s="557"/>
      <c r="AE23" s="541" t="str">
        <f t="shared" si="60"/>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2"/>
        <v/>
      </c>
      <c r="BE23" s="460" t="str">
        <f t="shared" si="61"/>
        <v/>
      </c>
      <c r="BF23" s="460" t="str">
        <f t="shared" si="62"/>
        <v/>
      </c>
      <c r="BG23" s="439"/>
      <c r="BH23" s="474" t="str">
        <f t="shared" si="13"/>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3"/>
        <v/>
      </c>
      <c r="CG23" s="575"/>
      <c r="CH23" s="575"/>
      <c r="CI23" s="575"/>
      <c r="CJ23" s="575"/>
      <c r="CK23" s="578"/>
      <c r="CL23" s="575"/>
      <c r="CM23" s="578"/>
      <c r="CN23" s="575"/>
      <c r="CO23" s="560"/>
      <c r="CP23" s="474" t="str">
        <f t="shared" si="64"/>
        <v/>
      </c>
      <c r="CQ23" s="474" t="str">
        <f t="shared" si="65"/>
        <v/>
      </c>
      <c r="CR23" s="460" t="str">
        <f t="shared" si="66"/>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7"/>
        <v>#VALUE!</v>
      </c>
      <c r="DZ23" s="477">
        <f t="shared" si="14"/>
        <v>0</v>
      </c>
      <c r="EA23" s="477">
        <f t="shared" si="68"/>
        <v>0</v>
      </c>
      <c r="EB23" s="477">
        <f t="shared" si="15"/>
        <v>0</v>
      </c>
      <c r="EC23" s="477">
        <f t="shared" si="16"/>
        <v>0</v>
      </c>
      <c r="ED23" s="477">
        <f t="shared" si="17"/>
        <v>1</v>
      </c>
      <c r="EE23" s="477">
        <f>Aglomeracje!$AL$15</f>
        <v>0</v>
      </c>
      <c r="EF23" s="478">
        <f>Aglomeracje!$BQ$15+Aglomeracje!$BR$15-'KP - końcowe punkty'!$V$12</f>
        <v>0</v>
      </c>
      <c r="EG23" s="477">
        <f t="shared" si="18"/>
        <v>0</v>
      </c>
      <c r="EH23" s="477">
        <f t="shared" si="19"/>
        <v>1</v>
      </c>
      <c r="EI23" s="477">
        <f t="shared" si="20"/>
        <v>25</v>
      </c>
      <c r="EJ23" s="477">
        <f t="shared" si="21"/>
        <v>125</v>
      </c>
      <c r="EK23" s="477">
        <f t="shared" si="22"/>
        <v>35</v>
      </c>
      <c r="EL23" s="477">
        <f t="shared" si="23"/>
        <v>15</v>
      </c>
      <c r="EM23" s="477">
        <f t="shared" si="24"/>
        <v>2</v>
      </c>
      <c r="EN23" s="477" t="str">
        <f t="shared" si="25"/>
        <v/>
      </c>
      <c r="EO23" s="477" t="str">
        <f t="shared" si="69"/>
        <v>TAK</v>
      </c>
      <c r="EP23" s="477">
        <f t="shared" si="70"/>
        <v>1</v>
      </c>
      <c r="EQ23" s="477">
        <f t="shared" si="26"/>
        <v>29.2</v>
      </c>
      <c r="ER23" s="477">
        <f t="shared" si="27"/>
        <v>145.9</v>
      </c>
      <c r="ES23" s="477">
        <f t="shared" si="28"/>
        <v>43.8</v>
      </c>
      <c r="ET23" s="477">
        <f t="shared" si="29"/>
        <v>16.3</v>
      </c>
      <c r="EU23" s="477">
        <f t="shared" si="30"/>
        <v>2</v>
      </c>
      <c r="EV23" s="477">
        <f t="shared" si="31"/>
        <v>0</v>
      </c>
      <c r="EW23" s="477">
        <f t="shared" si="32"/>
        <v>0</v>
      </c>
      <c r="EX23" s="477">
        <f t="shared" si="33"/>
        <v>0</v>
      </c>
      <c r="EY23" s="477">
        <f t="shared" si="34"/>
        <v>0</v>
      </c>
      <c r="EZ23" s="477">
        <f t="shared" si="35"/>
        <v>0</v>
      </c>
      <c r="FA23" s="477">
        <f t="shared" si="36"/>
        <v>0</v>
      </c>
      <c r="FB23" s="456"/>
      <c r="FC23" s="456"/>
      <c r="FD23" s="456"/>
      <c r="FE23" s="456"/>
      <c r="FF23" s="456"/>
      <c r="FG23" s="456"/>
      <c r="FH23" s="456"/>
      <c r="FI23" s="456"/>
      <c r="FJ23" s="456"/>
      <c r="FK23" s="456"/>
      <c r="FL23" s="456"/>
      <c r="FM23" s="456"/>
      <c r="FN23" s="456"/>
      <c r="FO23" s="456"/>
      <c r="FP23" s="456"/>
      <c r="FQ23" s="456"/>
      <c r="FR23" s="456">
        <f t="shared" si="37"/>
        <v>0</v>
      </c>
      <c r="FS23" s="456">
        <f t="shared" si="38"/>
        <v>0</v>
      </c>
      <c r="FT23" s="456">
        <f t="shared" si="39"/>
        <v>0</v>
      </c>
      <c r="FU23" s="456">
        <f t="shared" si="40"/>
        <v>0</v>
      </c>
      <c r="FV23" s="456">
        <f t="shared" si="41"/>
        <v>0</v>
      </c>
      <c r="FW23" s="456">
        <f t="shared" si="42"/>
        <v>0</v>
      </c>
      <c r="FX23" s="456">
        <f t="shared" si="43"/>
        <v>0</v>
      </c>
      <c r="FY23" s="456" t="e">
        <f>$EA$16*#REF!</f>
        <v>#REF!</v>
      </c>
      <c r="FZ23" s="456" t="e">
        <f>$EA$16*#REF!</f>
        <v>#REF!</v>
      </c>
      <c r="GA23" s="456">
        <f t="shared" si="44"/>
        <v>0</v>
      </c>
      <c r="GB23" s="456">
        <f t="shared" si="45"/>
        <v>0</v>
      </c>
      <c r="GC23" s="456">
        <f t="shared" si="46"/>
        <v>0</v>
      </c>
      <c r="GD23" s="456">
        <f t="shared" si="47"/>
        <v>0</v>
      </c>
      <c r="GE23" s="456">
        <f t="shared" si="48"/>
        <v>0</v>
      </c>
      <c r="GF23" s="456">
        <f t="shared" si="49"/>
        <v>0</v>
      </c>
      <c r="GG23" s="456">
        <f t="shared" si="50"/>
        <v>0</v>
      </c>
      <c r="GH23" s="456"/>
      <c r="GI23" s="456" t="e">
        <f>IF(AND(L23&lt;#REF!,L23&lt;&gt;""),1,0)</f>
        <v>#REF!</v>
      </c>
      <c r="GJ23" s="456" t="e">
        <f>IF(AND(#REF!&lt;L23,#REF!&lt;&gt;""),1,0)</f>
        <v>#REF!</v>
      </c>
      <c r="GK23" s="456">
        <f t="shared" si="51"/>
        <v>0</v>
      </c>
      <c r="GL23" s="456">
        <f t="shared" si="52"/>
        <v>0</v>
      </c>
      <c r="GM23" s="456">
        <f t="shared" si="53"/>
        <v>0</v>
      </c>
      <c r="GN23" s="467">
        <f t="shared" si="54"/>
        <v>0</v>
      </c>
      <c r="GO23" s="456">
        <f t="shared" si="55"/>
        <v>0</v>
      </c>
      <c r="GP23" s="456">
        <f t="shared" si="56"/>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pomocnicze2024'!$AU$5:$AU$3400,
      SUBSTITUTE(TRIM(E24), CHAR(160), " ")
    ) = 0,
    "Błędnie wpisany I_d lub brak I_d w sprawozdaniu z zeszłego roku",
    ""
  ),
  ""
)</f>
        <v/>
      </c>
      <c r="G24" s="548"/>
      <c r="H24" s="551"/>
      <c r="I24" s="548"/>
      <c r="J24" s="546"/>
      <c r="K24" s="638"/>
      <c r="L24" s="554"/>
      <c r="M24" s="554"/>
      <c r="N24" s="698">
        <f t="shared" si="57"/>
        <v>0</v>
      </c>
      <c r="O24" s="541" t="str">
        <f t="shared" si="71"/>
        <v/>
      </c>
      <c r="P24" s="559"/>
      <c r="Q24" s="557"/>
      <c r="R24" s="698">
        <f t="shared" si="58"/>
        <v>0</v>
      </c>
      <c r="S24" s="557"/>
      <c r="T24" s="557"/>
      <c r="U24" s="560"/>
      <c r="V24" s="474" t="str">
        <f t="shared" si="10"/>
        <v/>
      </c>
      <c r="W24" s="561" t="str">
        <f t="shared" si="59"/>
        <v/>
      </c>
      <c r="X24" s="651"/>
      <c r="Y24" s="652"/>
      <c r="Z24" s="541" t="str">
        <f>IF(Aglomeracje!AL$15=0,"", Oczyszczalnie!X24/Aglomeracje!AL$15*100)</f>
        <v/>
      </c>
      <c r="AA24" s="541" t="str">
        <f>IF(Aglomeracje!AL$15=0,"", Oczyszczalnie!Y24/Aglomeracje!AL$15*100)</f>
        <v/>
      </c>
      <c r="AB24" s="562" t="str">
        <f t="shared" si="11"/>
        <v/>
      </c>
      <c r="AC24" s="557"/>
      <c r="AD24" s="557"/>
      <c r="AE24" s="541" t="str">
        <f t="shared" si="60"/>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2"/>
        <v/>
      </c>
      <c r="BE24" s="460" t="str">
        <f t="shared" si="61"/>
        <v/>
      </c>
      <c r="BF24" s="460" t="str">
        <f t="shared" si="62"/>
        <v/>
      </c>
      <c r="BG24" s="439"/>
      <c r="BH24" s="474" t="str">
        <f t="shared" si="13"/>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3"/>
        <v/>
      </c>
      <c r="CG24" s="575"/>
      <c r="CH24" s="575"/>
      <c r="CI24" s="575"/>
      <c r="CJ24" s="575"/>
      <c r="CK24" s="578"/>
      <c r="CL24" s="575"/>
      <c r="CM24" s="578"/>
      <c r="CN24" s="575"/>
      <c r="CO24" s="560"/>
      <c r="CP24" s="474" t="str">
        <f t="shared" si="64"/>
        <v/>
      </c>
      <c r="CQ24" s="474" t="str">
        <f t="shared" si="65"/>
        <v/>
      </c>
      <c r="CR24" s="460" t="str">
        <f t="shared" si="66"/>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7"/>
        <v>#VALUE!</v>
      </c>
      <c r="DZ24" s="477">
        <f t="shared" si="14"/>
        <v>0</v>
      </c>
      <c r="EA24" s="477">
        <f t="shared" si="68"/>
        <v>0</v>
      </c>
      <c r="EB24" s="477">
        <f t="shared" si="15"/>
        <v>0</v>
      </c>
      <c r="EC24" s="477">
        <f t="shared" si="16"/>
        <v>0</v>
      </c>
      <c r="ED24" s="477">
        <f t="shared" si="17"/>
        <v>1</v>
      </c>
      <c r="EE24" s="477">
        <f>Aglomeracje!$AL$15</f>
        <v>0</v>
      </c>
      <c r="EF24" s="478">
        <f>Aglomeracje!$BQ$15+Aglomeracje!$BR$15-'KP - końcowe punkty'!$V$12</f>
        <v>0</v>
      </c>
      <c r="EG24" s="477">
        <f t="shared" si="18"/>
        <v>0</v>
      </c>
      <c r="EH24" s="477">
        <f t="shared" si="19"/>
        <v>1</v>
      </c>
      <c r="EI24" s="477">
        <f t="shared" si="20"/>
        <v>25</v>
      </c>
      <c r="EJ24" s="477">
        <f t="shared" si="21"/>
        <v>125</v>
      </c>
      <c r="EK24" s="477">
        <f t="shared" si="22"/>
        <v>35</v>
      </c>
      <c r="EL24" s="477">
        <f t="shared" si="23"/>
        <v>15</v>
      </c>
      <c r="EM24" s="477">
        <f t="shared" si="24"/>
        <v>2</v>
      </c>
      <c r="EN24" s="477" t="str">
        <f t="shared" si="25"/>
        <v/>
      </c>
      <c r="EO24" s="477" t="str">
        <f t="shared" si="69"/>
        <v>TAK</v>
      </c>
      <c r="EP24" s="477">
        <f t="shared" si="70"/>
        <v>1</v>
      </c>
      <c r="EQ24" s="477">
        <f t="shared" si="26"/>
        <v>29.2</v>
      </c>
      <c r="ER24" s="477">
        <f t="shared" si="27"/>
        <v>145.9</v>
      </c>
      <c r="ES24" s="477">
        <f t="shared" si="28"/>
        <v>43.8</v>
      </c>
      <c r="ET24" s="477">
        <f t="shared" si="29"/>
        <v>16.3</v>
      </c>
      <c r="EU24" s="477">
        <f t="shared" si="30"/>
        <v>2</v>
      </c>
      <c r="EV24" s="477">
        <f t="shared" si="31"/>
        <v>0</v>
      </c>
      <c r="EW24" s="477">
        <f t="shared" si="32"/>
        <v>0</v>
      </c>
      <c r="EX24" s="477">
        <f t="shared" si="33"/>
        <v>0</v>
      </c>
      <c r="EY24" s="477">
        <f t="shared" si="34"/>
        <v>0</v>
      </c>
      <c r="EZ24" s="477">
        <f t="shared" si="35"/>
        <v>0</v>
      </c>
      <c r="FA24" s="477">
        <f t="shared" si="36"/>
        <v>0</v>
      </c>
      <c r="FB24" s="456"/>
      <c r="FC24" s="456"/>
      <c r="FD24" s="456"/>
      <c r="FE24" s="456"/>
      <c r="FF24" s="456"/>
      <c r="FG24" s="456"/>
      <c r="FH24" s="456"/>
      <c r="FI24" s="456"/>
      <c r="FJ24" s="456"/>
      <c r="FK24" s="456"/>
      <c r="FL24" s="456"/>
      <c r="FM24" s="456"/>
      <c r="FN24" s="456"/>
      <c r="FO24" s="456"/>
      <c r="FP24" s="456"/>
      <c r="FQ24" s="456"/>
      <c r="FR24" s="456">
        <f t="shared" si="37"/>
        <v>0</v>
      </c>
      <c r="FS24" s="456">
        <f t="shared" si="38"/>
        <v>0</v>
      </c>
      <c r="FT24" s="456">
        <f t="shared" si="39"/>
        <v>0</v>
      </c>
      <c r="FU24" s="456">
        <f t="shared" si="40"/>
        <v>0</v>
      </c>
      <c r="FV24" s="456">
        <f t="shared" si="41"/>
        <v>0</v>
      </c>
      <c r="FW24" s="456">
        <f t="shared" si="42"/>
        <v>0</v>
      </c>
      <c r="FX24" s="456">
        <f t="shared" si="43"/>
        <v>0</v>
      </c>
      <c r="FY24" s="456" t="e">
        <f>$EA$16*#REF!</f>
        <v>#REF!</v>
      </c>
      <c r="FZ24" s="456" t="e">
        <f>$EA$16*#REF!</f>
        <v>#REF!</v>
      </c>
      <c r="GA24" s="456">
        <f t="shared" si="44"/>
        <v>0</v>
      </c>
      <c r="GB24" s="456">
        <f t="shared" si="45"/>
        <v>0</v>
      </c>
      <c r="GC24" s="456">
        <f t="shared" si="46"/>
        <v>0</v>
      </c>
      <c r="GD24" s="456">
        <f t="shared" si="47"/>
        <v>0</v>
      </c>
      <c r="GE24" s="456">
        <f t="shared" si="48"/>
        <v>0</v>
      </c>
      <c r="GF24" s="456">
        <f t="shared" si="49"/>
        <v>0</v>
      </c>
      <c r="GG24" s="456">
        <f t="shared" si="50"/>
        <v>0</v>
      </c>
      <c r="GH24" s="456"/>
      <c r="GI24" s="456" t="e">
        <f>IF(AND(L24&lt;#REF!,L24&lt;&gt;""),1,0)</f>
        <v>#REF!</v>
      </c>
      <c r="GJ24" s="456" t="e">
        <f>IF(AND(#REF!&lt;L24,#REF!&lt;&gt;""),1,0)</f>
        <v>#REF!</v>
      </c>
      <c r="GK24" s="456">
        <f t="shared" si="51"/>
        <v>0</v>
      </c>
      <c r="GL24" s="456">
        <f t="shared" si="52"/>
        <v>0</v>
      </c>
      <c r="GM24" s="456">
        <f t="shared" si="53"/>
        <v>0</v>
      </c>
      <c r="GN24" s="467">
        <f t="shared" si="54"/>
        <v>0</v>
      </c>
      <c r="GO24" s="456">
        <f t="shared" si="55"/>
        <v>0</v>
      </c>
      <c r="GP24" s="456">
        <f t="shared" si="56"/>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pomocnicze2024'!$AU$5:$AU$3400,
      SUBSTITUTE(TRIM(E25), CHAR(160), " ")
    ) = 0,
    "Błędnie wpisany I_d lub brak I_d w sprawozdaniu z zeszłego roku",
    ""
  ),
  ""
)</f>
        <v/>
      </c>
      <c r="G25" s="549"/>
      <c r="H25" s="552"/>
      <c r="I25" s="549"/>
      <c r="J25" s="546"/>
      <c r="K25" s="638"/>
      <c r="L25" s="555"/>
      <c r="M25" s="554"/>
      <c r="N25" s="698">
        <f t="shared" si="57"/>
        <v>0</v>
      </c>
      <c r="O25" s="541" t="str">
        <f t="shared" si="71"/>
        <v/>
      </c>
      <c r="P25" s="559"/>
      <c r="Q25" s="558"/>
      <c r="R25" s="698">
        <f t="shared" si="58"/>
        <v>0</v>
      </c>
      <c r="S25" s="558"/>
      <c r="T25" s="558"/>
      <c r="U25" s="560"/>
      <c r="V25" s="474" t="str">
        <f t="shared" si="10"/>
        <v/>
      </c>
      <c r="W25" s="561" t="str">
        <f t="shared" si="59"/>
        <v/>
      </c>
      <c r="X25" s="653"/>
      <c r="Y25" s="654"/>
      <c r="Z25" s="541" t="str">
        <f>IF(Aglomeracje!AL$15=0,"", Oczyszczalnie!X25/Aglomeracje!AL$15*100)</f>
        <v/>
      </c>
      <c r="AA25" s="541" t="str">
        <f>IF(Aglomeracje!AL$15=0,"", Oczyszczalnie!Y25/Aglomeracje!AL$15*100)</f>
        <v/>
      </c>
      <c r="AB25" s="562" t="str">
        <f t="shared" si="11"/>
        <v/>
      </c>
      <c r="AC25" s="558"/>
      <c r="AD25" s="558"/>
      <c r="AE25" s="541" t="str">
        <f t="shared" si="60"/>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2"/>
        <v/>
      </c>
      <c r="BE25" s="460" t="str">
        <f t="shared" si="61"/>
        <v/>
      </c>
      <c r="BF25" s="460" t="str">
        <f t="shared" si="62"/>
        <v/>
      </c>
      <c r="BG25" s="439"/>
      <c r="BH25" s="474" t="str">
        <f t="shared" si="13"/>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3"/>
        <v/>
      </c>
      <c r="CG25" s="576"/>
      <c r="CH25" s="576"/>
      <c r="CI25" s="576"/>
      <c r="CJ25" s="576"/>
      <c r="CK25" s="578"/>
      <c r="CL25" s="576"/>
      <c r="CM25" s="578"/>
      <c r="CN25" s="576"/>
      <c r="CO25" s="560"/>
      <c r="CP25" s="474" t="str">
        <f t="shared" si="64"/>
        <v/>
      </c>
      <c r="CQ25" s="474" t="str">
        <f t="shared" si="65"/>
        <v/>
      </c>
      <c r="CR25" s="460" t="str">
        <f t="shared" si="66"/>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7"/>
        <v>#VALUE!</v>
      </c>
      <c r="DZ25" s="477">
        <f t="shared" si="14"/>
        <v>0</v>
      </c>
      <c r="EA25" s="477">
        <f t="shared" si="68"/>
        <v>0</v>
      </c>
      <c r="EB25" s="477">
        <f t="shared" si="15"/>
        <v>0</v>
      </c>
      <c r="EC25" s="477">
        <f t="shared" si="16"/>
        <v>0</v>
      </c>
      <c r="ED25" s="477">
        <f t="shared" si="17"/>
        <v>1</v>
      </c>
      <c r="EE25" s="477">
        <f>Aglomeracje!$AL$15</f>
        <v>0</v>
      </c>
      <c r="EF25" s="478">
        <f>Aglomeracje!$BQ$15+Aglomeracje!$BR$15-'KP - końcowe punkty'!$V$12</f>
        <v>0</v>
      </c>
      <c r="EG25" s="477">
        <f t="shared" si="18"/>
        <v>0</v>
      </c>
      <c r="EH25" s="477">
        <f t="shared" si="19"/>
        <v>1</v>
      </c>
      <c r="EI25" s="477">
        <f t="shared" si="20"/>
        <v>25</v>
      </c>
      <c r="EJ25" s="477">
        <f t="shared" si="21"/>
        <v>125</v>
      </c>
      <c r="EK25" s="477">
        <f t="shared" si="22"/>
        <v>35</v>
      </c>
      <c r="EL25" s="477">
        <f t="shared" si="23"/>
        <v>15</v>
      </c>
      <c r="EM25" s="477">
        <f t="shared" si="24"/>
        <v>2</v>
      </c>
      <c r="EN25" s="477" t="str">
        <f t="shared" si="25"/>
        <v/>
      </c>
      <c r="EO25" s="477" t="str">
        <f t="shared" si="69"/>
        <v>TAK</v>
      </c>
      <c r="EP25" s="477">
        <f t="shared" si="70"/>
        <v>1</v>
      </c>
      <c r="EQ25" s="477">
        <f t="shared" si="26"/>
        <v>29.2</v>
      </c>
      <c r="ER25" s="477">
        <f t="shared" si="27"/>
        <v>145.9</v>
      </c>
      <c r="ES25" s="477">
        <f t="shared" si="28"/>
        <v>43.8</v>
      </c>
      <c r="ET25" s="477">
        <f t="shared" si="29"/>
        <v>16.3</v>
      </c>
      <c r="EU25" s="477">
        <f t="shared" si="30"/>
        <v>2</v>
      </c>
      <c r="EV25" s="477">
        <f t="shared" si="31"/>
        <v>0</v>
      </c>
      <c r="EW25" s="477">
        <f t="shared" si="32"/>
        <v>0</v>
      </c>
      <c r="EX25" s="477">
        <f t="shared" si="33"/>
        <v>0</v>
      </c>
      <c r="EY25" s="477">
        <f t="shared" si="34"/>
        <v>0</v>
      </c>
      <c r="EZ25" s="477">
        <f t="shared" si="35"/>
        <v>0</v>
      </c>
      <c r="FA25" s="477">
        <f t="shared" si="36"/>
        <v>0</v>
      </c>
      <c r="FB25" s="456"/>
      <c r="FC25" s="456"/>
      <c r="FD25" s="456"/>
      <c r="FE25" s="456"/>
      <c r="FF25" s="456"/>
      <c r="FG25" s="456"/>
      <c r="FH25" s="456"/>
      <c r="FI25" s="456"/>
      <c r="FJ25" s="456"/>
      <c r="FK25" s="456"/>
      <c r="FL25" s="456"/>
      <c r="FM25" s="456"/>
      <c r="FN25" s="456"/>
      <c r="FO25" s="456"/>
      <c r="FP25" s="456"/>
      <c r="FQ25" s="456"/>
      <c r="FR25" s="456">
        <f t="shared" si="37"/>
        <v>0</v>
      </c>
      <c r="FS25" s="456">
        <f t="shared" si="38"/>
        <v>0</v>
      </c>
      <c r="FT25" s="456">
        <f t="shared" si="39"/>
        <v>0</v>
      </c>
      <c r="FU25" s="456">
        <f t="shared" si="40"/>
        <v>0</v>
      </c>
      <c r="FV25" s="456">
        <f t="shared" si="41"/>
        <v>0</v>
      </c>
      <c r="FW25" s="456">
        <f t="shared" si="42"/>
        <v>0</v>
      </c>
      <c r="FX25" s="456">
        <f t="shared" si="43"/>
        <v>0</v>
      </c>
      <c r="FY25" s="456" t="e">
        <f>$EA$16*#REF!</f>
        <v>#REF!</v>
      </c>
      <c r="FZ25" s="456" t="e">
        <f>$EA$16*#REF!</f>
        <v>#REF!</v>
      </c>
      <c r="GA25" s="456">
        <f t="shared" si="44"/>
        <v>0</v>
      </c>
      <c r="GB25" s="456">
        <f t="shared" si="45"/>
        <v>0</v>
      </c>
      <c r="GC25" s="456">
        <f t="shared" si="46"/>
        <v>0</v>
      </c>
      <c r="GD25" s="456">
        <f t="shared" si="47"/>
        <v>0</v>
      </c>
      <c r="GE25" s="456">
        <f t="shared" si="48"/>
        <v>0</v>
      </c>
      <c r="GF25" s="456">
        <f t="shared" si="49"/>
        <v>0</v>
      </c>
      <c r="GG25" s="456">
        <f t="shared" si="50"/>
        <v>0</v>
      </c>
      <c r="GH25" s="456"/>
      <c r="GI25" s="456" t="e">
        <f>IF(AND(L25&lt;#REF!,L25&lt;&gt;""),1,0)</f>
        <v>#REF!</v>
      </c>
      <c r="GJ25" s="456" t="e">
        <f>IF(AND(#REF!&lt;L25,#REF!&lt;&gt;""),1,0)</f>
        <v>#REF!</v>
      </c>
      <c r="GK25" s="456">
        <f t="shared" si="51"/>
        <v>0</v>
      </c>
      <c r="GL25" s="456">
        <f t="shared" si="52"/>
        <v>0</v>
      </c>
      <c r="GM25" s="456">
        <f t="shared" si="53"/>
        <v>0</v>
      </c>
      <c r="GN25" s="467">
        <f t="shared" si="54"/>
        <v>0</v>
      </c>
      <c r="GO25" s="456">
        <f t="shared" si="55"/>
        <v>0</v>
      </c>
      <c r="GP25" s="456">
        <f t="shared" si="56"/>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667</v>
      </c>
      <c r="GT35" s="307" t="s">
        <v>367</v>
      </c>
      <c r="GU35" s="347" t="s">
        <v>368</v>
      </c>
      <c r="GV35" s="307" t="s">
        <v>369</v>
      </c>
      <c r="GW35" s="347" t="s">
        <v>370</v>
      </c>
    </row>
    <row r="36" spans="195:205" ht="37.15" customHeight="1">
      <c r="GM36" s="356">
        <f>L5</f>
        <v>0</v>
      </c>
      <c r="GN36" s="396" t="s">
        <v>668</v>
      </c>
      <c r="GO36" s="357" t="s">
        <v>669</v>
      </c>
      <c r="GP36" s="356">
        <f>IF(GM36&gt;0,1,0)</f>
        <v>0</v>
      </c>
      <c r="GQ36" s="357" t="str">
        <f>IF(GP36=1,GN36&amp;" Liczba błędów: "&amp;GM36&amp;GO36,"")</f>
        <v/>
      </c>
      <c r="GR36" s="356">
        <f>P7</f>
        <v>0</v>
      </c>
      <c r="GS36" s="356" t="str">
        <f t="shared" ref="GS36:GS45" si="73">A16</f>
        <v>X</v>
      </c>
      <c r="GT36" s="394" t="s">
        <v>670</v>
      </c>
      <c r="GU36" s="357" t="str">
        <f t="shared" ref="GU36:GU45" si="74">O16</f>
        <v/>
      </c>
      <c r="GV36" s="356">
        <f>IF(AND(GR36&gt;0,GU36&lt;&gt;""),1,0)</f>
        <v>0</v>
      </c>
      <c r="GW36" s="357" t="str">
        <f>IF(GV36=1,GT36&amp;", Lp. "&amp;GS36&amp;" ("&amp;GU36&amp;"); ","")</f>
        <v/>
      </c>
    </row>
    <row r="37" spans="195:205" ht="34.15" customHeight="1">
      <c r="GM37" s="356" t="e">
        <f>#REF!</f>
        <v>#REF!</v>
      </c>
      <c r="GN37" s="396" t="s">
        <v>671</v>
      </c>
      <c r="GO37" s="357" t="s">
        <v>669</v>
      </c>
      <c r="GP37" s="356" t="e">
        <f t="shared" ref="GP37:GP44" si="75">IF(GM37&gt;0,1,0)</f>
        <v>#REF!</v>
      </c>
      <c r="GQ37" s="357" t="e">
        <f>IF(GP37=1,GN37&amp;" Liczba błędów: "&amp;GM37&amp;GO37,"")</f>
        <v>#REF!</v>
      </c>
      <c r="GR37" s="356">
        <f>P7</f>
        <v>0</v>
      </c>
      <c r="GS37" s="356" t="str">
        <f t="shared" si="73"/>
        <v>X</v>
      </c>
      <c r="GT37" s="394" t="s">
        <v>670</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672</v>
      </c>
      <c r="GO38" s="357" t="s">
        <v>673</v>
      </c>
      <c r="GP38" s="356">
        <f t="shared" si="75"/>
        <v>0</v>
      </c>
      <c r="GQ38" s="357" t="str">
        <f t="shared" ref="GQ38:GQ60" si="78">IF(GP38=1,GN38&amp;" Liczba błędów: "&amp;GM38&amp;GO38,"")</f>
        <v/>
      </c>
      <c r="GR38" s="356">
        <f>P7</f>
        <v>0</v>
      </c>
      <c r="GS38" s="356" t="str">
        <f t="shared" si="73"/>
        <v>X</v>
      </c>
      <c r="GT38" s="394" t="s">
        <v>670</v>
      </c>
      <c r="GU38" s="357" t="str">
        <f t="shared" si="74"/>
        <v/>
      </c>
      <c r="GV38" s="356">
        <f t="shared" si="76"/>
        <v>0</v>
      </c>
      <c r="GW38" s="357" t="str">
        <f t="shared" si="77"/>
        <v/>
      </c>
    </row>
    <row r="39" spans="195:205" ht="40.15" customHeight="1">
      <c r="GM39" s="356">
        <f>AN5</f>
        <v>0</v>
      </c>
      <c r="GN39" s="396" t="s">
        <v>674</v>
      </c>
      <c r="GO39" s="357" t="s">
        <v>675</v>
      </c>
      <c r="GP39" s="356">
        <f t="shared" si="75"/>
        <v>0</v>
      </c>
      <c r="GQ39" s="357" t="str">
        <f t="shared" si="78"/>
        <v/>
      </c>
      <c r="GR39" s="356">
        <f>P7</f>
        <v>0</v>
      </c>
      <c r="GS39" s="356" t="str">
        <f t="shared" si="73"/>
        <v>X</v>
      </c>
      <c r="GT39" s="394" t="s">
        <v>670</v>
      </c>
      <c r="GU39" s="357" t="str">
        <f t="shared" si="74"/>
        <v/>
      </c>
      <c r="GV39" s="356">
        <f t="shared" si="76"/>
        <v>0</v>
      </c>
      <c r="GW39" s="357" t="str">
        <f t="shared" si="77"/>
        <v/>
      </c>
    </row>
    <row r="40" spans="195:205" ht="19.899999999999999" customHeight="1">
      <c r="GM40" s="356">
        <f>AO5</f>
        <v>0</v>
      </c>
      <c r="GN40" s="396" t="s">
        <v>676</v>
      </c>
      <c r="GO40" s="357" t="s">
        <v>675</v>
      </c>
      <c r="GP40" s="356">
        <f t="shared" si="75"/>
        <v>0</v>
      </c>
      <c r="GQ40" s="357" t="str">
        <f t="shared" si="78"/>
        <v/>
      </c>
      <c r="GR40" s="356">
        <f>P7</f>
        <v>0</v>
      </c>
      <c r="GS40" s="356" t="str">
        <f t="shared" si="73"/>
        <v>X</v>
      </c>
      <c r="GT40" s="394" t="s">
        <v>670</v>
      </c>
      <c r="GU40" s="357" t="str">
        <f t="shared" si="74"/>
        <v/>
      </c>
      <c r="GV40" s="356">
        <f t="shared" si="76"/>
        <v>0</v>
      </c>
      <c r="GW40" s="357" t="str">
        <f t="shared" si="77"/>
        <v/>
      </c>
    </row>
    <row r="41" spans="195:205" ht="19.899999999999999" customHeight="1">
      <c r="GM41" s="356">
        <f>AP5</f>
        <v>0</v>
      </c>
      <c r="GN41" s="396" t="s">
        <v>677</v>
      </c>
      <c r="GO41" s="357" t="s">
        <v>675</v>
      </c>
      <c r="GP41" s="356">
        <f t="shared" si="75"/>
        <v>0</v>
      </c>
      <c r="GQ41" s="357" t="str">
        <f t="shared" si="78"/>
        <v/>
      </c>
      <c r="GR41" s="356">
        <f>P7</f>
        <v>0</v>
      </c>
      <c r="GS41" s="356" t="str">
        <f t="shared" si="73"/>
        <v>X</v>
      </c>
      <c r="GT41" s="394" t="s">
        <v>670</v>
      </c>
      <c r="GU41" s="357" t="str">
        <f t="shared" si="74"/>
        <v/>
      </c>
      <c r="GV41" s="356">
        <f t="shared" si="76"/>
        <v>0</v>
      </c>
      <c r="GW41" s="357" t="str">
        <f t="shared" si="77"/>
        <v/>
      </c>
    </row>
    <row r="42" spans="195:205" ht="19.899999999999999" customHeight="1">
      <c r="GM42" s="356">
        <f>AQ5</f>
        <v>0</v>
      </c>
      <c r="GN42" s="396" t="s">
        <v>678</v>
      </c>
      <c r="GO42" s="357" t="s">
        <v>675</v>
      </c>
      <c r="GP42" s="356">
        <f t="shared" si="75"/>
        <v>0</v>
      </c>
      <c r="GQ42" s="357" t="str">
        <f t="shared" si="78"/>
        <v/>
      </c>
      <c r="GR42" s="356">
        <f>P7</f>
        <v>0</v>
      </c>
      <c r="GS42" s="356" t="str">
        <f t="shared" si="73"/>
        <v>X</v>
      </c>
      <c r="GT42" s="394" t="s">
        <v>670</v>
      </c>
      <c r="GU42" s="357" t="str">
        <f t="shared" si="74"/>
        <v/>
      </c>
      <c r="GV42" s="356">
        <f t="shared" si="76"/>
        <v>0</v>
      </c>
      <c r="GW42" s="357" t="str">
        <f t="shared" si="77"/>
        <v/>
      </c>
    </row>
    <row r="43" spans="195:205" ht="19.899999999999999" customHeight="1">
      <c r="GM43" s="356">
        <f>AR5</f>
        <v>0</v>
      </c>
      <c r="GN43" s="396" t="s">
        <v>679</v>
      </c>
      <c r="GO43" s="357" t="s">
        <v>675</v>
      </c>
      <c r="GP43" s="356">
        <f t="shared" si="75"/>
        <v>0</v>
      </c>
      <c r="GQ43" s="357" t="str">
        <f t="shared" si="78"/>
        <v/>
      </c>
      <c r="GR43" s="356">
        <f>P7</f>
        <v>0</v>
      </c>
      <c r="GS43" s="356" t="str">
        <f t="shared" si="73"/>
        <v>X</v>
      </c>
      <c r="GT43" s="394" t="s">
        <v>670</v>
      </c>
      <c r="GU43" s="357" t="str">
        <f t="shared" si="74"/>
        <v/>
      </c>
      <c r="GV43" s="356">
        <f t="shared" si="76"/>
        <v>0</v>
      </c>
      <c r="GW43" s="357" t="str">
        <f t="shared" si="77"/>
        <v/>
      </c>
    </row>
    <row r="44" spans="195:205" ht="36" customHeight="1">
      <c r="GM44" s="356">
        <f>CQ5</f>
        <v>0</v>
      </c>
      <c r="GN44" s="396" t="s">
        <v>680</v>
      </c>
      <c r="GO44" s="357" t="s">
        <v>404</v>
      </c>
      <c r="GP44" s="356">
        <f t="shared" si="75"/>
        <v>0</v>
      </c>
      <c r="GQ44" s="357" t="str">
        <f t="shared" si="78"/>
        <v/>
      </c>
      <c r="GR44" s="356">
        <f>P7</f>
        <v>0</v>
      </c>
      <c r="GS44" s="356" t="str">
        <f t="shared" si="73"/>
        <v>X</v>
      </c>
      <c r="GT44" s="394" t="s">
        <v>670</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670</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681</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681</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681</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681</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681</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681</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681</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681</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681</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681</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682</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682</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682</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682</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682</v>
      </c>
      <c r="GU60" s="356" t="str">
        <f t="shared" si="83"/>
        <v/>
      </c>
      <c r="GV60" s="356">
        <f t="shared" si="76"/>
        <v>0</v>
      </c>
      <c r="GW60" s="357" t="str">
        <f t="shared" si="77"/>
        <v/>
      </c>
    </row>
    <row r="61" spans="195:205">
      <c r="GR61" s="345">
        <f>BG7</f>
        <v>0</v>
      </c>
      <c r="GS61" s="356" t="str">
        <f t="shared" si="82"/>
        <v>X</v>
      </c>
      <c r="GT61" s="394" t="s">
        <v>682</v>
      </c>
      <c r="GU61" s="356" t="str">
        <f t="shared" si="83"/>
        <v/>
      </c>
      <c r="GV61" s="356">
        <f t="shared" si="76"/>
        <v>0</v>
      </c>
      <c r="GW61" s="357" t="str">
        <f t="shared" si="77"/>
        <v/>
      </c>
    </row>
    <row r="62" spans="195:205">
      <c r="GR62" s="345">
        <f>BG7</f>
        <v>0</v>
      </c>
      <c r="GS62" s="356" t="str">
        <f t="shared" si="82"/>
        <v>X</v>
      </c>
      <c r="GT62" s="394" t="s">
        <v>682</v>
      </c>
      <c r="GU62" s="356" t="str">
        <f t="shared" si="83"/>
        <v/>
      </c>
      <c r="GV62" s="356">
        <f t="shared" si="76"/>
        <v>0</v>
      </c>
      <c r="GW62" s="357" t="str">
        <f t="shared" si="77"/>
        <v/>
      </c>
    </row>
    <row r="63" spans="195:205">
      <c r="GR63" s="345">
        <f>BG7</f>
        <v>0</v>
      </c>
      <c r="GS63" s="356" t="str">
        <f t="shared" si="82"/>
        <v>X</v>
      </c>
      <c r="GT63" s="394" t="s">
        <v>682</v>
      </c>
      <c r="GU63" s="356" t="str">
        <f t="shared" si="83"/>
        <v/>
      </c>
      <c r="GV63" s="356">
        <f t="shared" si="76"/>
        <v>0</v>
      </c>
      <c r="GW63" s="357" t="str">
        <f t="shared" si="77"/>
        <v/>
      </c>
    </row>
    <row r="64" spans="195:205">
      <c r="GR64" s="345">
        <f>BG7</f>
        <v>0</v>
      </c>
      <c r="GS64" s="356" t="str">
        <f t="shared" si="82"/>
        <v>X</v>
      </c>
      <c r="GT64" s="394" t="s">
        <v>682</v>
      </c>
      <c r="GU64" s="356" t="str">
        <f t="shared" si="83"/>
        <v/>
      </c>
      <c r="GV64" s="356">
        <f t="shared" si="76"/>
        <v>0</v>
      </c>
      <c r="GW64" s="357" t="str">
        <f t="shared" si="77"/>
        <v/>
      </c>
    </row>
    <row r="65" spans="200:205">
      <c r="GR65" s="345">
        <f>BG7</f>
        <v>0</v>
      </c>
      <c r="GS65" s="356" t="str">
        <f t="shared" si="82"/>
        <v>X</v>
      </c>
      <c r="GT65" s="394" t="s">
        <v>682</v>
      </c>
      <c r="GU65" s="356" t="str">
        <f t="shared" si="83"/>
        <v/>
      </c>
      <c r="GV65" s="356">
        <f t="shared" si="76"/>
        <v>0</v>
      </c>
      <c r="GW65" s="357" t="str">
        <f t="shared" si="77"/>
        <v/>
      </c>
    </row>
    <row r="66" spans="200:205">
      <c r="GR66" s="345" t="e">
        <f>#REF!</f>
        <v>#REF!</v>
      </c>
      <c r="GS66" s="345" t="str">
        <f t="shared" ref="GS66:GS75" si="84">A16</f>
        <v>X</v>
      </c>
      <c r="GT66" s="395" t="s">
        <v>683</v>
      </c>
      <c r="GU66" s="345" t="e">
        <f>#REF!</f>
        <v>#REF!</v>
      </c>
      <c r="GV66" s="356" t="e">
        <f t="shared" si="76"/>
        <v>#REF!</v>
      </c>
      <c r="GW66" s="357" t="e">
        <f t="shared" si="77"/>
        <v>#REF!</v>
      </c>
    </row>
    <row r="67" spans="200:205">
      <c r="GR67" s="345" t="e">
        <f>#REF!</f>
        <v>#REF!</v>
      </c>
      <c r="GS67" s="345" t="str">
        <f t="shared" si="84"/>
        <v>X</v>
      </c>
      <c r="GT67" s="395" t="s">
        <v>683</v>
      </c>
      <c r="GU67" s="345" t="e">
        <f>#REF!</f>
        <v>#REF!</v>
      </c>
      <c r="GV67" s="356" t="e">
        <f t="shared" si="76"/>
        <v>#REF!</v>
      </c>
      <c r="GW67" s="357" t="e">
        <f t="shared" si="77"/>
        <v>#REF!</v>
      </c>
    </row>
    <row r="68" spans="200:205">
      <c r="GR68" s="345" t="e">
        <f>#REF!</f>
        <v>#REF!</v>
      </c>
      <c r="GS68" s="345" t="str">
        <f t="shared" si="84"/>
        <v>X</v>
      </c>
      <c r="GT68" s="395" t="s">
        <v>683</v>
      </c>
      <c r="GU68" s="345" t="e">
        <f>#REF!</f>
        <v>#REF!</v>
      </c>
      <c r="GV68" s="356" t="e">
        <f t="shared" si="76"/>
        <v>#REF!</v>
      </c>
      <c r="GW68" s="357" t="e">
        <f t="shared" si="77"/>
        <v>#REF!</v>
      </c>
    </row>
    <row r="69" spans="200:205">
      <c r="GR69" s="345" t="e">
        <f>#REF!</f>
        <v>#REF!</v>
      </c>
      <c r="GS69" s="345" t="str">
        <f t="shared" si="84"/>
        <v>X</v>
      </c>
      <c r="GT69" s="395" t="s">
        <v>683</v>
      </c>
      <c r="GU69" s="345" t="e">
        <f>#REF!</f>
        <v>#REF!</v>
      </c>
      <c r="GV69" s="356" t="e">
        <f t="shared" si="76"/>
        <v>#REF!</v>
      </c>
      <c r="GW69" s="357" t="e">
        <f t="shared" si="77"/>
        <v>#REF!</v>
      </c>
    </row>
    <row r="70" spans="200:205">
      <c r="GR70" s="345" t="e">
        <f>#REF!</f>
        <v>#REF!</v>
      </c>
      <c r="GS70" s="345" t="str">
        <f t="shared" si="84"/>
        <v>X</v>
      </c>
      <c r="GT70" s="395" t="s">
        <v>683</v>
      </c>
      <c r="GU70" s="345" t="e">
        <f>#REF!</f>
        <v>#REF!</v>
      </c>
      <c r="GV70" s="356" t="e">
        <f t="shared" si="76"/>
        <v>#REF!</v>
      </c>
      <c r="GW70" s="357" t="e">
        <f t="shared" si="77"/>
        <v>#REF!</v>
      </c>
    </row>
    <row r="71" spans="200:205">
      <c r="GR71" s="345" t="e">
        <f>#REF!</f>
        <v>#REF!</v>
      </c>
      <c r="GS71" s="345" t="str">
        <f t="shared" si="84"/>
        <v>X</v>
      </c>
      <c r="GT71" s="395" t="s">
        <v>683</v>
      </c>
      <c r="GU71" s="345" t="e">
        <f>#REF!</f>
        <v>#REF!</v>
      </c>
      <c r="GV71" s="356" t="e">
        <f t="shared" si="76"/>
        <v>#REF!</v>
      </c>
      <c r="GW71" s="357" t="e">
        <f t="shared" si="77"/>
        <v>#REF!</v>
      </c>
    </row>
    <row r="72" spans="200:205">
      <c r="GR72" s="345" t="e">
        <f>#REF!</f>
        <v>#REF!</v>
      </c>
      <c r="GS72" s="345" t="str">
        <f t="shared" si="84"/>
        <v>X</v>
      </c>
      <c r="GT72" s="395" t="s">
        <v>683</v>
      </c>
      <c r="GU72" s="345" t="e">
        <f>#REF!</f>
        <v>#REF!</v>
      </c>
      <c r="GV72" s="356" t="e">
        <f t="shared" si="76"/>
        <v>#REF!</v>
      </c>
      <c r="GW72" s="357" t="e">
        <f t="shared" si="77"/>
        <v>#REF!</v>
      </c>
    </row>
    <row r="73" spans="200:205">
      <c r="GR73" s="345" t="e">
        <f>#REF!</f>
        <v>#REF!</v>
      </c>
      <c r="GS73" s="345" t="str">
        <f t="shared" si="84"/>
        <v>X</v>
      </c>
      <c r="GT73" s="395" t="s">
        <v>683</v>
      </c>
      <c r="GU73" s="345" t="e">
        <f>#REF!</f>
        <v>#REF!</v>
      </c>
      <c r="GV73" s="356" t="e">
        <f t="shared" si="76"/>
        <v>#REF!</v>
      </c>
      <c r="GW73" s="357" t="e">
        <f t="shared" si="77"/>
        <v>#REF!</v>
      </c>
    </row>
    <row r="74" spans="200:205">
      <c r="GR74" s="345" t="e">
        <f>#REF!</f>
        <v>#REF!</v>
      </c>
      <c r="GS74" s="345" t="str">
        <f t="shared" si="84"/>
        <v>X</v>
      </c>
      <c r="GT74" s="395" t="s">
        <v>683</v>
      </c>
      <c r="GU74" s="345" t="e">
        <f>#REF!</f>
        <v>#REF!</v>
      </c>
      <c r="GV74" s="356" t="e">
        <f t="shared" si="76"/>
        <v>#REF!</v>
      </c>
      <c r="GW74" s="357" t="e">
        <f t="shared" si="77"/>
        <v>#REF!</v>
      </c>
    </row>
    <row r="75" spans="200:205" ht="29.45" customHeight="1">
      <c r="GR75" s="345" t="e">
        <f>#REF!</f>
        <v>#REF!</v>
      </c>
      <c r="GS75" s="345" t="str">
        <f t="shared" si="84"/>
        <v>X</v>
      </c>
      <c r="GT75" s="395" t="s">
        <v>683</v>
      </c>
      <c r="GU75" s="345" t="e">
        <f>#REF!</f>
        <v>#REF!</v>
      </c>
      <c r="GV75" s="356" t="e">
        <f t="shared" si="76"/>
        <v>#REF!</v>
      </c>
      <c r="GW75" s="357" t="e">
        <f t="shared" si="77"/>
        <v>#REF!</v>
      </c>
    </row>
    <row r="76" spans="200:205" ht="57.6" customHeight="1">
      <c r="GR76" s="345">
        <f>CS7</f>
        <v>0</v>
      </c>
      <c r="GS76" s="345" t="str">
        <f t="shared" ref="GS76:GS85" si="85">A16</f>
        <v>X</v>
      </c>
      <c r="GT76" s="395" t="s">
        <v>684</v>
      </c>
      <c r="GU76" s="345" t="str">
        <f t="shared" ref="GU76:GU85" si="86">CR16</f>
        <v/>
      </c>
      <c r="GV76" s="356">
        <f t="shared" si="76"/>
        <v>0</v>
      </c>
      <c r="GW76" s="357" t="str">
        <f t="shared" si="77"/>
        <v/>
      </c>
    </row>
    <row r="77" spans="200:205">
      <c r="GR77" s="345">
        <f>CS7</f>
        <v>0</v>
      </c>
      <c r="GS77" s="345" t="str">
        <f t="shared" si="85"/>
        <v>X</v>
      </c>
      <c r="GT77" s="395" t="s">
        <v>684</v>
      </c>
      <c r="GU77" s="345" t="str">
        <f t="shared" si="86"/>
        <v/>
      </c>
      <c r="GV77" s="356">
        <f t="shared" si="76"/>
        <v>0</v>
      </c>
      <c r="GW77" s="357" t="str">
        <f t="shared" si="77"/>
        <v/>
      </c>
    </row>
    <row r="78" spans="200:205">
      <c r="GR78" s="345">
        <f>CS7</f>
        <v>0</v>
      </c>
      <c r="GS78" s="345" t="str">
        <f t="shared" si="85"/>
        <v>X</v>
      </c>
      <c r="GT78" s="395" t="s">
        <v>684</v>
      </c>
      <c r="GU78" s="345" t="str">
        <f t="shared" si="86"/>
        <v/>
      </c>
      <c r="GV78" s="356">
        <f t="shared" si="76"/>
        <v>0</v>
      </c>
      <c r="GW78" s="357" t="str">
        <f t="shared" si="77"/>
        <v/>
      </c>
    </row>
    <row r="79" spans="200:205">
      <c r="GR79" s="345">
        <f>CS7</f>
        <v>0</v>
      </c>
      <c r="GS79" s="345" t="str">
        <f t="shared" si="85"/>
        <v>X</v>
      </c>
      <c r="GT79" s="395" t="s">
        <v>684</v>
      </c>
      <c r="GU79" s="345" t="str">
        <f t="shared" si="86"/>
        <v/>
      </c>
      <c r="GV79" s="356">
        <f t="shared" si="76"/>
        <v>0</v>
      </c>
      <c r="GW79" s="357" t="str">
        <f t="shared" si="77"/>
        <v/>
      </c>
    </row>
    <row r="80" spans="200:205">
      <c r="GR80" s="345">
        <f>CS7</f>
        <v>0</v>
      </c>
      <c r="GS80" s="345" t="str">
        <f t="shared" si="85"/>
        <v>X</v>
      </c>
      <c r="GT80" s="395" t="s">
        <v>684</v>
      </c>
      <c r="GU80" s="345" t="str">
        <f t="shared" si="86"/>
        <v/>
      </c>
      <c r="GV80" s="356">
        <f t="shared" si="76"/>
        <v>0</v>
      </c>
      <c r="GW80" s="357" t="str">
        <f t="shared" si="77"/>
        <v/>
      </c>
    </row>
    <row r="81" spans="200:205">
      <c r="GR81" s="345">
        <f>CS7</f>
        <v>0</v>
      </c>
      <c r="GS81" s="345" t="str">
        <f t="shared" si="85"/>
        <v>X</v>
      </c>
      <c r="GT81" s="395" t="s">
        <v>684</v>
      </c>
      <c r="GU81" s="345" t="str">
        <f t="shared" si="86"/>
        <v/>
      </c>
      <c r="GV81" s="356">
        <f t="shared" si="76"/>
        <v>0</v>
      </c>
      <c r="GW81" s="357" t="str">
        <f t="shared" si="77"/>
        <v/>
      </c>
    </row>
    <row r="82" spans="200:205">
      <c r="GR82" s="345">
        <f>CS7</f>
        <v>0</v>
      </c>
      <c r="GS82" s="345" t="str">
        <f t="shared" si="85"/>
        <v>X</v>
      </c>
      <c r="GT82" s="395" t="s">
        <v>684</v>
      </c>
      <c r="GU82" s="345" t="str">
        <f t="shared" si="86"/>
        <v/>
      </c>
      <c r="GV82" s="356">
        <f t="shared" si="76"/>
        <v>0</v>
      </c>
      <c r="GW82" s="357" t="str">
        <f t="shared" si="77"/>
        <v/>
      </c>
    </row>
    <row r="83" spans="200:205">
      <c r="GR83" s="345">
        <f>CS7</f>
        <v>0</v>
      </c>
      <c r="GS83" s="345" t="str">
        <f t="shared" si="85"/>
        <v>X</v>
      </c>
      <c r="GT83" s="395" t="s">
        <v>684</v>
      </c>
      <c r="GU83" s="345" t="str">
        <f t="shared" si="86"/>
        <v/>
      </c>
      <c r="GV83" s="356">
        <f t="shared" si="76"/>
        <v>0</v>
      </c>
      <c r="GW83" s="357" t="str">
        <f t="shared" si="77"/>
        <v/>
      </c>
    </row>
    <row r="84" spans="200:205">
      <c r="GR84" s="345">
        <f>CS7</f>
        <v>0</v>
      </c>
      <c r="GS84" s="345" t="str">
        <f t="shared" si="85"/>
        <v>X</v>
      </c>
      <c r="GT84" s="395" t="s">
        <v>684</v>
      </c>
      <c r="GU84" s="345" t="str">
        <f t="shared" si="86"/>
        <v/>
      </c>
      <c r="GV84" s="356">
        <f t="shared" si="76"/>
        <v>0</v>
      </c>
      <c r="GW84" s="357" t="str">
        <f t="shared" si="77"/>
        <v/>
      </c>
    </row>
    <row r="85" spans="200:205">
      <c r="GR85" s="345">
        <f>CS7</f>
        <v>0</v>
      </c>
      <c r="GS85" s="345" t="str">
        <f t="shared" si="85"/>
        <v>X</v>
      </c>
      <c r="GT85" s="395" t="s">
        <v>684</v>
      </c>
      <c r="GU85" s="345" t="str">
        <f t="shared" si="86"/>
        <v/>
      </c>
      <c r="GV85" s="356">
        <f t="shared" si="76"/>
        <v>0</v>
      </c>
      <c r="GW85" s="357" t="str">
        <f t="shared" si="77"/>
        <v/>
      </c>
    </row>
    <row r="86" spans="200:205" ht="68.45" customHeight="1">
      <c r="GR86" s="345">
        <f>DT7</f>
        <v>0</v>
      </c>
      <c r="GS86" s="345" t="str">
        <f t="shared" ref="GS86:GS95" si="87">A16</f>
        <v>X</v>
      </c>
      <c r="GT86" s="395" t="s">
        <v>685</v>
      </c>
      <c r="GU86" s="345" t="str">
        <f>DS16</f>
        <v/>
      </c>
      <c r="GV86" s="356">
        <f t="shared" si="76"/>
        <v>0</v>
      </c>
      <c r="GW86" s="357" t="str">
        <f t="shared" si="77"/>
        <v/>
      </c>
    </row>
    <row r="87" spans="200:205">
      <c r="GR87" s="345">
        <f>DT7</f>
        <v>0</v>
      </c>
      <c r="GS87" s="345" t="str">
        <f t="shared" si="87"/>
        <v>X</v>
      </c>
      <c r="GT87" s="395" t="s">
        <v>685</v>
      </c>
      <c r="GU87" s="345" t="str">
        <f t="shared" ref="GU87:GU95" si="88">DS17</f>
        <v/>
      </c>
      <c r="GV87" s="356">
        <f t="shared" si="76"/>
        <v>0</v>
      </c>
      <c r="GW87" s="357" t="str">
        <f t="shared" si="77"/>
        <v/>
      </c>
    </row>
    <row r="88" spans="200:205">
      <c r="GR88" s="345">
        <f>DT7</f>
        <v>0</v>
      </c>
      <c r="GS88" s="345" t="str">
        <f t="shared" si="87"/>
        <v>X</v>
      </c>
      <c r="GT88" s="395" t="s">
        <v>685</v>
      </c>
      <c r="GU88" s="345" t="str">
        <f t="shared" si="88"/>
        <v/>
      </c>
      <c r="GV88" s="356">
        <f t="shared" si="76"/>
        <v>0</v>
      </c>
      <c r="GW88" s="357" t="str">
        <f t="shared" si="77"/>
        <v/>
      </c>
    </row>
    <row r="89" spans="200:205">
      <c r="GR89" s="345">
        <f>DT7</f>
        <v>0</v>
      </c>
      <c r="GS89" s="345" t="str">
        <f t="shared" si="87"/>
        <v>X</v>
      </c>
      <c r="GT89" s="395" t="s">
        <v>685</v>
      </c>
      <c r="GU89" s="345" t="str">
        <f t="shared" si="88"/>
        <v xml:space="preserve">            </v>
      </c>
      <c r="GV89" s="356">
        <f t="shared" si="76"/>
        <v>0</v>
      </c>
      <c r="GW89" s="357" t="str">
        <f t="shared" si="77"/>
        <v/>
      </c>
    </row>
    <row r="90" spans="200:205">
      <c r="GR90" s="345">
        <f>DT7</f>
        <v>0</v>
      </c>
      <c r="GS90" s="345" t="str">
        <f t="shared" si="87"/>
        <v>X</v>
      </c>
      <c r="GT90" s="395" t="s">
        <v>685</v>
      </c>
      <c r="GU90" s="345" t="str">
        <f t="shared" si="88"/>
        <v/>
      </c>
      <c r="GV90" s="356">
        <f t="shared" si="76"/>
        <v>0</v>
      </c>
      <c r="GW90" s="357" t="str">
        <f t="shared" si="77"/>
        <v/>
      </c>
    </row>
    <row r="91" spans="200:205">
      <c r="GR91" s="345">
        <f>DT7</f>
        <v>0</v>
      </c>
      <c r="GS91" s="345" t="str">
        <f t="shared" si="87"/>
        <v>X</v>
      </c>
      <c r="GT91" s="395" t="s">
        <v>685</v>
      </c>
      <c r="GU91" s="345" t="str">
        <f t="shared" si="88"/>
        <v xml:space="preserve">                                                                                                        </v>
      </c>
      <c r="GV91" s="356">
        <f t="shared" si="76"/>
        <v>0</v>
      </c>
      <c r="GW91" s="357" t="str">
        <f t="shared" si="77"/>
        <v/>
      </c>
    </row>
    <row r="92" spans="200:205">
      <c r="GR92" s="345">
        <f>DT7</f>
        <v>0</v>
      </c>
      <c r="GS92" s="345" t="str">
        <f t="shared" si="87"/>
        <v>X</v>
      </c>
      <c r="GT92" s="395" t="s">
        <v>685</v>
      </c>
      <c r="GU92" s="345" t="str">
        <f t="shared" si="88"/>
        <v/>
      </c>
      <c r="GV92" s="356">
        <f t="shared" si="76"/>
        <v>0</v>
      </c>
      <c r="GW92" s="357" t="str">
        <f t="shared" si="77"/>
        <v/>
      </c>
    </row>
    <row r="93" spans="200:205">
      <c r="GR93" s="345">
        <f>DT7</f>
        <v>0</v>
      </c>
      <c r="GS93" s="345" t="str">
        <f t="shared" si="87"/>
        <v>X</v>
      </c>
      <c r="GT93" s="395" t="s">
        <v>685</v>
      </c>
      <c r="GU93" s="345" t="str">
        <f t="shared" si="88"/>
        <v/>
      </c>
      <c r="GV93" s="356">
        <f t="shared" si="76"/>
        <v>0</v>
      </c>
      <c r="GW93" s="357" t="str">
        <f t="shared" si="77"/>
        <v/>
      </c>
    </row>
    <row r="94" spans="200:205">
      <c r="GR94" s="345">
        <f>DT7</f>
        <v>0</v>
      </c>
      <c r="GS94" s="345" t="str">
        <f t="shared" si="87"/>
        <v>X</v>
      </c>
      <c r="GT94" s="395" t="s">
        <v>685</v>
      </c>
      <c r="GU94" s="345" t="str">
        <f t="shared" si="88"/>
        <v/>
      </c>
      <c r="GV94" s="356">
        <f t="shared" si="76"/>
        <v>0</v>
      </c>
      <c r="GW94" s="357" t="str">
        <f t="shared" si="77"/>
        <v/>
      </c>
    </row>
    <row r="95" spans="200:205">
      <c r="GR95" s="345">
        <f>DT7</f>
        <v>0</v>
      </c>
      <c r="GS95" s="345" t="str">
        <f t="shared" si="87"/>
        <v>X</v>
      </c>
      <c r="GT95" s="395" t="s">
        <v>685</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UBET5LyFs74cmoO2gUvhdsH/qcVpqIKYIybH3OtjxmeZQ7ttjMLjhlyq4lAG8V4xwxWBVWZmHFJixx4AtkFOfA==" saltValue="xVhEejJQCPWGs3d4YpDQLA==" spinCount="100000" sheet="1" formatCells="0" formatColumns="0" formatRows="0"/>
  <mergeCells count="5">
    <mergeCell ref="CH11:CI11"/>
    <mergeCell ref="CL11:CM11"/>
    <mergeCell ref="CT9:CW9"/>
    <mergeCell ref="DA10:DB11"/>
    <mergeCell ref="CX9:DD9"/>
  </mergeCells>
  <phoneticPr fontId="39" type="noConversion"/>
  <conditionalFormatting sqref="A16:A25">
    <cfRule type="expression" dxfId="15" priority="154">
      <formula>EA16=0</formula>
    </cfRule>
  </conditionalFormatting>
  <conditionalFormatting sqref="A5:DU5 A6:CW6 CY6:CZ6 DC6:DU6 A7:DU7">
    <cfRule type="expression" dxfId="14" priority="784">
      <formula>$DU$5="cc"</formula>
    </cfRule>
  </conditionalFormatting>
  <conditionalFormatting sqref="A14:DU14">
    <cfRule type="containsText" dxfId="13" priority="216" operator="containsText" text="błędnie">
      <formula>NOT(ISERROR(SEARCH("błędnie",A14)))</formula>
    </cfRule>
  </conditionalFormatting>
  <conditionalFormatting sqref="DY11:GW99">
    <cfRule type="expression" dxfId="12" priority="11">
      <formula>$DY$11="cc"</formula>
    </cfRule>
  </conditionalFormatting>
  <dataValidations xWindow="611" yWindow="718" count="23">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DQ16:DQ25" xr:uid="{8399A0A5-463F-4781-BEB1-9751DC88827C}">
      <formula1>25569</formula1>
      <formula2>49309</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80" zoomScaleNormal="80" workbookViewId="0"/>
  </sheetViews>
  <sheetFormatPr defaultColWidth="9.140625"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686</v>
      </c>
    </row>
    <row r="2" spans="1:37" ht="48.75" customHeight="1" thickBot="1">
      <c r="A2" s="133" t="s">
        <v>687</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688</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689</v>
      </c>
      <c r="F4" s="286" t="s">
        <v>690</v>
      </c>
      <c r="G4" s="286" t="s">
        <v>691</v>
      </c>
      <c r="H4" s="286" t="s">
        <v>692</v>
      </c>
      <c r="I4" s="286" t="s">
        <v>693</v>
      </c>
      <c r="J4" s="286" t="s">
        <v>694</v>
      </c>
      <c r="K4" s="286" t="s">
        <v>695</v>
      </c>
      <c r="L4" s="286" t="s">
        <v>696</v>
      </c>
      <c r="M4" s="286" t="s">
        <v>25</v>
      </c>
      <c r="N4" s="286" t="s">
        <v>697</v>
      </c>
      <c r="O4" s="286" t="s">
        <v>698</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699</v>
      </c>
      <c r="C8" s="265"/>
      <c r="D8" s="265"/>
      <c r="E8" s="266"/>
      <c r="F8" s="266"/>
      <c r="G8" s="265"/>
      <c r="H8" s="267"/>
      <c r="I8" s="267"/>
      <c r="J8" s="267"/>
      <c r="K8" s="267"/>
      <c r="L8" s="267"/>
      <c r="M8" s="267"/>
      <c r="N8" s="270" t="s">
        <v>129</v>
      </c>
      <c r="O8" s="271"/>
      <c r="P8" s="268"/>
    </row>
    <row r="9" spans="1:37" s="285" customFormat="1" ht="90" customHeight="1">
      <c r="A9" s="165"/>
      <c r="B9" s="326" t="s">
        <v>700</v>
      </c>
      <c r="C9" s="327"/>
      <c r="D9" s="327"/>
      <c r="E9" s="169"/>
      <c r="F9" s="171"/>
      <c r="G9" s="171"/>
      <c r="H9" s="328"/>
      <c r="I9" s="328"/>
      <c r="J9" s="328"/>
      <c r="K9" s="175"/>
      <c r="L9" s="175"/>
      <c r="M9" s="329"/>
      <c r="N9" s="741" t="s">
        <v>701</v>
      </c>
      <c r="O9" s="742"/>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702</v>
      </c>
      <c r="B10" s="231" t="s">
        <v>703</v>
      </c>
      <c r="C10" s="231" t="s">
        <v>704</v>
      </c>
      <c r="D10" s="231" t="s">
        <v>705</v>
      </c>
      <c r="E10" s="232" t="s">
        <v>706</v>
      </c>
      <c r="F10" s="234" t="s">
        <v>707</v>
      </c>
      <c r="G10" s="234" t="s">
        <v>708</v>
      </c>
      <c r="H10" s="232" t="s">
        <v>709</v>
      </c>
      <c r="I10" s="232" t="s">
        <v>710</v>
      </c>
      <c r="J10" s="232" t="s">
        <v>711</v>
      </c>
      <c r="K10" s="234" t="s">
        <v>712</v>
      </c>
      <c r="L10" s="234" t="s">
        <v>713</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714</v>
      </c>
      <c r="G11" s="126">
        <v>259</v>
      </c>
      <c r="H11" s="126">
        <v>260</v>
      </c>
      <c r="I11" s="126">
        <v>261</v>
      </c>
      <c r="J11" s="126">
        <v>262</v>
      </c>
      <c r="K11" s="127" t="s">
        <v>621</v>
      </c>
      <c r="L11" s="127" t="s">
        <v>715</v>
      </c>
      <c r="M11" s="127" t="s">
        <v>716</v>
      </c>
      <c r="N11" s="126">
        <v>263</v>
      </c>
      <c r="O11" s="126">
        <v>264</v>
      </c>
      <c r="P11" s="600">
        <v>265</v>
      </c>
      <c r="Q11" s="452"/>
      <c r="R11" s="452"/>
      <c r="S11" s="452"/>
      <c r="T11" s="452"/>
      <c r="U11" s="452" t="str">
        <f>'Dane pomocnicze2024'!J2</f>
        <v>cc</v>
      </c>
      <c r="V11" s="454" t="s">
        <v>717</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718</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pomocnicze2024'!$D$5:$D$1545,E14)&gt;0,VLOOKUP(E14,'Dane pomocnicze2024'!$D$5:$E$1545,2,0),"I_d aglomeracji jest błędnie wpisany lub nie występuje w sprawozdaniu za zeszły rok")),"")</f>
        <v/>
      </c>
      <c r="H14" s="553"/>
      <c r="I14" s="568"/>
      <c r="J14" s="564"/>
      <c r="K14" s="596" t="str">
        <f>IF(J14&lt;&gt;"",IF(COUNTIF('Dane pomocnicze2024'!$AU$5:$AU$3313,'KP - końcowe punkty'!J14)&gt;0,VLOOKUP(J14,'Dane pomocnicze2024'!$AU$5:$AV$3313,2,0),"Błędnie wpisany I_d oczyszczalni lub brak tego I_d w sprawozdaniu za zeszły rok"),"")</f>
        <v/>
      </c>
      <c r="L14" s="461" t="str">
        <f>IF(J14&lt;&gt;"",IF(AND(K14&lt;&gt;"*"&amp;"Błędnie"&amp;"*",COUNTIF('Dane pomocnicze2024'!$AU$5:$AU$3313,J14)&gt;0),IF(VLOOKUP(J14,'Dane pomocnicze2024'!$AU$5:$AX$3313,4,0)&lt;&gt;G14,"Podana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pomocnicze2024'!$D$5:$D$1545,E15)&gt;0,VLOOKUP(E15,'Dane pomocnicze2024'!$D$5:$E$1545,2,0),"I_d aglomeracji jest błędnie wpisany lub nie występuje w sprawozdaniu za zeszły rok")),"")</f>
        <v/>
      </c>
      <c r="H15" s="554"/>
      <c r="I15" s="569"/>
      <c r="J15" s="543"/>
      <c r="K15" s="596" t="str">
        <f>IF(J15&lt;&gt;"",IF(COUNTIF('Dane pomocnicze2024'!$AU$5:$AU$3313,'KP - końcowe punkty'!J15)&gt;0,VLOOKUP(J15,'Dane pomocnicze2024'!$AU$5:$AV$3313,2,0),"Błędnie wpisany I_d oczyszczalni lub brak tego I_d w sprawozdaniu za zeszły rok"),"")</f>
        <v/>
      </c>
      <c r="L15" s="461" t="str">
        <f>IF(J15&lt;&gt;"",IF(AND(K15&lt;&gt;"*"&amp;"Błędnie"&amp;"*",COUNTIF('Dane pomocnicze2024'!$AU$5:$AU$3313,J15)&gt;0),IF(VLOOKUP(J15,'Dane pomocnicze2024'!$AU$5:$AX$3313,4,0)&lt;&gt;G15,"Podana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pomocnicze2024'!$D$5:$D$1545,E16)&gt;0,VLOOKUP(E16,'Dane pomocnicze2024'!$D$5:$E$1545,2,0),"I_d aglomeracji jest błędnie wpisany lub nie występuje w sprawozdaniu za zeszły rok")),"")</f>
        <v/>
      </c>
      <c r="H16" s="554"/>
      <c r="I16" s="569"/>
      <c r="J16" s="543"/>
      <c r="K16" s="596" t="str">
        <f>IF(J16&lt;&gt;"",IF(COUNTIF('Dane pomocnicze2024'!$AU$5:$AU$3313,'KP - końcowe punkty'!J16)&gt;0,VLOOKUP(J16,'Dane pomocnicze2024'!$AU$5:$AV$3313,2,0),"Błędnie wpisany I_d oczyszczalni lub brak tego I_d w sprawozdaniu za zeszły rok"),"")</f>
        <v/>
      </c>
      <c r="L16" s="461" t="str">
        <f>IF(J16&lt;&gt;"",IF(AND(K16&lt;&gt;"*"&amp;"Błędnie"&amp;"*",COUNTIF('Dane pomocnicze2024'!$AU$5:$AU$3313,J16)&gt;0),IF(VLOOKUP(J16,'Dane pomocnicze2024'!$AU$5:$AX$3313,4,0)&lt;&gt;G16,"Podana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pomocnicze2024'!$D$5:$D$1545,E17)&gt;0,VLOOKUP(E17,'Dane pomocnicze2024'!$D$5:$E$1545,2,0),"I_d aglomeracji jest błędnie wpisany lub nie występuje w sprawozdaniu za zeszły rok")),"")</f>
        <v/>
      </c>
      <c r="H17" s="554"/>
      <c r="I17" s="569"/>
      <c r="J17" s="543"/>
      <c r="K17" s="596" t="str">
        <f>IF(J17&lt;&gt;"",IF(COUNTIF('Dane pomocnicze2024'!$AU$5:$AU$3313,'KP - końcowe punkty'!J17)&gt;0,VLOOKUP(J17,'Dane pomocnicze2024'!$AU$5:$AV$3313,2,0),"Błędnie wpisany I_d oczyszczalni lub brak tego I_d w sprawozdaniu za zeszły rok"),"")</f>
        <v/>
      </c>
      <c r="L17" s="461" t="str">
        <f>IF(J17&lt;&gt;"",IF(AND(K17&lt;&gt;"*"&amp;"Błędnie"&amp;"*",COUNTIF('Dane pomocnicze2024'!$AU$5:$AU$3313,J17)&gt;0),IF(VLOOKUP(J17,'Dane pomocnicze2024'!$AU$5:$AX$3313,4,0)&lt;&gt;G17,"Podana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pomocnicze2024'!$D$5:$D$1545,E18)&gt;0,VLOOKUP(E18,'Dane pomocnicze2024'!$D$5:$E$1545,2,0),"I_d aglomeracji jest błędnie wpisany lub nie występuje w sprawozdaniu za zeszły rok")),"")</f>
        <v/>
      </c>
      <c r="H18" s="554"/>
      <c r="I18" s="569"/>
      <c r="J18" s="543"/>
      <c r="K18" s="596" t="str">
        <f>IF(J18&lt;&gt;"",IF(COUNTIF('Dane pomocnicze2024'!$AU$5:$AU$3313,'KP - końcowe punkty'!J18)&gt;0,VLOOKUP(J18,'Dane pomocnicze2024'!$AU$5:$AV$3313,2,0),"Błędnie wpisany I_d oczyszczalni lub brak tego I_d w sprawozdaniu za zeszły rok"),"")</f>
        <v/>
      </c>
      <c r="L18" s="461" t="str">
        <f>IF(J18&lt;&gt;"",IF(AND(K18&lt;&gt;"*"&amp;"Błędnie"&amp;"*",COUNTIF('Dane pomocnicze2024'!$AU$5:$AU$3313,J18)&gt;0),IF(VLOOKUP(J18,'Dane pomocnicze2024'!$AU$5:$AX$3313,4,0)&lt;&gt;G18,"Podana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pomocnicze2024'!$D$5:$D$1545,E19)&gt;0,VLOOKUP(E19,'Dane pomocnicze2024'!$D$5:$E$1545,2,0),"I_d aglomeracji jest błędnie wpisany lub nie występuje w sprawozdaniu za zeszły rok")),"")</f>
        <v/>
      </c>
      <c r="H19" s="554"/>
      <c r="I19" s="569"/>
      <c r="J19" s="543"/>
      <c r="K19" s="596" t="str">
        <f>IF(J19&lt;&gt;"",IF(COUNTIF('Dane pomocnicze2024'!$AU$5:$AU$3313,'KP - końcowe punkty'!J19)&gt;0,VLOOKUP(J19,'Dane pomocnicze2024'!$AU$5:$AV$3313,2,0),"Błędnie wpisany I_d oczyszczalni lub brak tego I_d w sprawozdaniu za zeszły rok"),"")</f>
        <v/>
      </c>
      <c r="L19" s="461" t="str">
        <f>IF(J19&lt;&gt;"",IF(AND(K19&lt;&gt;"*"&amp;"Błędnie"&amp;"*",COUNTIF('Dane pomocnicze2024'!$AU$5:$AU$3313,J19)&gt;0),IF(VLOOKUP(J19,'Dane pomocnicze2024'!$AU$5:$AX$3313,4,0)&lt;&gt;G19,"Podana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pomocnicze2024'!$D$5:$D$1545,E20)&gt;0,VLOOKUP(E20,'Dane pomocnicze2024'!$D$5:$E$1545,2,0),"I_d aglomeracji jest błędnie wpisany lub nie występuje w sprawozdaniu za zeszły rok")),"")</f>
        <v/>
      </c>
      <c r="H20" s="554"/>
      <c r="I20" s="569"/>
      <c r="J20" s="543"/>
      <c r="K20" s="596" t="str">
        <f>IF(J20&lt;&gt;"",IF(COUNTIF('Dane pomocnicze2024'!$AU$5:$AU$3313,'KP - końcowe punkty'!J20)&gt;0,VLOOKUP(J20,'Dane pomocnicze2024'!$AU$5:$AV$3313,2,0),"Błędnie wpisany I_d oczyszczalni lub brak tego I_d w sprawozdaniu za zeszły rok"),"")</f>
        <v/>
      </c>
      <c r="L20" s="461" t="str">
        <f>IF(J20&lt;&gt;"",IF(AND(K20&lt;&gt;"*"&amp;"Błędnie"&amp;"*",COUNTIF('Dane pomocnicze2024'!$AU$5:$AU$3313,J20)&gt;0),IF(VLOOKUP(J20,'Dane pomocnicze2024'!$AU$5:$AX$3313,4,0)&lt;&gt;G20,"Podana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pomocnicze2024'!$D$5:$D$1545,E21)&gt;0,VLOOKUP(E21,'Dane pomocnicze2024'!$D$5:$E$1545,2,0),"I_d aglomeracji jest błędnie wpisany lub nie występuje w sprawozdaniu za zeszły rok")),"")</f>
        <v/>
      </c>
      <c r="H21" s="554"/>
      <c r="I21" s="569"/>
      <c r="J21" s="543"/>
      <c r="K21" s="596" t="str">
        <f>IF(J21&lt;&gt;"",IF(COUNTIF('Dane pomocnicze2024'!$AU$5:$AU$3313,'KP - końcowe punkty'!J21)&gt;0,VLOOKUP(J21,'Dane pomocnicze2024'!$AU$5:$AV$3313,2,0),"Błędnie wpisany I_d oczyszczalni lub brak tego I_d w sprawozdaniu za zeszły rok"),"")</f>
        <v/>
      </c>
      <c r="L21" s="461" t="str">
        <f>IF(J21&lt;&gt;"",IF(AND(K21&lt;&gt;"*"&amp;"Błędnie"&amp;"*",COUNTIF('Dane pomocnicze2024'!$AU$5:$AU$3313,J21)&gt;0),IF(VLOOKUP(J21,'Dane pomocnicze2024'!$AU$5:$AX$3313,4,0)&lt;&gt;G21,"Podana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pomocnicze2024'!$D$5:$D$1545,E22)&gt;0,VLOOKUP(E22,'Dane pomocnicze2024'!$D$5:$E$1545,2,0),"I_d aglomeracji jest błędnie wpisany lub nie występuje w sprawozdaniu za zeszły rok")),"")</f>
        <v/>
      </c>
      <c r="H22" s="554"/>
      <c r="I22" s="569"/>
      <c r="J22" s="543"/>
      <c r="K22" s="596" t="str">
        <f>IF(J22&lt;&gt;"",IF(COUNTIF('Dane pomocnicze2024'!$AU$5:$AU$3313,'KP - końcowe punkty'!J22)&gt;0,VLOOKUP(J22,'Dane pomocnicze2024'!$AU$5:$AV$3313,2,0),"Błędnie wpisany I_d oczyszczalni lub brak tego I_d w sprawozdaniu za zeszły rok"),"")</f>
        <v/>
      </c>
      <c r="L22" s="461" t="str">
        <f>IF(J22&lt;&gt;"",IF(AND(K22&lt;&gt;"*"&amp;"Błędnie"&amp;"*",COUNTIF('Dane pomocnicze2024'!$AU$5:$AU$3313,J22)&gt;0),IF(VLOOKUP(J22,'Dane pomocnicze2024'!$AU$5:$AX$3313,4,0)&lt;&gt;G22,"Podana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pomocnicze2024'!$D$5:$D$1545,E23)&gt;0,VLOOKUP(E23,'Dane pomocnicze2024'!$D$5:$E$1545,2,0),"I_d aglomeracji jest błędnie wpisany lub nie występuje w sprawozdaniu za zeszły rok")),"")</f>
        <v/>
      </c>
      <c r="H23" s="555"/>
      <c r="I23" s="570"/>
      <c r="J23" s="544"/>
      <c r="K23" s="596" t="str">
        <f>IF(J23&lt;&gt;"",IF(COUNTIF('Dane pomocnicze2024'!$AU$5:$AU$3313,'KP - końcowe punkty'!J23)&gt;0,VLOOKUP(J23,'Dane pomocnicze2024'!$AU$5:$AV$3313,2,0),"Błędnie wpisany I_d oczyszczalni lub brak tego I_d w sprawozdaniu za zeszły rok"),"")</f>
        <v/>
      </c>
      <c r="L23" s="461" t="str">
        <f>IF(J23&lt;&gt;"",IF(AND(K23&lt;&gt;"*"&amp;"Błędnie"&amp;"*",COUNTIF('Dane pomocnicze2024'!$AU$5:$AU$3313,J23)&gt;0),IF(VLOOKUP(J23,'Dane pomocnicze2024'!$AU$5:$AX$3313,4,0)&lt;&gt;G23,"Podana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667</v>
      </c>
      <c r="AG28" s="307" t="s">
        <v>367</v>
      </c>
      <c r="AH28" s="347" t="s">
        <v>368</v>
      </c>
      <c r="AI28" s="307" t="s">
        <v>369</v>
      </c>
      <c r="AJ28" s="347" t="s">
        <v>370</v>
      </c>
    </row>
    <row r="29" spans="1:37" ht="42.6" customHeight="1">
      <c r="Z29" s="359">
        <f>E5</f>
        <v>0</v>
      </c>
      <c r="AA29" s="360" t="s">
        <v>719</v>
      </c>
      <c r="AB29" s="361" t="s">
        <v>720</v>
      </c>
      <c r="AC29" s="359">
        <f>IF(Z29&gt;0,1,0)</f>
        <v>0</v>
      </c>
      <c r="AD29" s="361" t="str">
        <f>IF(AC29=1,AA29&amp;", Liczba błędów: "&amp;Z29&amp;AB29,"")</f>
        <v/>
      </c>
      <c r="AE29" s="356">
        <f>M7</f>
        <v>0</v>
      </c>
      <c r="AF29" s="356" t="str">
        <f>A14</f>
        <v>X</v>
      </c>
      <c r="AG29" s="356" t="s">
        <v>721</v>
      </c>
      <c r="AH29" s="357" t="str">
        <f>L14</f>
        <v/>
      </c>
      <c r="AI29" s="356">
        <f>IF(AND(AE29&gt;0,AH29&lt;&gt;""),1,0)</f>
        <v>0</v>
      </c>
      <c r="AJ29" s="357" t="str">
        <f>IF(AI29=1,AG29&amp;", Lp. "&amp;AF29&amp;" ("&amp;AH29&amp;"); ","")</f>
        <v/>
      </c>
    </row>
    <row r="30" spans="1:37">
      <c r="AE30" s="356">
        <f>M7</f>
        <v>0</v>
      </c>
      <c r="AF30" s="356" t="str">
        <f t="shared" ref="AF30:AF38" si="6">A15</f>
        <v>X</v>
      </c>
      <c r="AG30" s="356" t="s">
        <v>721</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721</v>
      </c>
      <c r="AH31" s="357" t="str">
        <f t="shared" si="7"/>
        <v/>
      </c>
      <c r="AI31" s="356">
        <f t="shared" si="8"/>
        <v>0</v>
      </c>
      <c r="AJ31" s="357" t="str">
        <f t="shared" si="9"/>
        <v/>
      </c>
    </row>
    <row r="32" spans="1:37">
      <c r="AE32" s="356">
        <f>M7</f>
        <v>0</v>
      </c>
      <c r="AF32" s="356" t="str">
        <f t="shared" si="6"/>
        <v>X</v>
      </c>
      <c r="AG32" s="356" t="s">
        <v>721</v>
      </c>
      <c r="AH32" s="357" t="str">
        <f t="shared" si="7"/>
        <v/>
      </c>
      <c r="AI32" s="356">
        <f t="shared" si="8"/>
        <v>0</v>
      </c>
      <c r="AJ32" s="357" t="str">
        <f t="shared" si="9"/>
        <v/>
      </c>
    </row>
    <row r="33" spans="31:36">
      <c r="AE33" s="356">
        <f>M7</f>
        <v>0</v>
      </c>
      <c r="AF33" s="356" t="str">
        <f t="shared" si="6"/>
        <v>X</v>
      </c>
      <c r="AG33" s="356" t="s">
        <v>721</v>
      </c>
      <c r="AH33" s="357" t="str">
        <f t="shared" si="7"/>
        <v/>
      </c>
      <c r="AI33" s="356">
        <f t="shared" si="8"/>
        <v>0</v>
      </c>
      <c r="AJ33" s="357" t="str">
        <f t="shared" si="9"/>
        <v/>
      </c>
    </row>
    <row r="34" spans="31:36">
      <c r="AE34" s="356">
        <f>M7</f>
        <v>0</v>
      </c>
      <c r="AF34" s="356" t="str">
        <f t="shared" si="6"/>
        <v>X</v>
      </c>
      <c r="AG34" s="356" t="s">
        <v>721</v>
      </c>
      <c r="AH34" s="357" t="str">
        <f t="shared" si="7"/>
        <v/>
      </c>
      <c r="AI34" s="356">
        <f t="shared" si="8"/>
        <v>0</v>
      </c>
      <c r="AJ34" s="357" t="str">
        <f t="shared" si="9"/>
        <v/>
      </c>
    </row>
    <row r="35" spans="31:36">
      <c r="AE35" s="356">
        <f>M7</f>
        <v>0</v>
      </c>
      <c r="AF35" s="356" t="str">
        <f t="shared" si="6"/>
        <v>X</v>
      </c>
      <c r="AG35" s="356" t="s">
        <v>721</v>
      </c>
      <c r="AH35" s="357" t="str">
        <f t="shared" si="7"/>
        <v/>
      </c>
      <c r="AI35" s="356">
        <f t="shared" si="8"/>
        <v>0</v>
      </c>
      <c r="AJ35" s="357" t="str">
        <f t="shared" si="9"/>
        <v/>
      </c>
    </row>
    <row r="36" spans="31:36">
      <c r="AE36" s="356">
        <f>M7</f>
        <v>0</v>
      </c>
      <c r="AF36" s="356" t="str">
        <f t="shared" si="6"/>
        <v>X</v>
      </c>
      <c r="AG36" s="356" t="s">
        <v>721</v>
      </c>
      <c r="AH36" s="357" t="str">
        <f t="shared" si="7"/>
        <v/>
      </c>
      <c r="AI36" s="356">
        <f t="shared" si="8"/>
        <v>0</v>
      </c>
      <c r="AJ36" s="357" t="str">
        <f t="shared" si="9"/>
        <v/>
      </c>
    </row>
    <row r="37" spans="31:36">
      <c r="AE37" s="356">
        <f>M7</f>
        <v>0</v>
      </c>
      <c r="AF37" s="356" t="str">
        <f t="shared" si="6"/>
        <v>X</v>
      </c>
      <c r="AG37" s="356" t="s">
        <v>721</v>
      </c>
      <c r="AH37" s="357" t="str">
        <f t="shared" si="7"/>
        <v/>
      </c>
      <c r="AI37" s="356">
        <f t="shared" si="8"/>
        <v>0</v>
      </c>
      <c r="AJ37" s="357" t="str">
        <f t="shared" si="9"/>
        <v/>
      </c>
    </row>
    <row r="38" spans="31:36">
      <c r="AE38" s="356">
        <f>M7</f>
        <v>0</v>
      </c>
      <c r="AF38" s="356" t="str">
        <f t="shared" si="6"/>
        <v>X</v>
      </c>
      <c r="AG38" s="356" t="s">
        <v>721</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8pbp9IqIz3ZPHY7ONmwg1MfgAwOlDjQEMS7EHtoE93UqxM5wAeP/iMWydAqjNozBJhQ53hOvL7C+wpBVq/zcdQ==" saltValue="QdXT8F1j75MbJZvjp+J8Pg=="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election activeCell="A2" sqref="A2"/>
    </sheetView>
  </sheetViews>
  <sheetFormatPr defaultRowHeight="15"/>
  <cols>
    <col min="1" max="1" width="74.140625" customWidth="1"/>
    <col min="2" max="2" width="13.7109375" customWidth="1"/>
  </cols>
  <sheetData>
    <row r="1" spans="1:2" ht="21">
      <c r="A1" s="655" t="s">
        <v>722</v>
      </c>
      <c r="B1" s="136"/>
    </row>
    <row r="2" spans="1:2" ht="33.75" customHeight="1">
      <c r="A2" s="656" t="s">
        <v>723</v>
      </c>
      <c r="B2" s="136"/>
    </row>
    <row r="3" spans="1:2">
      <c r="A3" s="657" t="s">
        <v>724</v>
      </c>
      <c r="B3" s="658">
        <f>Aglomeracje!E15</f>
        <v>0</v>
      </c>
    </row>
    <row r="4" spans="1:2">
      <c r="A4" s="657" t="s">
        <v>725</v>
      </c>
      <c r="B4" s="658">
        <f>Aglomeracje!C15</f>
        <v>0</v>
      </c>
    </row>
    <row r="5" spans="1:2">
      <c r="A5" s="657" t="s">
        <v>726</v>
      </c>
      <c r="B5" s="658" t="str">
        <f>Aglomeracje!J15</f>
        <v/>
      </c>
    </row>
    <row r="6" spans="1:2" ht="16.5" customHeight="1">
      <c r="A6" s="659" t="s">
        <v>727</v>
      </c>
      <c r="B6" s="658">
        <f>Aglomeracje!G15</f>
        <v>0</v>
      </c>
    </row>
    <row r="7" spans="1:2" ht="18.75" customHeight="1">
      <c r="A7" s="659" t="s">
        <v>728</v>
      </c>
      <c r="B7" s="658">
        <f>Aglomeracje!H15</f>
        <v>0</v>
      </c>
    </row>
    <row r="8" spans="1:2" ht="26.25" customHeight="1">
      <c r="A8" s="660" t="s">
        <v>729</v>
      </c>
      <c r="B8" s="658" t="str">
        <f>IF(Aglomeracje!T15&gt;0,YEAR(Aglomeracje!T15),"Brak danych")</f>
        <v>Brak danych</v>
      </c>
    </row>
    <row r="9" spans="1:2" ht="30.75" customHeight="1">
      <c r="A9" s="660" t="s">
        <v>730</v>
      </c>
      <c r="B9" s="658">
        <f>Aglomeracje!G15</f>
        <v>0</v>
      </c>
    </row>
    <row r="10" spans="1:2" ht="33.75" customHeight="1">
      <c r="A10" s="660" t="s">
        <v>731</v>
      </c>
      <c r="B10" s="658">
        <f>Aglomeracje!AL15</f>
        <v>0</v>
      </c>
    </row>
    <row r="11" spans="1:2" ht="24.75" customHeight="1">
      <c r="A11" s="661" t="s">
        <v>732</v>
      </c>
      <c r="B11" s="662"/>
    </row>
    <row r="12" spans="1:2" ht="64.5" customHeight="1">
      <c r="A12" s="663" t="s">
        <v>733</v>
      </c>
      <c r="B12" s="664"/>
    </row>
    <row r="13" spans="1:2" ht="51" customHeight="1">
      <c r="A13" s="311" t="s">
        <v>734</v>
      </c>
      <c r="B13" s="658">
        <f>Aglomeracje!C2+Oczyszczalnie!D2+'KP - końcowe punkty'!D2</f>
        <v>0</v>
      </c>
    </row>
    <row r="14" spans="1:2" ht="73.5" customHeight="1">
      <c r="A14" s="311" t="s">
        <v>735</v>
      </c>
      <c r="B14" s="658">
        <f>Aglomeracje!E2+Oczyszczalnie!F2+'KP - końcowe punkty'!F2</f>
        <v>0</v>
      </c>
    </row>
    <row r="15" spans="1:2" ht="53.25" customHeight="1">
      <c r="A15" s="311" t="s">
        <v>736</v>
      </c>
      <c r="B15" s="658">
        <f>Aglomeracje!G2+Oczyszczalnie!H2+'KP - końcowe punkty'!H2</f>
        <v>0</v>
      </c>
    </row>
    <row r="16" spans="1:2" ht="31.5" customHeight="1">
      <c r="A16" s="663" t="s">
        <v>737</v>
      </c>
      <c r="B16" s="665"/>
    </row>
    <row r="17" spans="1:2" ht="147" customHeight="1">
      <c r="A17" s="743"/>
      <c r="B17" s="744"/>
    </row>
    <row r="18" spans="1:2" ht="32.450000000000003" customHeight="1">
      <c r="A18" s="666" t="s">
        <v>738</v>
      </c>
      <c r="B18" s="667"/>
    </row>
    <row r="19" spans="1:2" ht="32.25" customHeight="1">
      <c r="A19" s="666" t="s">
        <v>739</v>
      </c>
      <c r="B19" s="668"/>
    </row>
    <row r="22" spans="1:2" ht="45">
      <c r="A22" s="669" t="s">
        <v>740</v>
      </c>
    </row>
  </sheetData>
  <sheetProtection algorithmName="SHA-512" hashValue="kUjL/+oe79VWUuxKE06PHCj/A7+gm234NB0OVf5IYBf6A03juMZoXL0hTgtk35muvzK5gncymA9DMulkUZZBsg==" saltValue="fexZyoVNpml7OoNG9mW8DA=="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741</v>
      </c>
      <c r="F1" s="636" t="s">
        <v>742</v>
      </c>
      <c r="G1" s="636" t="s">
        <v>743</v>
      </c>
    </row>
    <row r="2" spans="1:7">
      <c r="A2" s="523">
        <v>1</v>
      </c>
      <c r="B2" s="124"/>
      <c r="C2" t="s">
        <v>744</v>
      </c>
      <c r="D2">
        <v>15</v>
      </c>
      <c r="E2" t="str">
        <f>C2 &amp; D2</f>
        <v xml:space="preserve"> A15</v>
      </c>
    </row>
    <row r="3" spans="1:7" ht="60.75" thickBot="1">
      <c r="A3" s="604"/>
      <c r="B3" s="125" t="s">
        <v>336</v>
      </c>
      <c r="C3" t="s">
        <v>745</v>
      </c>
      <c r="D3">
        <v>15</v>
      </c>
      <c r="E3" t="str">
        <f t="shared" ref="E3:E66" si="0">C3 &amp; D3</f>
        <v xml:space="preserve"> B15</v>
      </c>
    </row>
    <row r="4" spans="1:7" ht="15.75" thickBot="1">
      <c r="A4" s="607"/>
      <c r="B4" s="126">
        <v>1</v>
      </c>
      <c r="C4" t="s">
        <v>746</v>
      </c>
      <c r="D4">
        <v>15</v>
      </c>
      <c r="E4" t="str">
        <f t="shared" si="0"/>
        <v xml:space="preserve"> C15</v>
      </c>
      <c r="F4" cm="1">
        <f t="array" aca="1" ref="F4" ca="1">IF(INDIRECT("Aglomeracje!" &amp; E4)="",1,0)</f>
        <v>1</v>
      </c>
    </row>
    <row r="5" spans="1:7" ht="45">
      <c r="A5" s="605" t="s">
        <v>747</v>
      </c>
      <c r="B5" s="127" t="s">
        <v>337</v>
      </c>
      <c r="C5" t="s">
        <v>748</v>
      </c>
      <c r="D5">
        <v>15</v>
      </c>
      <c r="E5" t="str">
        <f t="shared" si="0"/>
        <v xml:space="preserve"> D15</v>
      </c>
    </row>
    <row r="6" spans="1:7" ht="15.75" thickBot="1">
      <c r="A6" s="608"/>
      <c r="B6" s="126">
        <v>2</v>
      </c>
      <c r="C6" t="s">
        <v>749</v>
      </c>
      <c r="D6">
        <v>15</v>
      </c>
      <c r="E6" t="str">
        <f t="shared" si="0"/>
        <v xml:space="preserve"> E15</v>
      </c>
      <c r="F6" cm="1">
        <f t="array" aca="1" ref="F6" ca="1">IF(INDIRECT("Aglomeracje!" &amp; E6)="",1,0)</f>
        <v>1</v>
      </c>
    </row>
    <row r="7" spans="1:7" ht="15.75" thickBot="1">
      <c r="A7" s="609"/>
      <c r="B7" s="126">
        <v>3</v>
      </c>
      <c r="C7" t="s">
        <v>750</v>
      </c>
      <c r="D7">
        <v>15</v>
      </c>
      <c r="E7" t="str">
        <f t="shared" si="0"/>
        <v xml:space="preserve"> F15</v>
      </c>
      <c r="F7" cm="1">
        <f t="array" aca="1" ref="F7" ca="1">IF(INDIRECT("Aglomeracje!" &amp; E7)="",1,0)</f>
        <v>1</v>
      </c>
    </row>
    <row r="8" spans="1:7" ht="15.75" thickBot="1">
      <c r="A8" s="609"/>
      <c r="B8" s="126">
        <v>4</v>
      </c>
      <c r="C8" t="s">
        <v>751</v>
      </c>
      <c r="D8">
        <v>15</v>
      </c>
      <c r="E8" t="str">
        <f t="shared" si="0"/>
        <v xml:space="preserve"> G15</v>
      </c>
      <c r="F8" cm="1">
        <f t="array" aca="1" ref="F8" ca="1">IF(INDIRECT("Aglomeracje!" &amp; E8)="",1,0)</f>
        <v>1</v>
      </c>
    </row>
    <row r="9" spans="1:7" ht="15.75" thickBot="1">
      <c r="A9" s="609"/>
      <c r="B9" s="126">
        <v>5</v>
      </c>
      <c r="C9" t="s">
        <v>752</v>
      </c>
      <c r="D9">
        <v>15</v>
      </c>
      <c r="E9" t="str">
        <f t="shared" si="0"/>
        <v xml:space="preserve"> H15</v>
      </c>
      <c r="F9" cm="1">
        <f t="array" aca="1" ref="F9" ca="1">IF(INDIRECT("Aglomeracje!" &amp; E9)="",1,0)</f>
        <v>1</v>
      </c>
    </row>
    <row r="10" spans="1:7" ht="60">
      <c r="A10" s="605" t="s">
        <v>753</v>
      </c>
      <c r="B10" s="126">
        <v>6</v>
      </c>
      <c r="C10" t="s">
        <v>754</v>
      </c>
      <c r="D10">
        <v>15</v>
      </c>
      <c r="E10" t="str">
        <f t="shared" si="0"/>
        <v xml:space="preserve"> I15</v>
      </c>
    </row>
    <row r="11" spans="1:7">
      <c r="A11" s="483" t="s">
        <v>747</v>
      </c>
      <c r="B11" s="126">
        <v>7</v>
      </c>
      <c r="C11" t="s">
        <v>755</v>
      </c>
      <c r="D11">
        <v>15</v>
      </c>
      <c r="E11" t="str">
        <f t="shared" si="0"/>
        <v xml:space="preserve"> J15</v>
      </c>
    </row>
    <row r="12" spans="1:7">
      <c r="A12" s="483" t="s">
        <v>747</v>
      </c>
      <c r="B12" s="126">
        <v>8</v>
      </c>
      <c r="C12" t="s">
        <v>756</v>
      </c>
      <c r="D12">
        <v>15</v>
      </c>
      <c r="E12" t="str">
        <f t="shared" si="0"/>
        <v xml:space="preserve"> K15</v>
      </c>
    </row>
    <row r="13" spans="1:7">
      <c r="A13" s="483" t="s">
        <v>747</v>
      </c>
      <c r="B13" s="126">
        <v>9</v>
      </c>
      <c r="C13" t="s">
        <v>757</v>
      </c>
      <c r="D13">
        <v>15</v>
      </c>
      <c r="E13" t="str">
        <f t="shared" si="0"/>
        <v xml:space="preserve"> L15</v>
      </c>
    </row>
    <row r="14" spans="1:7">
      <c r="A14" s="483" t="s">
        <v>747</v>
      </c>
      <c r="B14" s="126">
        <v>10</v>
      </c>
      <c r="C14" t="s">
        <v>758</v>
      </c>
      <c r="D14">
        <v>15</v>
      </c>
      <c r="E14" t="str">
        <f t="shared" si="0"/>
        <v xml:space="preserve"> M15</v>
      </c>
    </row>
    <row r="15" spans="1:7" ht="15.75" thickBot="1">
      <c r="A15" s="610" t="s">
        <v>747</v>
      </c>
      <c r="B15" s="126">
        <v>11</v>
      </c>
      <c r="C15" t="s">
        <v>759</v>
      </c>
      <c r="D15">
        <v>15</v>
      </c>
      <c r="E15" t="str">
        <f t="shared" si="0"/>
        <v xml:space="preserve"> N15</v>
      </c>
    </row>
    <row r="16" spans="1:7" ht="15.75" thickBot="1">
      <c r="A16" s="607"/>
      <c r="B16" s="126">
        <v>12</v>
      </c>
      <c r="C16" t="s">
        <v>760</v>
      </c>
      <c r="D16">
        <v>15</v>
      </c>
      <c r="E16" t="str">
        <f t="shared" si="0"/>
        <v xml:space="preserve"> O15</v>
      </c>
      <c r="F16" cm="1">
        <f t="array" aca="1" ref="F16" ca="1">IF(INDIRECT("Aglomeracje!" &amp; E16)="",1,0)</f>
        <v>1</v>
      </c>
    </row>
    <row r="17" spans="1:6" ht="15.75" thickBot="1">
      <c r="A17" s="611"/>
      <c r="B17" s="126">
        <v>13</v>
      </c>
      <c r="C17" t="s">
        <v>761</v>
      </c>
      <c r="D17">
        <v>15</v>
      </c>
      <c r="E17" t="str">
        <f t="shared" si="0"/>
        <v xml:space="preserve"> P15</v>
      </c>
      <c r="F17" cm="1">
        <f t="array" aca="1" ref="F17" ca="1">IF(INDIRECT("Aglomeracje!" &amp; E17)="",1,0)</f>
        <v>1</v>
      </c>
    </row>
    <row r="18" spans="1:6" ht="15.75" thickBot="1">
      <c r="A18" s="609"/>
      <c r="B18" s="126">
        <v>14</v>
      </c>
      <c r="C18" t="s">
        <v>762</v>
      </c>
      <c r="D18">
        <v>15</v>
      </c>
      <c r="E18" t="str">
        <f t="shared" si="0"/>
        <v xml:space="preserve"> Q15</v>
      </c>
      <c r="F18" cm="1">
        <f t="array" aca="1" ref="F18" ca="1">IF(INDIRECT("Aglomeracje!" &amp; E18)="",1,0)</f>
        <v>1</v>
      </c>
    </row>
    <row r="19" spans="1:6" ht="15.75" thickBot="1">
      <c r="A19" s="612"/>
      <c r="B19" s="126">
        <v>15</v>
      </c>
      <c r="C19" t="s">
        <v>763</v>
      </c>
      <c r="D19">
        <v>15</v>
      </c>
      <c r="E19" t="str">
        <f t="shared" si="0"/>
        <v xml:space="preserve"> R15</v>
      </c>
    </row>
    <row r="20" spans="1:6" ht="15.75" thickBot="1">
      <c r="A20" s="611"/>
      <c r="B20" s="126">
        <v>16</v>
      </c>
      <c r="C20" t="s">
        <v>764</v>
      </c>
      <c r="D20">
        <v>15</v>
      </c>
      <c r="E20" t="str">
        <f t="shared" si="0"/>
        <v xml:space="preserve"> S15</v>
      </c>
      <c r="F20" cm="1">
        <f t="array" aca="1" ref="F20" ca="1">IF(INDIRECT("Aglomeracje!" &amp; E20)="",1,0)</f>
        <v>1</v>
      </c>
    </row>
    <row r="21" spans="1:6" ht="15.75" thickBot="1">
      <c r="A21" s="613"/>
      <c r="B21" s="126">
        <v>17</v>
      </c>
      <c r="C21" t="s">
        <v>765</v>
      </c>
      <c r="D21">
        <v>15</v>
      </c>
      <c r="E21" t="str">
        <f t="shared" si="0"/>
        <v xml:space="preserve"> T15</v>
      </c>
      <c r="F21" cm="1">
        <f t="array" aca="1" ref="F21" ca="1">IF(INDIRECT("Aglomeracje!" &amp; E21)="",1,0)</f>
        <v>1</v>
      </c>
    </row>
    <row r="22" spans="1:6" ht="15.75" thickBot="1">
      <c r="A22" s="614"/>
      <c r="B22" s="126">
        <v>18</v>
      </c>
      <c r="C22" t="s">
        <v>766</v>
      </c>
      <c r="D22">
        <v>15</v>
      </c>
      <c r="E22" t="str">
        <f t="shared" si="0"/>
        <v xml:space="preserve"> U15</v>
      </c>
      <c r="F22" cm="1">
        <f t="array" aca="1" ref="F22" ca="1">IF(INDIRECT("Aglomeracje!" &amp; E22)="",1,0)</f>
        <v>1</v>
      </c>
    </row>
    <row r="23" spans="1:6" ht="15.75" thickBot="1">
      <c r="A23" s="615"/>
      <c r="B23" s="126">
        <v>19</v>
      </c>
      <c r="C23" t="s">
        <v>767</v>
      </c>
      <c r="D23">
        <v>15</v>
      </c>
      <c r="E23" t="str">
        <f t="shared" si="0"/>
        <v xml:space="preserve"> V15</v>
      </c>
      <c r="F23" cm="1">
        <f t="array" aca="1" ref="F23" ca="1">IF(INDIRECT("Aglomeracje!" &amp; E23)="",1,0)</f>
        <v>1</v>
      </c>
    </row>
    <row r="24" spans="1:6" ht="15.75" thickBot="1">
      <c r="A24" s="615"/>
      <c r="B24" s="126">
        <v>20</v>
      </c>
      <c r="C24" t="s">
        <v>768</v>
      </c>
      <c r="D24">
        <v>15</v>
      </c>
      <c r="E24" t="str">
        <f t="shared" si="0"/>
        <v xml:space="preserve"> W15</v>
      </c>
      <c r="F24" cm="1">
        <f t="array" aca="1" ref="F24" ca="1">IF(INDIRECT("Aglomeracje!" &amp; E24)="",1,0)</f>
        <v>1</v>
      </c>
    </row>
    <row r="25" spans="1:6" ht="15.75" thickBot="1">
      <c r="A25" s="615"/>
      <c r="B25" s="126">
        <v>21</v>
      </c>
      <c r="C25" t="s">
        <v>769</v>
      </c>
      <c r="D25">
        <v>15</v>
      </c>
      <c r="E25" t="str">
        <f t="shared" si="0"/>
        <v xml:space="preserve"> X15</v>
      </c>
      <c r="F25" cm="1">
        <f t="array" aca="1" ref="F25" ca="1">IF(INDIRECT("Aglomeracje!" &amp; E25)="",1,0)</f>
        <v>1</v>
      </c>
    </row>
    <row r="26" spans="1:6" ht="15.75" thickBot="1">
      <c r="A26" s="615"/>
      <c r="B26" s="126">
        <v>22</v>
      </c>
      <c r="C26" t="s">
        <v>770</v>
      </c>
      <c r="D26">
        <v>15</v>
      </c>
      <c r="E26" t="str">
        <f t="shared" si="0"/>
        <v xml:space="preserve"> Y15</v>
      </c>
      <c r="F26" cm="1">
        <f t="array" aca="1" ref="F26" ca="1">IF(INDIRECT("Aglomeracje!" &amp; E26)="",1,0)</f>
        <v>1</v>
      </c>
    </row>
    <row r="27" spans="1:6" ht="15.75" thickBot="1">
      <c r="A27" s="615"/>
      <c r="B27" s="126">
        <v>23</v>
      </c>
      <c r="C27" t="s">
        <v>771</v>
      </c>
      <c r="D27">
        <v>15</v>
      </c>
      <c r="E27" t="str">
        <f t="shared" si="0"/>
        <v xml:space="preserve"> Z15</v>
      </c>
      <c r="F27" cm="1">
        <f t="array" aca="1" ref="F27" ca="1">IF(INDIRECT("Aglomeracje!" &amp; E27)="",1,0)</f>
        <v>1</v>
      </c>
    </row>
    <row r="28" spans="1:6" ht="15.75" thickBot="1">
      <c r="A28" s="615"/>
      <c r="B28" s="126">
        <v>24</v>
      </c>
      <c r="C28" t="s">
        <v>772</v>
      </c>
      <c r="D28">
        <v>15</v>
      </c>
      <c r="E28" t="str">
        <f t="shared" si="0"/>
        <v xml:space="preserve"> AA15</v>
      </c>
      <c r="F28" cm="1">
        <f t="array" aca="1" ref="F28" ca="1">IF(INDIRECT("Aglomeracje!" &amp; E28)="",1,0)</f>
        <v>1</v>
      </c>
    </row>
    <row r="29" spans="1:6">
      <c r="A29" s="616">
        <v>0</v>
      </c>
      <c r="B29" s="126">
        <v>25</v>
      </c>
      <c r="C29" t="s">
        <v>773</v>
      </c>
      <c r="D29">
        <v>15</v>
      </c>
      <c r="E29" t="str">
        <f t="shared" si="0"/>
        <v xml:space="preserve"> AB15</v>
      </c>
    </row>
    <row r="30" spans="1:6" ht="45">
      <c r="A30" s="483" t="s">
        <v>747</v>
      </c>
      <c r="B30" s="127" t="s">
        <v>338</v>
      </c>
      <c r="C30" t="s">
        <v>774</v>
      </c>
      <c r="D30">
        <v>15</v>
      </c>
      <c r="E30" t="str">
        <f t="shared" si="0"/>
        <v xml:space="preserve"> AC15</v>
      </c>
    </row>
    <row r="31" spans="1:6" ht="45.75" thickBot="1">
      <c r="A31" s="604"/>
      <c r="B31" s="127" t="s">
        <v>339</v>
      </c>
      <c r="C31" t="s">
        <v>775</v>
      </c>
      <c r="D31">
        <v>15</v>
      </c>
      <c r="E31" t="str">
        <f t="shared" si="0"/>
        <v xml:space="preserve"> AD15</v>
      </c>
    </row>
    <row r="32" spans="1:6" ht="15.75" thickBot="1">
      <c r="A32" s="615"/>
      <c r="B32" s="126">
        <v>26</v>
      </c>
      <c r="C32" t="s">
        <v>776</v>
      </c>
      <c r="D32">
        <v>15</v>
      </c>
      <c r="E32" t="str">
        <f t="shared" si="0"/>
        <v xml:space="preserve"> AE15</v>
      </c>
      <c r="F32" cm="1">
        <f t="array" aca="1" ref="F32" ca="1">IF(INDIRECT("Aglomeracje!" &amp; E32)="",1,0)</f>
        <v>1</v>
      </c>
    </row>
    <row r="33" spans="1:6" ht="15.75" thickBot="1">
      <c r="A33" s="615"/>
      <c r="B33" s="126">
        <v>27</v>
      </c>
      <c r="C33" t="s">
        <v>777</v>
      </c>
      <c r="D33">
        <v>15</v>
      </c>
      <c r="E33" t="str">
        <f t="shared" si="0"/>
        <v xml:space="preserve"> AF15</v>
      </c>
      <c r="F33" cm="1">
        <f t="array" aca="1" ref="F33" ca="1">IF(INDIRECT("Aglomeracje!" &amp; E33)="",1,0)</f>
        <v>1</v>
      </c>
    </row>
    <row r="34" spans="1:6" ht="15.75" thickBot="1">
      <c r="A34" s="615"/>
      <c r="B34" s="126">
        <v>28</v>
      </c>
      <c r="C34" t="s">
        <v>778</v>
      </c>
      <c r="D34">
        <v>15</v>
      </c>
      <c r="E34" t="str">
        <f t="shared" si="0"/>
        <v xml:space="preserve"> AG15</v>
      </c>
      <c r="F34" cm="1">
        <f t="array" aca="1" ref="F34" ca="1">IF(INDIRECT("Aglomeracje!" &amp; E34)="",1,0)</f>
        <v>1</v>
      </c>
    </row>
    <row r="35" spans="1:6" ht="15.75" thickBot="1">
      <c r="A35" s="615"/>
      <c r="B35" s="126">
        <v>29</v>
      </c>
      <c r="C35" t="s">
        <v>779</v>
      </c>
      <c r="D35">
        <v>15</v>
      </c>
      <c r="E35" t="str">
        <f t="shared" si="0"/>
        <v xml:space="preserve"> AH15</v>
      </c>
      <c r="F35" cm="1">
        <f t="array" aca="1" ref="F35" ca="1">IF(INDIRECT("Aglomeracje!" &amp; E35)="",1,0)</f>
        <v>1</v>
      </c>
    </row>
    <row r="36" spans="1:6" ht="15.75" thickBot="1">
      <c r="A36" s="617">
        <v>0</v>
      </c>
      <c r="B36" s="126">
        <v>30</v>
      </c>
      <c r="C36" t="s">
        <v>780</v>
      </c>
      <c r="D36">
        <v>15</v>
      </c>
      <c r="E36" t="str">
        <f t="shared" si="0"/>
        <v xml:space="preserve"> AI15</v>
      </c>
    </row>
    <row r="37" spans="1:6" ht="15.75" thickBot="1">
      <c r="A37" s="615"/>
      <c r="B37" s="126">
        <v>31</v>
      </c>
      <c r="C37" t="s">
        <v>781</v>
      </c>
      <c r="D37">
        <v>15</v>
      </c>
      <c r="E37" t="str">
        <f t="shared" si="0"/>
        <v xml:space="preserve"> AJ15</v>
      </c>
      <c r="F37" cm="1">
        <f t="array" aca="1" ref="F37" ca="1">IF(INDIRECT("Aglomeracje!" &amp; E37)="",1,0)</f>
        <v>1</v>
      </c>
    </row>
    <row r="38" spans="1:6" ht="15.75" thickBot="1">
      <c r="A38" s="615"/>
      <c r="B38" s="126">
        <v>32</v>
      </c>
      <c r="C38" t="s">
        <v>782</v>
      </c>
      <c r="D38">
        <v>15</v>
      </c>
      <c r="E38" t="str">
        <f t="shared" si="0"/>
        <v xml:space="preserve"> AK15</v>
      </c>
      <c r="F38" cm="1">
        <f t="array" aca="1" ref="F38" ca="1">IF(INDIRECT("Aglomeracje!" &amp; E38)="",1,0)</f>
        <v>1</v>
      </c>
    </row>
    <row r="39" spans="1:6">
      <c r="A39" s="618">
        <v>0</v>
      </c>
      <c r="B39" s="126">
        <v>33</v>
      </c>
      <c r="C39" t="s">
        <v>783</v>
      </c>
      <c r="D39">
        <v>15</v>
      </c>
      <c r="E39" t="str">
        <f t="shared" si="0"/>
        <v xml:space="preserve"> AL15</v>
      </c>
    </row>
    <row r="40" spans="1:6">
      <c r="A40" s="370">
        <v>0</v>
      </c>
      <c r="B40" s="126">
        <v>34</v>
      </c>
      <c r="C40" t="s">
        <v>784</v>
      </c>
      <c r="D40">
        <v>15</v>
      </c>
      <c r="E40" t="str">
        <f t="shared" si="0"/>
        <v xml:space="preserve"> AM15</v>
      </c>
    </row>
    <row r="41" spans="1:6">
      <c r="A41" s="436">
        <v>0</v>
      </c>
      <c r="B41" s="126">
        <v>35</v>
      </c>
      <c r="C41" t="s">
        <v>785</v>
      </c>
      <c r="D41">
        <v>15</v>
      </c>
      <c r="E41" t="str">
        <f t="shared" si="0"/>
        <v xml:space="preserve"> AN15</v>
      </c>
    </row>
    <row r="42" spans="1:6">
      <c r="A42" s="436">
        <v>0</v>
      </c>
      <c r="B42" s="126">
        <v>36</v>
      </c>
      <c r="C42" t="s">
        <v>786</v>
      </c>
      <c r="D42">
        <v>15</v>
      </c>
      <c r="E42" t="str">
        <f t="shared" si="0"/>
        <v xml:space="preserve"> AO15</v>
      </c>
    </row>
    <row r="43" spans="1:6">
      <c r="A43" s="370">
        <v>0</v>
      </c>
      <c r="B43" s="126">
        <v>37</v>
      </c>
      <c r="C43" t="s">
        <v>787</v>
      </c>
      <c r="D43">
        <v>15</v>
      </c>
      <c r="E43" t="str">
        <f t="shared" si="0"/>
        <v xml:space="preserve"> AP15</v>
      </c>
    </row>
    <row r="44" spans="1:6" ht="15.75" thickBot="1">
      <c r="A44" s="619">
        <v>0</v>
      </c>
      <c r="B44" s="126">
        <v>38</v>
      </c>
      <c r="C44" t="s">
        <v>788</v>
      </c>
      <c r="D44">
        <v>15</v>
      </c>
      <c r="E44" t="str">
        <f t="shared" si="0"/>
        <v xml:space="preserve"> AQ15</v>
      </c>
    </row>
    <row r="45" spans="1:6" ht="15.75" thickBot="1">
      <c r="A45" s="615"/>
      <c r="B45" s="126">
        <v>39</v>
      </c>
      <c r="C45" t="s">
        <v>789</v>
      </c>
      <c r="D45">
        <v>15</v>
      </c>
      <c r="E45" t="str">
        <f t="shared" si="0"/>
        <v xml:space="preserve"> AR15</v>
      </c>
      <c r="F45" cm="1">
        <f t="array" aca="1" ref="F45" ca="1">IF(INDIRECT("Aglomeracje!" &amp; E45)="",1,0)</f>
        <v>1</v>
      </c>
    </row>
    <row r="46" spans="1:6" ht="45">
      <c r="A46" s="620" t="s">
        <v>747</v>
      </c>
      <c r="B46" s="127" t="s">
        <v>340</v>
      </c>
      <c r="C46" t="s">
        <v>790</v>
      </c>
      <c r="D46">
        <v>15</v>
      </c>
      <c r="E46" t="str">
        <f t="shared" si="0"/>
        <v xml:space="preserve"> AS15</v>
      </c>
    </row>
    <row r="47" spans="1:6" ht="45.75" thickBot="1">
      <c r="A47" s="621"/>
      <c r="B47" s="127" t="s">
        <v>341</v>
      </c>
      <c r="C47" t="s">
        <v>791</v>
      </c>
      <c r="D47">
        <v>15</v>
      </c>
      <c r="E47" t="str">
        <f t="shared" si="0"/>
        <v xml:space="preserve"> AT15</v>
      </c>
    </row>
    <row r="48" spans="1:6" ht="15.75" thickBot="1">
      <c r="A48" s="615"/>
      <c r="B48" s="126">
        <v>40</v>
      </c>
      <c r="C48" t="s">
        <v>792</v>
      </c>
      <c r="D48">
        <v>15</v>
      </c>
      <c r="E48" t="str">
        <f t="shared" si="0"/>
        <v xml:space="preserve"> AU15</v>
      </c>
      <c r="F48" cm="1">
        <f t="array" aca="1" ref="F48" ca="1">IF(INDIRECT("Aglomeracje!" &amp; E48)="",1,0)</f>
        <v>1</v>
      </c>
    </row>
    <row r="49" spans="1:6" ht="45">
      <c r="A49" s="541" t="s">
        <v>747</v>
      </c>
      <c r="B49" s="127" t="s">
        <v>342</v>
      </c>
      <c r="C49" t="s">
        <v>793</v>
      </c>
      <c r="D49">
        <v>15</v>
      </c>
      <c r="E49" t="str">
        <f t="shared" si="0"/>
        <v xml:space="preserve"> AV15</v>
      </c>
    </row>
    <row r="50" spans="1:6" ht="45.75" thickBot="1">
      <c r="A50" s="621"/>
      <c r="B50" s="127" t="s">
        <v>343</v>
      </c>
      <c r="C50" t="s">
        <v>794</v>
      </c>
      <c r="D50">
        <v>15</v>
      </c>
      <c r="E50" t="str">
        <f t="shared" si="0"/>
        <v xml:space="preserve"> AW15</v>
      </c>
    </row>
    <row r="51" spans="1:6" ht="15.75" thickBot="1">
      <c r="A51" s="622"/>
      <c r="B51" s="126">
        <v>41</v>
      </c>
      <c r="C51" t="s">
        <v>795</v>
      </c>
      <c r="D51">
        <v>15</v>
      </c>
      <c r="E51" t="str">
        <f t="shared" si="0"/>
        <v xml:space="preserve"> AX15</v>
      </c>
      <c r="F51" cm="1">
        <f t="array" aca="1" ref="F51" ca="1">IF(INDIRECT("Aglomeracje!" &amp; E51)="",1,0)</f>
        <v>1</v>
      </c>
    </row>
    <row r="52" spans="1:6" ht="60">
      <c r="A52" s="541" t="s">
        <v>747</v>
      </c>
      <c r="B52" s="127" t="s">
        <v>344</v>
      </c>
      <c r="C52" t="s">
        <v>796</v>
      </c>
      <c r="D52">
        <v>15</v>
      </c>
      <c r="E52" t="str">
        <f t="shared" si="0"/>
        <v xml:space="preserve"> AY15</v>
      </c>
    </row>
    <row r="53" spans="1:6" ht="15.75" thickBot="1">
      <c r="A53" s="621"/>
      <c r="B53" s="128">
        <v>42</v>
      </c>
      <c r="C53" t="s">
        <v>797</v>
      </c>
      <c r="D53">
        <v>15</v>
      </c>
      <c r="E53" t="str">
        <f t="shared" si="0"/>
        <v xml:space="preserve"> AZ15</v>
      </c>
    </row>
    <row r="54" spans="1:6" ht="15.75" thickBot="1">
      <c r="A54" s="622"/>
      <c r="B54" s="126">
        <v>43</v>
      </c>
      <c r="C54" t="s">
        <v>798</v>
      </c>
      <c r="D54">
        <v>15</v>
      </c>
      <c r="E54" t="str">
        <f t="shared" si="0"/>
        <v xml:space="preserve"> BA15</v>
      </c>
      <c r="F54" cm="1">
        <f t="array" aca="1" ref="F54" ca="1">IF(INDIRECT("Aglomeracje!" &amp; E54)="",1,0)</f>
        <v>1</v>
      </c>
    </row>
    <row r="55" spans="1:6" ht="60">
      <c r="A55" s="541" t="s">
        <v>747</v>
      </c>
      <c r="B55" s="127" t="s">
        <v>345</v>
      </c>
      <c r="C55" t="s">
        <v>799</v>
      </c>
      <c r="D55">
        <v>15</v>
      </c>
      <c r="E55" t="str">
        <f t="shared" si="0"/>
        <v xml:space="preserve"> BB15</v>
      </c>
    </row>
    <row r="56" spans="1:6" ht="15.75" thickBot="1">
      <c r="A56" s="621"/>
      <c r="B56" s="130">
        <v>44</v>
      </c>
      <c r="C56" t="s">
        <v>800</v>
      </c>
      <c r="D56">
        <v>15</v>
      </c>
      <c r="E56" t="str">
        <f t="shared" si="0"/>
        <v xml:space="preserve"> BC15</v>
      </c>
    </row>
    <row r="57" spans="1:6" ht="15.75" thickBot="1">
      <c r="A57" s="622"/>
      <c r="B57" s="126">
        <v>45</v>
      </c>
      <c r="C57" t="s">
        <v>801</v>
      </c>
      <c r="D57">
        <v>15</v>
      </c>
      <c r="E57" t="str">
        <f t="shared" si="0"/>
        <v xml:space="preserve"> BD15</v>
      </c>
      <c r="F57" cm="1">
        <f t="array" aca="1" ref="F57" ca="1">IF(INDIRECT("Aglomeracje!" &amp; E57)="",1,0)</f>
        <v>1</v>
      </c>
    </row>
    <row r="58" spans="1:6" ht="15.75" thickBot="1">
      <c r="A58" s="623"/>
      <c r="B58" s="130">
        <v>46</v>
      </c>
      <c r="C58" t="s">
        <v>802</v>
      </c>
      <c r="D58">
        <v>15</v>
      </c>
      <c r="E58" t="str">
        <f t="shared" si="0"/>
        <v xml:space="preserve"> BE15</v>
      </c>
    </row>
    <row r="59" spans="1:6" ht="15.75" thickBot="1">
      <c r="A59" s="625"/>
      <c r="B59" s="126">
        <v>47</v>
      </c>
      <c r="C59" t="s">
        <v>803</v>
      </c>
      <c r="D59">
        <v>15</v>
      </c>
      <c r="E59" t="str">
        <f t="shared" si="0"/>
        <v xml:space="preserve"> BF15</v>
      </c>
      <c r="F59" cm="1">
        <f t="array" aca="1" ref="F59" ca="1">IF(INDIRECT("Aglomeracje!" &amp; E59)="",1,0)</f>
        <v>1</v>
      </c>
    </row>
    <row r="60" spans="1:6" ht="15.75" thickBot="1">
      <c r="A60" s="624"/>
      <c r="B60" s="130">
        <v>48</v>
      </c>
      <c r="C60" t="s">
        <v>804</v>
      </c>
      <c r="D60">
        <v>15</v>
      </c>
      <c r="E60" t="str">
        <f t="shared" si="0"/>
        <v xml:space="preserve"> BG15</v>
      </c>
      <c r="F60" cm="1">
        <f t="array" aca="1" ref="F60" ca="1">IF(INDIRECT("Aglomeracje!" &amp; E60)="",1,0)</f>
        <v>1</v>
      </c>
    </row>
    <row r="61" spans="1:6" ht="15.75" thickBot="1">
      <c r="A61" s="626"/>
      <c r="B61" s="126">
        <v>49</v>
      </c>
      <c r="C61" t="s">
        <v>805</v>
      </c>
      <c r="D61">
        <v>15</v>
      </c>
      <c r="E61" t="str">
        <f t="shared" si="0"/>
        <v xml:space="preserve"> BH15</v>
      </c>
      <c r="F61" cm="1">
        <f t="array" aca="1" ref="F61" ca="1">IF(INDIRECT("Aglomeracje!" &amp; E61)="",1,0)</f>
        <v>1</v>
      </c>
    </row>
    <row r="62" spans="1:6" ht="15.75" thickBot="1">
      <c r="A62" s="626"/>
      <c r="B62" s="130">
        <v>50</v>
      </c>
      <c r="C62" t="s">
        <v>806</v>
      </c>
      <c r="D62">
        <v>15</v>
      </c>
      <c r="E62" t="str">
        <f t="shared" si="0"/>
        <v xml:space="preserve"> BI15</v>
      </c>
      <c r="F62" cm="1">
        <f t="array" aca="1" ref="F62" ca="1">IF(INDIRECT("Aglomeracje!" &amp; E62)="",1,0)</f>
        <v>1</v>
      </c>
    </row>
    <row r="63" spans="1:6" ht="15.75" thickBot="1">
      <c r="A63" s="627">
        <v>0</v>
      </c>
      <c r="B63" s="126">
        <v>51</v>
      </c>
      <c r="C63" t="s">
        <v>807</v>
      </c>
      <c r="D63">
        <v>15</v>
      </c>
      <c r="E63" t="str">
        <f t="shared" si="0"/>
        <v xml:space="preserve"> BJ15</v>
      </c>
    </row>
    <row r="64" spans="1:6" ht="15.75" thickBot="1">
      <c r="A64" s="626"/>
      <c r="B64" s="130">
        <v>52</v>
      </c>
      <c r="C64" t="s">
        <v>808</v>
      </c>
      <c r="D64">
        <v>15</v>
      </c>
      <c r="E64" t="str">
        <f t="shared" si="0"/>
        <v xml:space="preserve"> BK15</v>
      </c>
      <c r="F64" cm="1">
        <f t="array" aca="1" ref="F64" ca="1">IF(INDIRECT("Aglomeracje!" &amp; E64)="",1,0)</f>
        <v>1</v>
      </c>
    </row>
    <row r="65" spans="1:6" ht="15.75" thickBot="1">
      <c r="A65" s="626"/>
      <c r="B65" s="126">
        <v>53</v>
      </c>
      <c r="C65" t="s">
        <v>809</v>
      </c>
      <c r="D65">
        <v>15</v>
      </c>
      <c r="E65" t="str">
        <f t="shared" si="0"/>
        <v xml:space="preserve"> BL15</v>
      </c>
      <c r="F65" cm="1">
        <f t="array" aca="1" ref="F65" ca="1">IF(INDIRECT("Aglomeracje!" &amp; E65)="",1,0)</f>
        <v>1</v>
      </c>
    </row>
    <row r="66" spans="1:6" ht="15.75" thickBot="1">
      <c r="A66" s="626"/>
      <c r="B66" s="130">
        <v>54</v>
      </c>
      <c r="C66" t="s">
        <v>810</v>
      </c>
      <c r="D66">
        <v>15</v>
      </c>
      <c r="E66" t="str">
        <f t="shared" si="0"/>
        <v xml:space="preserve"> BM15</v>
      </c>
      <c r="F66" cm="1">
        <f t="array" aca="1" ref="F66" ca="1">IF(INDIRECT("Aglomeracje!" &amp; E66)="",1,0)</f>
        <v>1</v>
      </c>
    </row>
    <row r="67" spans="1:6" ht="15.75" thickBot="1">
      <c r="A67" s="615"/>
      <c r="B67" s="126">
        <v>55</v>
      </c>
      <c r="C67" t="s">
        <v>811</v>
      </c>
      <c r="D67">
        <v>15</v>
      </c>
      <c r="E67" t="str">
        <f t="shared" ref="E67:E130" si="1">C67 &amp; D67</f>
        <v xml:space="preserve"> BN15</v>
      </c>
      <c r="F67" cm="1">
        <f t="array" aca="1" ref="F67" ca="1">IF(INDIRECT("Aglomeracje!" &amp; E67)="",1,0)</f>
        <v>1</v>
      </c>
    </row>
    <row r="68" spans="1:6" ht="15.75" thickBot="1">
      <c r="A68" s="615"/>
      <c r="B68" s="130">
        <v>56</v>
      </c>
      <c r="C68" t="s">
        <v>812</v>
      </c>
      <c r="D68">
        <v>15</v>
      </c>
      <c r="E68" t="str">
        <f t="shared" si="1"/>
        <v xml:space="preserve"> BO15</v>
      </c>
      <c r="F68" cm="1">
        <f t="array" aca="1" ref="F68" ca="1">IF(INDIRECT("Aglomeracje!" &amp; E68)="",1,0)</f>
        <v>1</v>
      </c>
    </row>
    <row r="69" spans="1:6" ht="45.75" thickBot="1">
      <c r="A69" s="545" t="s">
        <v>747</v>
      </c>
      <c r="B69" s="127" t="s">
        <v>346</v>
      </c>
      <c r="C69" t="s">
        <v>813</v>
      </c>
      <c r="D69">
        <v>15</v>
      </c>
      <c r="E69" t="str">
        <f t="shared" si="1"/>
        <v xml:space="preserve"> BP15</v>
      </c>
    </row>
    <row r="70" spans="1:6" ht="15.75" thickBot="1">
      <c r="A70" s="626"/>
      <c r="B70" s="126">
        <v>57</v>
      </c>
      <c r="C70" t="s">
        <v>814</v>
      </c>
      <c r="D70">
        <v>15</v>
      </c>
      <c r="E70" t="str">
        <f t="shared" si="1"/>
        <v xml:space="preserve"> BQ15</v>
      </c>
      <c r="F70" cm="1">
        <f t="array" aca="1" ref="F70" ca="1">IF(INDIRECT("Aglomeracje!" &amp; E70)="",1,0)</f>
        <v>1</v>
      </c>
    </row>
    <row r="71" spans="1:6" ht="15.75" thickBot="1">
      <c r="A71" s="626"/>
      <c r="B71" s="126">
        <v>58</v>
      </c>
      <c r="C71" t="s">
        <v>815</v>
      </c>
      <c r="D71">
        <v>15</v>
      </c>
      <c r="E71" t="str">
        <f t="shared" si="1"/>
        <v xml:space="preserve"> BR15</v>
      </c>
      <c r="F71" cm="1">
        <f t="array" aca="1" ref="F71" ca="1">IF(INDIRECT("Aglomeracje!" &amp; E71)="",1,0)</f>
        <v>1</v>
      </c>
    </row>
    <row r="72" spans="1:6" ht="15.75" thickBot="1">
      <c r="A72" s="626"/>
      <c r="B72" s="126">
        <v>59</v>
      </c>
      <c r="C72" t="s">
        <v>816</v>
      </c>
      <c r="D72">
        <v>15</v>
      </c>
      <c r="E72" t="str">
        <f t="shared" si="1"/>
        <v xml:space="preserve"> BS15</v>
      </c>
      <c r="F72" cm="1">
        <f t="array" aca="1" ref="F72" ca="1">IF(INDIRECT("Aglomeracje!" &amp; E72)="",1,0)</f>
        <v>1</v>
      </c>
    </row>
    <row r="73" spans="1:6" ht="15.75" thickBot="1">
      <c r="A73" s="626"/>
      <c r="B73" s="126">
        <v>60</v>
      </c>
      <c r="C73" t="s">
        <v>817</v>
      </c>
      <c r="D73">
        <v>15</v>
      </c>
      <c r="E73" t="str">
        <f t="shared" si="1"/>
        <v xml:space="preserve"> BT15</v>
      </c>
      <c r="F73" cm="1">
        <f t="array" aca="1" ref="F73" ca="1">IF(INDIRECT("Aglomeracje!" &amp; E73)="",1,0)</f>
        <v>1</v>
      </c>
    </row>
    <row r="74" spans="1:6">
      <c r="A74" s="628">
        <v>0</v>
      </c>
      <c r="B74" s="126">
        <v>61</v>
      </c>
      <c r="C74" t="s">
        <v>818</v>
      </c>
      <c r="D74">
        <v>15</v>
      </c>
      <c r="E74" t="str">
        <f t="shared" si="1"/>
        <v xml:space="preserve"> BU15</v>
      </c>
    </row>
    <row r="75" spans="1:6" ht="45">
      <c r="A75" s="460" t="s">
        <v>747</v>
      </c>
      <c r="B75" s="127" t="s">
        <v>347</v>
      </c>
      <c r="C75" t="s">
        <v>819</v>
      </c>
      <c r="D75">
        <v>15</v>
      </c>
      <c r="E75" t="str">
        <f t="shared" si="1"/>
        <v xml:space="preserve"> BV15</v>
      </c>
    </row>
    <row r="76" spans="1:6" ht="45.75" thickBot="1">
      <c r="A76" s="630"/>
      <c r="B76" s="127" t="s">
        <v>348</v>
      </c>
      <c r="C76" t="s">
        <v>820</v>
      </c>
      <c r="D76">
        <v>15</v>
      </c>
      <c r="E76" t="str">
        <f t="shared" si="1"/>
        <v xml:space="preserve"> BW15</v>
      </c>
    </row>
    <row r="77" spans="1:6" ht="15.75" thickBot="1">
      <c r="A77" s="629"/>
      <c r="B77" s="126">
        <v>62</v>
      </c>
      <c r="C77" t="s">
        <v>821</v>
      </c>
      <c r="D77">
        <v>15</v>
      </c>
      <c r="E77" t="str">
        <f t="shared" si="1"/>
        <v xml:space="preserve"> BX15</v>
      </c>
      <c r="F77" cm="1">
        <f t="array" aca="1" ref="F77" ca="1">IF(INDIRECT("Aglomeracje!" &amp; E77)="",1,0)</f>
        <v>1</v>
      </c>
    </row>
    <row r="78" spans="1:6" ht="15.75" thickBot="1">
      <c r="A78" s="629"/>
      <c r="B78" s="126">
        <v>63</v>
      </c>
      <c r="C78" t="s">
        <v>822</v>
      </c>
      <c r="D78">
        <v>15</v>
      </c>
      <c r="E78" t="str">
        <f t="shared" si="1"/>
        <v xml:space="preserve"> BY15</v>
      </c>
      <c r="F78" cm="1">
        <f t="array" aca="1" ref="F78" ca="1">IF(INDIRECT("Aglomeracje!" &amp; E78)="",1,0)</f>
        <v>1</v>
      </c>
    </row>
    <row r="79" spans="1:6" ht="15.75" thickBot="1">
      <c r="A79" s="629"/>
      <c r="B79" s="126">
        <v>64</v>
      </c>
      <c r="C79" t="s">
        <v>823</v>
      </c>
      <c r="D79">
        <v>15</v>
      </c>
      <c r="E79" t="str">
        <f t="shared" si="1"/>
        <v xml:space="preserve"> BZ15</v>
      </c>
      <c r="F79" cm="1">
        <f t="array" aca="1" ref="F79" ca="1">IF(INDIRECT("Aglomeracje!" &amp; E79)="",1,0)</f>
        <v>1</v>
      </c>
    </row>
    <row r="80" spans="1:6" ht="15.75" thickBot="1">
      <c r="A80" s="627">
        <v>0</v>
      </c>
      <c r="B80" s="126">
        <v>65</v>
      </c>
      <c r="C80" t="s">
        <v>824</v>
      </c>
      <c r="D80">
        <v>15</v>
      </c>
      <c r="E80" t="str">
        <f t="shared" si="1"/>
        <v xml:space="preserve"> CA15</v>
      </c>
    </row>
    <row r="81" spans="1:6" ht="15.75" thickBot="1">
      <c r="A81" s="629"/>
      <c r="B81" s="126">
        <v>66</v>
      </c>
      <c r="C81" t="s">
        <v>825</v>
      </c>
      <c r="D81">
        <v>15</v>
      </c>
      <c r="E81" t="str">
        <f t="shared" si="1"/>
        <v xml:space="preserve"> CB15</v>
      </c>
      <c r="F81" cm="1">
        <f t="array" aca="1" ref="F81" ca="1">IF(INDIRECT("Aglomeracje!" &amp; E81)="",1,0)</f>
        <v>1</v>
      </c>
    </row>
    <row r="82" spans="1:6" ht="15.75" thickBot="1">
      <c r="A82" s="629"/>
      <c r="B82" s="126">
        <v>67</v>
      </c>
      <c r="C82" t="s">
        <v>826</v>
      </c>
      <c r="D82">
        <v>15</v>
      </c>
      <c r="E82" t="str">
        <f t="shared" si="1"/>
        <v xml:space="preserve"> CC15</v>
      </c>
      <c r="F82" cm="1">
        <f t="array" aca="1" ref="F82" ca="1">IF(INDIRECT("Aglomeracje!" &amp; E82)="",1,0)</f>
        <v>1</v>
      </c>
    </row>
    <row r="83" spans="1:6" ht="15.75" thickBot="1">
      <c r="A83" s="629"/>
      <c r="B83" s="126">
        <v>68</v>
      </c>
      <c r="C83" t="s">
        <v>827</v>
      </c>
      <c r="D83">
        <v>15</v>
      </c>
      <c r="E83" t="str">
        <f t="shared" si="1"/>
        <v xml:space="preserve"> CD15</v>
      </c>
      <c r="F83" cm="1">
        <f t="array" aca="1" ref="F83" ca="1">IF(INDIRECT("Aglomeracje!" &amp; E83)="",1,0)</f>
        <v>1</v>
      </c>
    </row>
    <row r="84" spans="1:6" ht="15.75" thickBot="1">
      <c r="A84" s="629"/>
      <c r="B84" s="126">
        <v>69</v>
      </c>
      <c r="C84" t="s">
        <v>828</v>
      </c>
      <c r="D84">
        <v>15</v>
      </c>
      <c r="E84" t="str">
        <f t="shared" si="1"/>
        <v xml:space="preserve"> CE15</v>
      </c>
      <c r="F84" cm="1">
        <f t="array" aca="1" ref="F84" ca="1">IF(INDIRECT("Aglomeracje!" &amp; E84)="",1,0)</f>
        <v>1</v>
      </c>
    </row>
    <row r="85" spans="1:6" ht="15.75" thickBot="1">
      <c r="A85" s="623"/>
      <c r="B85" s="126">
        <v>70</v>
      </c>
      <c r="C85" t="s">
        <v>829</v>
      </c>
      <c r="D85">
        <v>15</v>
      </c>
      <c r="E85" t="str">
        <f t="shared" si="1"/>
        <v xml:space="preserve"> CF15</v>
      </c>
    </row>
    <row r="86" spans="1:6" ht="15.75" thickBot="1">
      <c r="A86" s="629"/>
      <c r="B86" s="126">
        <v>71</v>
      </c>
      <c r="C86" t="s">
        <v>830</v>
      </c>
      <c r="D86">
        <v>15</v>
      </c>
      <c r="E86" t="str">
        <f t="shared" si="1"/>
        <v xml:space="preserve"> CG15</v>
      </c>
      <c r="F86" cm="1">
        <f t="array" aca="1" ref="F86" ca="1">IF(INDIRECT("Aglomeracje!" &amp; E86)="",1,0)</f>
        <v>1</v>
      </c>
    </row>
    <row r="87" spans="1:6" ht="15.75" thickBot="1">
      <c r="A87" s="623"/>
      <c r="B87" s="126">
        <v>72</v>
      </c>
      <c r="C87" t="s">
        <v>831</v>
      </c>
      <c r="D87">
        <v>15</v>
      </c>
      <c r="E87" t="str">
        <f t="shared" si="1"/>
        <v xml:space="preserve"> CH15</v>
      </c>
    </row>
    <row r="88" spans="1:6" ht="15.75" thickBot="1">
      <c r="A88" s="629"/>
      <c r="B88" s="126">
        <v>73</v>
      </c>
      <c r="C88" t="s">
        <v>832</v>
      </c>
      <c r="D88">
        <v>15</v>
      </c>
      <c r="E88" t="str">
        <f t="shared" si="1"/>
        <v xml:space="preserve"> CI15</v>
      </c>
      <c r="F88" cm="1">
        <f t="array" aca="1" ref="F88" ca="1">IF(INDIRECT("Aglomeracje!" &amp; E88)="",1,0)</f>
        <v>1</v>
      </c>
    </row>
    <row r="89" spans="1:6">
      <c r="A89" s="546"/>
      <c r="B89" s="126">
        <v>74</v>
      </c>
      <c r="C89" t="s">
        <v>833</v>
      </c>
      <c r="D89">
        <v>15</v>
      </c>
      <c r="E89" t="str">
        <f t="shared" si="1"/>
        <v xml:space="preserve"> CJ15</v>
      </c>
    </row>
    <row r="90" spans="1:6">
      <c r="A90" s="462">
        <v>0</v>
      </c>
      <c r="B90" s="126">
        <v>75</v>
      </c>
      <c r="C90" t="s">
        <v>834</v>
      </c>
      <c r="D90">
        <v>15</v>
      </c>
      <c r="E90" t="str">
        <f t="shared" si="1"/>
        <v xml:space="preserve"> CK15</v>
      </c>
    </row>
    <row r="91" spans="1:6" ht="60">
      <c r="A91" s="462">
        <v>0</v>
      </c>
      <c r="B91" s="125" t="s">
        <v>349</v>
      </c>
      <c r="C91" t="s">
        <v>835</v>
      </c>
      <c r="D91">
        <v>15</v>
      </c>
      <c r="E91" t="str">
        <f t="shared" si="1"/>
        <v xml:space="preserve"> CL15</v>
      </c>
    </row>
    <row r="92" spans="1:6" ht="60">
      <c r="A92" s="460" t="s">
        <v>747</v>
      </c>
      <c r="B92" s="125" t="s">
        <v>350</v>
      </c>
      <c r="C92" t="s">
        <v>836</v>
      </c>
      <c r="D92">
        <v>15</v>
      </c>
      <c r="E92" t="str">
        <f t="shared" si="1"/>
        <v xml:space="preserve"> CM15</v>
      </c>
    </row>
    <row r="93" spans="1:6" ht="60">
      <c r="A93" s="441"/>
      <c r="B93" s="125" t="s">
        <v>351</v>
      </c>
      <c r="C93" t="s">
        <v>837</v>
      </c>
      <c r="D93">
        <v>15</v>
      </c>
      <c r="E93" t="str">
        <f t="shared" si="1"/>
        <v xml:space="preserve"> CN15</v>
      </c>
    </row>
    <row r="94" spans="1:6">
      <c r="A94" s="462">
        <v>0</v>
      </c>
      <c r="B94" s="131">
        <v>76</v>
      </c>
      <c r="C94" t="s">
        <v>838</v>
      </c>
      <c r="D94">
        <v>15</v>
      </c>
      <c r="E94" t="str">
        <f t="shared" si="1"/>
        <v xml:space="preserve"> CO15</v>
      </c>
    </row>
    <row r="95" spans="1:6">
      <c r="A95" s="462">
        <v>0</v>
      </c>
      <c r="B95" s="131">
        <v>77</v>
      </c>
      <c r="C95" t="s">
        <v>839</v>
      </c>
      <c r="D95">
        <v>15</v>
      </c>
      <c r="E95" t="str">
        <f t="shared" si="1"/>
        <v xml:space="preserve"> CP15</v>
      </c>
    </row>
    <row r="96" spans="1:6">
      <c r="A96" s="462">
        <v>0</v>
      </c>
      <c r="B96" s="131">
        <v>78</v>
      </c>
      <c r="C96" t="s">
        <v>840</v>
      </c>
      <c r="D96">
        <v>15</v>
      </c>
      <c r="E96" t="str">
        <f t="shared" si="1"/>
        <v xml:space="preserve"> CQ15</v>
      </c>
    </row>
    <row r="97" spans="1:6">
      <c r="A97" s="462">
        <v>0</v>
      </c>
      <c r="B97" s="131">
        <v>79</v>
      </c>
      <c r="C97" t="s">
        <v>841</v>
      </c>
      <c r="D97">
        <v>15</v>
      </c>
      <c r="E97" t="str">
        <f t="shared" si="1"/>
        <v xml:space="preserve"> CR15</v>
      </c>
    </row>
    <row r="98" spans="1:6">
      <c r="A98" s="462">
        <v>0</v>
      </c>
      <c r="B98" s="131">
        <v>80</v>
      </c>
      <c r="C98" t="s">
        <v>842</v>
      </c>
      <c r="D98">
        <v>15</v>
      </c>
      <c r="E98" t="str">
        <f t="shared" si="1"/>
        <v xml:space="preserve"> CS15</v>
      </c>
    </row>
    <row r="99" spans="1:6">
      <c r="A99" s="462">
        <v>0</v>
      </c>
      <c r="B99" s="131">
        <v>81</v>
      </c>
      <c r="C99" t="s">
        <v>843</v>
      </c>
      <c r="D99">
        <v>15</v>
      </c>
      <c r="E99" t="str">
        <f t="shared" si="1"/>
        <v xml:space="preserve"> CT15</v>
      </c>
    </row>
    <row r="100" spans="1:6">
      <c r="A100" s="462">
        <v>0</v>
      </c>
      <c r="B100" s="131">
        <v>82</v>
      </c>
      <c r="C100" t="s">
        <v>844</v>
      </c>
      <c r="D100">
        <v>15</v>
      </c>
      <c r="E100" t="str">
        <f t="shared" si="1"/>
        <v xml:space="preserve"> CU15</v>
      </c>
    </row>
    <row r="101" spans="1:6">
      <c r="A101" s="462">
        <v>0</v>
      </c>
      <c r="B101" s="131">
        <v>83</v>
      </c>
      <c r="C101" t="s">
        <v>845</v>
      </c>
      <c r="D101">
        <v>15</v>
      </c>
      <c r="E101" t="str">
        <f t="shared" si="1"/>
        <v xml:space="preserve"> CV15</v>
      </c>
    </row>
    <row r="102" spans="1:6">
      <c r="A102" s="462">
        <v>0</v>
      </c>
      <c r="B102" s="131">
        <v>84</v>
      </c>
      <c r="C102" t="s">
        <v>846</v>
      </c>
      <c r="D102">
        <v>15</v>
      </c>
      <c r="E102" t="str">
        <f t="shared" si="1"/>
        <v xml:space="preserve"> CW15</v>
      </c>
    </row>
    <row r="103" spans="1:6" ht="15.75" thickBot="1">
      <c r="A103" s="631">
        <v>0</v>
      </c>
      <c r="B103" s="131">
        <v>85</v>
      </c>
      <c r="C103" t="s">
        <v>847</v>
      </c>
      <c r="D103">
        <v>15</v>
      </c>
      <c r="E103" t="str">
        <f t="shared" si="1"/>
        <v xml:space="preserve"> CX15</v>
      </c>
    </row>
    <row r="104" spans="1:6" ht="15.75" thickBot="1">
      <c r="A104" s="632"/>
      <c r="B104" s="131">
        <v>86</v>
      </c>
      <c r="C104" t="s">
        <v>848</v>
      </c>
      <c r="D104">
        <v>15</v>
      </c>
      <c r="E104" t="str">
        <f t="shared" si="1"/>
        <v xml:space="preserve"> CY15</v>
      </c>
      <c r="F104" cm="1">
        <f t="array" aca="1" ref="F104" ca="1">IF(INDIRECT("Aglomeracje!" &amp; E104)="",1,0)</f>
        <v>1</v>
      </c>
    </row>
    <row r="105" spans="1:6" ht="15.75" thickBot="1">
      <c r="A105" s="632"/>
      <c r="B105" s="131">
        <v>87</v>
      </c>
      <c r="C105" t="s">
        <v>849</v>
      </c>
      <c r="D105">
        <v>15</v>
      </c>
      <c r="E105" t="str">
        <f t="shared" si="1"/>
        <v xml:space="preserve"> CZ15</v>
      </c>
      <c r="F105" cm="1">
        <f t="array" aca="1" ref="F105" ca="1">IF(INDIRECT("Aglomeracje!" &amp; E105)="",1,0)</f>
        <v>1</v>
      </c>
    </row>
    <row r="106" spans="1:6" ht="15.75" thickBot="1">
      <c r="A106" s="615"/>
      <c r="B106" s="131">
        <v>88</v>
      </c>
      <c r="C106" t="s">
        <v>850</v>
      </c>
      <c r="D106">
        <v>15</v>
      </c>
      <c r="E106" t="str">
        <f t="shared" si="1"/>
        <v xml:space="preserve"> DA15</v>
      </c>
      <c r="F106" cm="1">
        <f t="array" aca="1" ref="F106" ca="1">IF(INDIRECT("Aglomeracje!" &amp; E106)="",1,0)</f>
        <v>1</v>
      </c>
    </row>
    <row r="107" spans="1:6" ht="15.75" thickBot="1">
      <c r="A107" s="622"/>
      <c r="B107" s="131">
        <v>89</v>
      </c>
      <c r="C107" t="s">
        <v>851</v>
      </c>
      <c r="D107">
        <v>15</v>
      </c>
      <c r="E107" t="str">
        <f t="shared" si="1"/>
        <v xml:space="preserve"> DB15</v>
      </c>
      <c r="F107" cm="1">
        <f t="array" aca="1" ref="F107" ca="1">IF(INDIRECT("Aglomeracje!" &amp; E107)="",1,0)</f>
        <v>1</v>
      </c>
    </row>
    <row r="108" spans="1:6" ht="45">
      <c r="A108" s="541" t="s">
        <v>747</v>
      </c>
      <c r="B108" s="125" t="s">
        <v>352</v>
      </c>
      <c r="C108" t="s">
        <v>852</v>
      </c>
      <c r="D108">
        <v>15</v>
      </c>
      <c r="E108" t="str">
        <f t="shared" si="1"/>
        <v xml:space="preserve"> DC15</v>
      </c>
    </row>
    <row r="109" spans="1:6">
      <c r="A109" s="290"/>
      <c r="B109" s="131">
        <v>90</v>
      </c>
      <c r="C109" t="s">
        <v>853</v>
      </c>
      <c r="D109">
        <v>15</v>
      </c>
      <c r="E109" t="str">
        <f t="shared" si="1"/>
        <v xml:space="preserve"> DD15</v>
      </c>
    </row>
    <row r="110" spans="1:6">
      <c r="A110" s="290"/>
      <c r="B110" s="131">
        <v>91</v>
      </c>
      <c r="C110" t="s">
        <v>854</v>
      </c>
      <c r="D110">
        <v>15</v>
      </c>
      <c r="E110" t="str">
        <f t="shared" si="1"/>
        <v xml:space="preserve"> DE15</v>
      </c>
    </row>
    <row r="111" spans="1:6">
      <c r="A111" s="526"/>
      <c r="B111" s="131">
        <v>92</v>
      </c>
      <c r="C111" t="s">
        <v>855</v>
      </c>
      <c r="D111">
        <v>15</v>
      </c>
      <c r="E111" t="str">
        <f t="shared" si="1"/>
        <v xml:space="preserve"> DF15</v>
      </c>
    </row>
    <row r="112" spans="1:6">
      <c r="A112" s="291"/>
      <c r="B112" s="131">
        <v>93</v>
      </c>
      <c r="C112" t="s">
        <v>856</v>
      </c>
      <c r="D112">
        <v>15</v>
      </c>
      <c r="E112" t="str">
        <f t="shared" si="1"/>
        <v xml:space="preserve"> DG15</v>
      </c>
    </row>
    <row r="113" spans="1:5">
      <c r="A113" s="374"/>
      <c r="B113" s="131">
        <v>94</v>
      </c>
      <c r="C113" t="s">
        <v>857</v>
      </c>
      <c r="D113">
        <v>15</v>
      </c>
      <c r="E113" t="str">
        <f t="shared" si="1"/>
        <v xml:space="preserve"> DH15</v>
      </c>
    </row>
    <row r="114" spans="1:5">
      <c r="A114" s="374"/>
      <c r="B114" s="131">
        <v>95</v>
      </c>
      <c r="C114" t="s">
        <v>858</v>
      </c>
      <c r="D114">
        <v>15</v>
      </c>
      <c r="E114" t="str">
        <f t="shared" si="1"/>
        <v xml:space="preserve"> DI15</v>
      </c>
    </row>
    <row r="115" spans="1:5">
      <c r="A115" s="374"/>
      <c r="B115" s="131">
        <v>96</v>
      </c>
      <c r="C115" t="s">
        <v>859</v>
      </c>
      <c r="D115">
        <v>15</v>
      </c>
      <c r="E115" t="str">
        <f t="shared" si="1"/>
        <v xml:space="preserve"> DJ15</v>
      </c>
    </row>
    <row r="116" spans="1:5">
      <c r="A116" s="374"/>
      <c r="B116" s="131">
        <v>97</v>
      </c>
      <c r="C116" t="s">
        <v>860</v>
      </c>
      <c r="D116">
        <v>15</v>
      </c>
      <c r="E116" t="str">
        <f t="shared" si="1"/>
        <v xml:space="preserve"> DK15</v>
      </c>
    </row>
    <row r="117" spans="1:5">
      <c r="A117" s="291"/>
      <c r="B117" s="131">
        <v>98</v>
      </c>
      <c r="C117" t="s">
        <v>861</v>
      </c>
      <c r="D117">
        <v>15</v>
      </c>
      <c r="E117" t="str">
        <f t="shared" si="1"/>
        <v xml:space="preserve"> DL15</v>
      </c>
    </row>
    <row r="118" spans="1:5">
      <c r="A118" s="441"/>
      <c r="B118" s="131">
        <v>99</v>
      </c>
      <c r="C118" t="s">
        <v>862</v>
      </c>
      <c r="D118">
        <v>15</v>
      </c>
      <c r="E118" t="str">
        <f t="shared" si="1"/>
        <v xml:space="preserve"> DM15</v>
      </c>
    </row>
    <row r="119" spans="1:5">
      <c r="A119" s="441"/>
      <c r="B119" s="131">
        <v>100</v>
      </c>
      <c r="C119" t="s">
        <v>863</v>
      </c>
      <c r="D119">
        <v>15</v>
      </c>
      <c r="E119" t="str">
        <f t="shared" si="1"/>
        <v xml:space="preserve"> DN15</v>
      </c>
    </row>
    <row r="120" spans="1:5">
      <c r="A120" s="464"/>
      <c r="B120" s="131">
        <v>101</v>
      </c>
      <c r="C120" t="s">
        <v>864</v>
      </c>
      <c r="D120">
        <v>15</v>
      </c>
      <c r="E120" t="str">
        <f t="shared" si="1"/>
        <v xml:space="preserve"> DO15</v>
      </c>
    </row>
    <row r="121" spans="1:5">
      <c r="A121" s="290"/>
      <c r="B121" s="131">
        <v>102</v>
      </c>
      <c r="C121" t="s">
        <v>865</v>
      </c>
      <c r="D121">
        <v>15</v>
      </c>
      <c r="E121" t="str">
        <f t="shared" si="1"/>
        <v xml:space="preserve"> DP15</v>
      </c>
    </row>
    <row r="122" spans="1:5" ht="45">
      <c r="A122" s="633" t="s">
        <v>747</v>
      </c>
      <c r="B122" s="125" t="s">
        <v>353</v>
      </c>
      <c r="C122" t="s">
        <v>866</v>
      </c>
      <c r="D122">
        <v>15</v>
      </c>
      <c r="E122" t="str">
        <f t="shared" si="1"/>
        <v xml:space="preserve"> DQ15</v>
      </c>
    </row>
    <row r="123" spans="1:5">
      <c r="A123" s="463"/>
      <c r="B123" s="131">
        <v>103</v>
      </c>
      <c r="C123" t="s">
        <v>867</v>
      </c>
      <c r="D123">
        <v>15</v>
      </c>
      <c r="E123" t="str">
        <f t="shared" si="1"/>
        <v xml:space="preserve"> DR15</v>
      </c>
    </row>
    <row r="124" spans="1:5">
      <c r="A124" s="298"/>
      <c r="B124" s="131">
        <v>104</v>
      </c>
      <c r="C124" t="s">
        <v>868</v>
      </c>
      <c r="D124">
        <v>15</v>
      </c>
      <c r="E124" t="str">
        <f t="shared" si="1"/>
        <v xml:space="preserve"> DS15</v>
      </c>
    </row>
    <row r="125" spans="1:5">
      <c r="A125" s="298"/>
      <c r="B125" s="131">
        <v>105</v>
      </c>
      <c r="C125" t="s">
        <v>869</v>
      </c>
      <c r="D125">
        <v>15</v>
      </c>
      <c r="E125" t="str">
        <f t="shared" si="1"/>
        <v xml:space="preserve"> DT15</v>
      </c>
    </row>
    <row r="126" spans="1:5">
      <c r="A126" s="298"/>
      <c r="B126" s="131">
        <v>106</v>
      </c>
      <c r="C126" t="s">
        <v>870</v>
      </c>
      <c r="D126">
        <v>15</v>
      </c>
      <c r="E126" t="str">
        <f t="shared" si="1"/>
        <v xml:space="preserve"> DU15</v>
      </c>
    </row>
    <row r="127" spans="1:5">
      <c r="A127" s="298"/>
      <c r="B127" s="131">
        <v>107</v>
      </c>
      <c r="C127" t="s">
        <v>871</v>
      </c>
      <c r="D127">
        <v>15</v>
      </c>
      <c r="E127" t="str">
        <f t="shared" si="1"/>
        <v xml:space="preserve"> DV15</v>
      </c>
    </row>
    <row r="128" spans="1:5">
      <c r="A128" s="465"/>
      <c r="B128" s="131">
        <v>108</v>
      </c>
      <c r="C128" t="s">
        <v>872</v>
      </c>
      <c r="D128">
        <v>15</v>
      </c>
      <c r="E128" t="str">
        <f t="shared" si="1"/>
        <v xml:space="preserve"> DW15</v>
      </c>
    </row>
    <row r="129" spans="1:5">
      <c r="A129" s="441"/>
      <c r="B129" s="131">
        <v>109</v>
      </c>
      <c r="C129" t="s">
        <v>873</v>
      </c>
      <c r="D129">
        <v>15</v>
      </c>
      <c r="E129" t="str">
        <f t="shared" si="1"/>
        <v xml:space="preserve"> DX15</v>
      </c>
    </row>
    <row r="130" spans="1:5">
      <c r="A130" s="464"/>
      <c r="B130" s="131">
        <v>110</v>
      </c>
      <c r="C130" t="s">
        <v>874</v>
      </c>
      <c r="D130">
        <v>15</v>
      </c>
      <c r="E130" t="str">
        <f t="shared" si="1"/>
        <v xml:space="preserve"> DY15</v>
      </c>
    </row>
    <row r="131" spans="1:5">
      <c r="A131" s="466"/>
      <c r="B131" s="131">
        <v>111</v>
      </c>
      <c r="C131" t="s">
        <v>875</v>
      </c>
      <c r="D131">
        <v>15</v>
      </c>
      <c r="E131" t="str">
        <f t="shared" ref="E131:E169" si="2">C131 &amp; D131</f>
        <v xml:space="preserve"> DZ15</v>
      </c>
    </row>
    <row r="132" spans="1:5">
      <c r="A132" s="290"/>
      <c r="B132" s="131">
        <v>112</v>
      </c>
      <c r="C132" t="s">
        <v>876</v>
      </c>
      <c r="D132">
        <v>15</v>
      </c>
      <c r="E132" t="str">
        <f t="shared" si="2"/>
        <v xml:space="preserve"> EA15</v>
      </c>
    </row>
    <row r="133" spans="1:5" ht="45">
      <c r="A133" s="633" t="s">
        <v>747</v>
      </c>
      <c r="B133" s="125" t="s">
        <v>354</v>
      </c>
      <c r="C133" t="s">
        <v>877</v>
      </c>
      <c r="D133">
        <v>15</v>
      </c>
      <c r="E133" t="str">
        <f t="shared" si="2"/>
        <v xml:space="preserve"> EB15</v>
      </c>
    </row>
    <row r="134" spans="1:5">
      <c r="A134" s="290"/>
      <c r="B134" s="131">
        <v>113</v>
      </c>
      <c r="C134" t="s">
        <v>878</v>
      </c>
      <c r="D134">
        <v>15</v>
      </c>
      <c r="E134" t="str">
        <f t="shared" si="2"/>
        <v xml:space="preserve"> EC15</v>
      </c>
    </row>
    <row r="135" spans="1:5">
      <c r="A135" s="525" t="s">
        <v>747</v>
      </c>
      <c r="B135" s="131">
        <v>114</v>
      </c>
      <c r="C135" t="s">
        <v>879</v>
      </c>
      <c r="D135">
        <v>15</v>
      </c>
      <c r="E135" t="str">
        <f t="shared" si="2"/>
        <v xml:space="preserve"> ED15</v>
      </c>
    </row>
    <row r="136" spans="1:5">
      <c r="A136" s="525" t="s">
        <v>747</v>
      </c>
      <c r="B136" s="131">
        <v>115</v>
      </c>
      <c r="C136" t="s">
        <v>880</v>
      </c>
      <c r="D136">
        <v>15</v>
      </c>
      <c r="E136" t="str">
        <f t="shared" si="2"/>
        <v xml:space="preserve"> EE15</v>
      </c>
    </row>
    <row r="137" spans="1:5">
      <c r="A137" s="463"/>
      <c r="B137" s="131">
        <v>116</v>
      </c>
      <c r="C137" t="s">
        <v>881</v>
      </c>
      <c r="D137">
        <v>15</v>
      </c>
      <c r="E137" t="str">
        <f t="shared" si="2"/>
        <v xml:space="preserve"> EF15</v>
      </c>
    </row>
    <row r="138" spans="1:5">
      <c r="A138" s="298"/>
      <c r="B138" s="131">
        <v>117</v>
      </c>
      <c r="C138" t="s">
        <v>882</v>
      </c>
      <c r="D138">
        <v>15</v>
      </c>
      <c r="E138" t="str">
        <f t="shared" si="2"/>
        <v xml:space="preserve"> EG15</v>
      </c>
    </row>
    <row r="139" spans="1:5">
      <c r="A139" s="298"/>
      <c r="B139" s="131">
        <v>118</v>
      </c>
      <c r="C139" t="s">
        <v>883</v>
      </c>
      <c r="D139">
        <v>15</v>
      </c>
      <c r="E139" t="str">
        <f t="shared" si="2"/>
        <v xml:space="preserve"> EH15</v>
      </c>
    </row>
    <row r="140" spans="1:5">
      <c r="A140" s="298"/>
      <c r="B140" s="131">
        <v>119</v>
      </c>
      <c r="C140" t="s">
        <v>884</v>
      </c>
      <c r="D140">
        <v>15</v>
      </c>
      <c r="E140" t="str">
        <f t="shared" si="2"/>
        <v xml:space="preserve"> EI15</v>
      </c>
    </row>
    <row r="141" spans="1:5">
      <c r="A141" s="465"/>
      <c r="B141" s="131">
        <v>120</v>
      </c>
      <c r="C141" t="s">
        <v>885</v>
      </c>
      <c r="D141">
        <v>15</v>
      </c>
      <c r="E141" t="str">
        <f t="shared" si="2"/>
        <v xml:space="preserve"> EJ15</v>
      </c>
    </row>
    <row r="142" spans="1:5">
      <c r="A142" s="465"/>
      <c r="B142" s="131">
        <v>121</v>
      </c>
      <c r="C142" t="s">
        <v>886</v>
      </c>
      <c r="D142">
        <v>15</v>
      </c>
      <c r="E142" t="str">
        <f t="shared" si="2"/>
        <v xml:space="preserve"> EK15</v>
      </c>
    </row>
    <row r="143" spans="1:5">
      <c r="A143" s="441"/>
      <c r="B143" s="131">
        <v>122</v>
      </c>
      <c r="C143" t="s">
        <v>887</v>
      </c>
      <c r="D143">
        <v>15</v>
      </c>
      <c r="E143" t="str">
        <f t="shared" si="2"/>
        <v xml:space="preserve"> EL15</v>
      </c>
    </row>
    <row r="144" spans="1:5">
      <c r="A144" s="464"/>
      <c r="B144" s="131">
        <v>123</v>
      </c>
      <c r="C144" t="s">
        <v>888</v>
      </c>
      <c r="D144">
        <v>15</v>
      </c>
      <c r="E144" t="str">
        <f t="shared" si="2"/>
        <v xml:space="preserve"> EM15</v>
      </c>
    </row>
    <row r="145" spans="1:5">
      <c r="A145" s="463"/>
      <c r="B145" s="131">
        <v>124</v>
      </c>
      <c r="C145" t="s">
        <v>889</v>
      </c>
      <c r="D145">
        <v>15</v>
      </c>
      <c r="E145" t="str">
        <f t="shared" si="2"/>
        <v xml:space="preserve"> EN15</v>
      </c>
    </row>
    <row r="146" spans="1:5">
      <c r="A146" s="298"/>
      <c r="B146" s="131">
        <v>125</v>
      </c>
      <c r="C146" t="s">
        <v>890</v>
      </c>
      <c r="D146">
        <v>15</v>
      </c>
      <c r="E146" t="str">
        <f t="shared" si="2"/>
        <v xml:space="preserve"> EO15</v>
      </c>
    </row>
    <row r="147" spans="1:5">
      <c r="A147" s="465"/>
      <c r="B147" s="131">
        <v>127</v>
      </c>
      <c r="C147" t="s">
        <v>891</v>
      </c>
      <c r="D147">
        <v>15</v>
      </c>
      <c r="E147" t="str">
        <f t="shared" si="2"/>
        <v xml:space="preserve"> EP15</v>
      </c>
    </row>
    <row r="148" spans="1:5">
      <c r="A148" s="441"/>
      <c r="B148" s="131">
        <v>128</v>
      </c>
      <c r="C148" t="s">
        <v>892</v>
      </c>
      <c r="D148">
        <v>15</v>
      </c>
      <c r="E148" t="str">
        <f t="shared" si="2"/>
        <v xml:space="preserve"> EQ15</v>
      </c>
    </row>
    <row r="149" spans="1:5">
      <c r="A149" s="464"/>
      <c r="B149" s="131">
        <v>129</v>
      </c>
      <c r="C149" t="s">
        <v>893</v>
      </c>
      <c r="D149">
        <v>15</v>
      </c>
      <c r="E149" t="str">
        <f t="shared" si="2"/>
        <v xml:space="preserve"> ER15</v>
      </c>
    </row>
    <row r="150" spans="1:5">
      <c r="A150" s="463"/>
      <c r="B150" s="131">
        <v>130</v>
      </c>
      <c r="C150" t="s">
        <v>894</v>
      </c>
      <c r="D150">
        <v>15</v>
      </c>
      <c r="E150" t="str">
        <f t="shared" si="2"/>
        <v xml:space="preserve"> ES15</v>
      </c>
    </row>
    <row r="151" spans="1:5">
      <c r="A151" s="298"/>
      <c r="B151" s="131">
        <v>131</v>
      </c>
      <c r="C151" t="s">
        <v>895</v>
      </c>
      <c r="D151">
        <v>15</v>
      </c>
      <c r="E151" t="str">
        <f t="shared" si="2"/>
        <v xml:space="preserve"> ET15</v>
      </c>
    </row>
    <row r="152" spans="1:5">
      <c r="A152" s="465"/>
      <c r="B152" s="131">
        <v>133</v>
      </c>
      <c r="C152" t="s">
        <v>896</v>
      </c>
      <c r="D152">
        <v>15</v>
      </c>
      <c r="E152" t="str">
        <f t="shared" si="2"/>
        <v xml:space="preserve"> EU15</v>
      </c>
    </row>
    <row r="153" spans="1:5" ht="60">
      <c r="A153" s="460" t="s">
        <v>747</v>
      </c>
      <c r="B153" s="125" t="s">
        <v>355</v>
      </c>
      <c r="C153" t="s">
        <v>897</v>
      </c>
      <c r="D153">
        <v>15</v>
      </c>
      <c r="E153" t="str">
        <f t="shared" si="2"/>
        <v xml:space="preserve"> EV15</v>
      </c>
    </row>
    <row r="154" spans="1:5" ht="60">
      <c r="A154" s="439"/>
      <c r="B154" s="129" t="s">
        <v>356</v>
      </c>
      <c r="C154" t="s">
        <v>898</v>
      </c>
      <c r="D154">
        <v>15</v>
      </c>
      <c r="E154" t="str">
        <f t="shared" si="2"/>
        <v xml:space="preserve"> EW15</v>
      </c>
    </row>
    <row r="155" spans="1:5">
      <c r="A155" s="462">
        <v>0</v>
      </c>
      <c r="B155" s="131">
        <v>134</v>
      </c>
      <c r="C155" t="s">
        <v>899</v>
      </c>
      <c r="D155">
        <v>15</v>
      </c>
      <c r="E155" t="str">
        <f t="shared" si="2"/>
        <v xml:space="preserve"> EX15</v>
      </c>
    </row>
    <row r="156" spans="1:5">
      <c r="A156" s="462">
        <v>0</v>
      </c>
      <c r="B156" s="131">
        <v>135</v>
      </c>
      <c r="C156" t="s">
        <v>900</v>
      </c>
      <c r="D156">
        <v>15</v>
      </c>
      <c r="E156" t="str">
        <f t="shared" si="2"/>
        <v xml:space="preserve"> EY15</v>
      </c>
    </row>
    <row r="157" spans="1:5">
      <c r="A157" s="373">
        <v>0</v>
      </c>
      <c r="B157" s="131">
        <v>136</v>
      </c>
      <c r="C157" t="s">
        <v>901</v>
      </c>
      <c r="D157">
        <v>15</v>
      </c>
      <c r="E157" t="str">
        <f t="shared" si="2"/>
        <v xml:space="preserve"> EZ15</v>
      </c>
    </row>
    <row r="158" spans="1:5">
      <c r="A158" s="439"/>
      <c r="B158" s="131">
        <v>137</v>
      </c>
      <c r="C158" t="s">
        <v>902</v>
      </c>
      <c r="D158">
        <v>15</v>
      </c>
      <c r="E158" t="str">
        <f t="shared" si="2"/>
        <v xml:space="preserve"> FA15</v>
      </c>
    </row>
    <row r="159" spans="1:5">
      <c r="A159" s="371">
        <v>0</v>
      </c>
      <c r="B159" s="131">
        <v>138</v>
      </c>
      <c r="C159" t="s">
        <v>903</v>
      </c>
      <c r="D159">
        <v>15</v>
      </c>
      <c r="E159" t="str">
        <f t="shared" si="2"/>
        <v xml:space="preserve"> FB15</v>
      </c>
    </row>
    <row r="160" spans="1:5">
      <c r="A160" s="370" t="s">
        <v>747</v>
      </c>
      <c r="B160" s="131">
        <v>139</v>
      </c>
      <c r="C160" t="s">
        <v>904</v>
      </c>
      <c r="D160">
        <v>15</v>
      </c>
      <c r="E160" t="str">
        <f t="shared" si="2"/>
        <v xml:space="preserve"> FC15</v>
      </c>
    </row>
    <row r="161" spans="1:5">
      <c r="A161" s="370" t="s">
        <v>747</v>
      </c>
      <c r="B161" s="131">
        <v>140</v>
      </c>
      <c r="C161" t="s">
        <v>905</v>
      </c>
      <c r="D161">
        <v>15</v>
      </c>
      <c r="E161" t="str">
        <f t="shared" si="2"/>
        <v xml:space="preserve"> FD15</v>
      </c>
    </row>
    <row r="162" spans="1:5">
      <c r="A162" s="370">
        <v>0</v>
      </c>
      <c r="B162" s="131">
        <v>141</v>
      </c>
      <c r="C162" t="s">
        <v>906</v>
      </c>
      <c r="D162">
        <v>15</v>
      </c>
      <c r="E162" t="str">
        <f t="shared" si="2"/>
        <v xml:space="preserve"> FE15</v>
      </c>
    </row>
    <row r="163" spans="1:5">
      <c r="A163" s="370" t="s">
        <v>117</v>
      </c>
      <c r="B163" s="131">
        <v>142</v>
      </c>
      <c r="C163" t="s">
        <v>907</v>
      </c>
      <c r="D163">
        <v>15</v>
      </c>
      <c r="E163" t="str">
        <f t="shared" si="2"/>
        <v xml:space="preserve"> FF15</v>
      </c>
    </row>
    <row r="164" spans="1:5">
      <c r="A164" s="370" t="s">
        <v>117</v>
      </c>
      <c r="B164" s="131">
        <v>143</v>
      </c>
      <c r="C164" t="s">
        <v>908</v>
      </c>
      <c r="D164">
        <v>15</v>
      </c>
      <c r="E164" t="str">
        <f t="shared" si="2"/>
        <v xml:space="preserve"> FG15</v>
      </c>
    </row>
    <row r="165" spans="1:5">
      <c r="A165" s="370" t="s">
        <v>117</v>
      </c>
      <c r="B165" s="131">
        <v>144</v>
      </c>
      <c r="C165" t="s">
        <v>909</v>
      </c>
      <c r="D165">
        <v>15</v>
      </c>
      <c r="E165" t="str">
        <f t="shared" si="2"/>
        <v xml:space="preserve"> FH15</v>
      </c>
    </row>
    <row r="166" spans="1:5">
      <c r="A166" s="370" t="s">
        <v>117</v>
      </c>
      <c r="B166" s="131">
        <v>145</v>
      </c>
      <c r="C166" t="s">
        <v>910</v>
      </c>
      <c r="D166">
        <v>15</v>
      </c>
      <c r="E166" t="str">
        <f t="shared" si="2"/>
        <v xml:space="preserve"> FI15</v>
      </c>
    </row>
    <row r="167" spans="1:5">
      <c r="A167" s="528" t="s">
        <v>117</v>
      </c>
      <c r="B167" s="131">
        <v>146</v>
      </c>
      <c r="C167" t="s">
        <v>911</v>
      </c>
      <c r="D167">
        <v>15</v>
      </c>
      <c r="E167" t="str">
        <f t="shared" si="2"/>
        <v xml:space="preserve"> FJ15</v>
      </c>
    </row>
    <row r="168" spans="1:5">
      <c r="A168" s="528" t="s">
        <v>117</v>
      </c>
      <c r="B168" s="131">
        <v>147</v>
      </c>
      <c r="C168" t="s">
        <v>912</v>
      </c>
      <c r="D168">
        <v>15</v>
      </c>
      <c r="E168" t="str">
        <f t="shared" si="2"/>
        <v xml:space="preserve"> FK15</v>
      </c>
    </row>
    <row r="169" spans="1:5">
      <c r="A169" s="370" t="s">
        <v>117</v>
      </c>
      <c r="B169" s="131">
        <v>148</v>
      </c>
      <c r="C169" t="s">
        <v>913</v>
      </c>
      <c r="D169">
        <v>15</v>
      </c>
      <c r="E169" t="str">
        <f t="shared" si="2"/>
        <v xml:space="preserve"> FL15</v>
      </c>
    </row>
    <row r="170" spans="1:5">
      <c r="A170" s="515"/>
      <c r="B170" s="533"/>
      <c r="C170" t="s">
        <v>914</v>
      </c>
    </row>
    <row r="171" spans="1:5">
      <c r="A171" s="515"/>
      <c r="B171" s="452"/>
      <c r="C171" t="s">
        <v>915</v>
      </c>
    </row>
    <row r="172" spans="1:5">
      <c r="A172" s="515"/>
      <c r="B172" s="452"/>
      <c r="C172" t="s">
        <v>916</v>
      </c>
    </row>
    <row r="173" spans="1:5">
      <c r="A173" s="515"/>
      <c r="B173" s="452"/>
      <c r="C173" t="s">
        <v>917</v>
      </c>
    </row>
    <row r="174" spans="1:5">
      <c r="A174" s="515"/>
      <c r="B174" s="452"/>
      <c r="C174" t="s">
        <v>918</v>
      </c>
    </row>
    <row r="175" spans="1:5">
      <c r="A175" s="467">
        <v>0</v>
      </c>
      <c r="B175" s="452"/>
      <c r="C175" t="s">
        <v>919</v>
      </c>
    </row>
    <row r="176" spans="1:5">
      <c r="A176" s="467">
        <v>0</v>
      </c>
      <c r="B176" s="452"/>
      <c r="C176" t="s">
        <v>920</v>
      </c>
    </row>
    <row r="177" spans="1:3">
      <c r="A177" s="467">
        <v>0</v>
      </c>
      <c r="B177" s="452"/>
      <c r="C177" t="s">
        <v>921</v>
      </c>
    </row>
    <row r="178" spans="1:3">
      <c r="A178" s="467">
        <v>0</v>
      </c>
      <c r="B178" s="452"/>
      <c r="C178" t="s">
        <v>922</v>
      </c>
    </row>
    <row r="179" spans="1:3">
      <c r="A179" s="467">
        <v>0</v>
      </c>
      <c r="B179" s="452"/>
      <c r="C179" t="s">
        <v>923</v>
      </c>
    </row>
    <row r="180" spans="1:3">
      <c r="A180" s="467"/>
      <c r="B180" s="452"/>
      <c r="C180" t="s">
        <v>924</v>
      </c>
    </row>
    <row r="181" spans="1:3">
      <c r="A181" s="467"/>
      <c r="B181" s="452"/>
      <c r="C181" t="s">
        <v>925</v>
      </c>
    </row>
    <row r="182" spans="1:3">
      <c r="A182" s="467"/>
      <c r="B182" s="452"/>
      <c r="C182" t="s">
        <v>926</v>
      </c>
    </row>
    <row r="183" spans="1:3">
      <c r="A183" s="467"/>
      <c r="B183" s="452"/>
      <c r="C183" t="s">
        <v>927</v>
      </c>
    </row>
    <row r="184" spans="1:3">
      <c r="A184" s="467"/>
      <c r="B184" s="452"/>
      <c r="C184" t="s">
        <v>928</v>
      </c>
    </row>
    <row r="185" spans="1:3">
      <c r="A185" s="467"/>
      <c r="B185" s="452"/>
      <c r="C185" t="s">
        <v>929</v>
      </c>
    </row>
    <row r="186" spans="1:3">
      <c r="A186" s="467"/>
      <c r="B186" s="452"/>
      <c r="C186" t="s">
        <v>930</v>
      </c>
    </row>
    <row r="187" spans="1:3">
      <c r="A187" s="467"/>
      <c r="B187" s="454"/>
      <c r="C187" t="s">
        <v>931</v>
      </c>
    </row>
    <row r="188" spans="1:3">
      <c r="A188" s="467"/>
      <c r="B188" s="452"/>
      <c r="C188" t="s">
        <v>932</v>
      </c>
    </row>
    <row r="189" spans="1:3">
      <c r="A189" s="467"/>
      <c r="B189" s="455"/>
      <c r="C189" t="s">
        <v>933</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747</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753</v>
      </c>
      <c r="B16394" s="126">
        <v>6</v>
      </c>
    </row>
    <row r="16395" spans="1:2">
      <c r="A16395" s="483" t="s">
        <v>747</v>
      </c>
      <c r="B16395" s="126">
        <v>7</v>
      </c>
    </row>
    <row r="16396" spans="1:2">
      <c r="A16396" s="483" t="s">
        <v>747</v>
      </c>
      <c r="B16396" s="126">
        <v>8</v>
      </c>
    </row>
    <row r="16397" spans="1:2">
      <c r="A16397" s="483" t="s">
        <v>747</v>
      </c>
      <c r="B16397" s="126">
        <v>9</v>
      </c>
    </row>
    <row r="16398" spans="1:2">
      <c r="A16398" s="483" t="s">
        <v>747</v>
      </c>
      <c r="B16398" s="126">
        <v>10</v>
      </c>
    </row>
    <row r="16399" spans="1:2" ht="15.75" thickBot="1">
      <c r="A16399" s="610" t="s">
        <v>747</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747</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747</v>
      </c>
      <c r="B16430" s="127" t="s">
        <v>340</v>
      </c>
    </row>
    <row r="16431" spans="1:2" ht="45.75" thickBot="1">
      <c r="A16431" s="621"/>
      <c r="B16431" s="127" t="s">
        <v>341</v>
      </c>
    </row>
    <row r="16432" spans="1:2" ht="15.75" thickBot="1">
      <c r="A16432" s="615"/>
      <c r="B16432" s="126">
        <v>40</v>
      </c>
    </row>
    <row r="16433" spans="1:2" ht="45">
      <c r="A16433" s="541" t="s">
        <v>747</v>
      </c>
      <c r="B16433" s="127" t="s">
        <v>342</v>
      </c>
    </row>
    <row r="16434" spans="1:2" ht="45.75" thickBot="1">
      <c r="A16434" s="621"/>
      <c r="B16434" s="127" t="s">
        <v>343</v>
      </c>
    </row>
    <row r="16435" spans="1:2" ht="15.75" thickBot="1">
      <c r="A16435" s="622"/>
      <c r="B16435" s="126">
        <v>41</v>
      </c>
    </row>
    <row r="16436" spans="1:2" ht="60">
      <c r="A16436" s="541" t="s">
        <v>747</v>
      </c>
      <c r="B16436" s="127" t="s">
        <v>344</v>
      </c>
    </row>
    <row r="16437" spans="1:2" ht="15.75" thickBot="1">
      <c r="A16437" s="621"/>
      <c r="B16437" s="128">
        <v>42</v>
      </c>
    </row>
    <row r="16438" spans="1:2" ht="15.75" thickBot="1">
      <c r="A16438" s="622"/>
      <c r="B16438" s="126">
        <v>43</v>
      </c>
    </row>
    <row r="16439" spans="1:2" ht="60">
      <c r="A16439" s="541" t="s">
        <v>747</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747</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747</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747</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747</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747</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747</v>
      </c>
      <c r="B16517" s="125" t="s">
        <v>354</v>
      </c>
    </row>
    <row r="16518" spans="1:2">
      <c r="A16518" s="290"/>
      <c r="B16518" s="131">
        <v>113</v>
      </c>
    </row>
    <row r="16519" spans="1:2">
      <c r="A16519" s="525" t="s">
        <v>747</v>
      </c>
      <c r="B16519" s="131">
        <v>114</v>
      </c>
    </row>
    <row r="16520" spans="1:2">
      <c r="A16520" s="525" t="s">
        <v>747</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747</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747</v>
      </c>
      <c r="B16544" s="131">
        <v>139</v>
      </c>
    </row>
    <row r="16545" spans="1:2">
      <c r="A16545" s="370" t="s">
        <v>747</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747</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753</v>
      </c>
      <c r="B32778" s="126">
        <v>6</v>
      </c>
    </row>
    <row r="32779" spans="1:2">
      <c r="A32779" s="483" t="s">
        <v>747</v>
      </c>
      <c r="B32779" s="126">
        <v>7</v>
      </c>
    </row>
    <row r="32780" spans="1:2">
      <c r="A32780" s="483" t="s">
        <v>747</v>
      </c>
      <c r="B32780" s="126">
        <v>8</v>
      </c>
    </row>
    <row r="32781" spans="1:2">
      <c r="A32781" s="483" t="s">
        <v>747</v>
      </c>
      <c r="B32781" s="126">
        <v>9</v>
      </c>
    </row>
    <row r="32782" spans="1:2">
      <c r="A32782" s="483" t="s">
        <v>747</v>
      </c>
      <c r="B32782" s="126">
        <v>10</v>
      </c>
    </row>
    <row r="32783" spans="1:2" ht="15.75" thickBot="1">
      <c r="A32783" s="610" t="s">
        <v>747</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747</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747</v>
      </c>
      <c r="B32814" s="127" t="s">
        <v>340</v>
      </c>
    </row>
    <row r="32815" spans="1:2" ht="45.75" thickBot="1">
      <c r="A32815" s="621"/>
      <c r="B32815" s="127" t="s">
        <v>341</v>
      </c>
    </row>
    <row r="32816" spans="1:2" ht="15.75" thickBot="1">
      <c r="A32816" s="615"/>
      <c r="B32816" s="126">
        <v>40</v>
      </c>
    </row>
    <row r="32817" spans="1:2" ht="45">
      <c r="A32817" s="541" t="s">
        <v>747</v>
      </c>
      <c r="B32817" s="127" t="s">
        <v>342</v>
      </c>
    </row>
    <row r="32818" spans="1:2" ht="45.75" thickBot="1">
      <c r="A32818" s="621"/>
      <c r="B32818" s="127" t="s">
        <v>343</v>
      </c>
    </row>
    <row r="32819" spans="1:2" ht="15.75" thickBot="1">
      <c r="A32819" s="622"/>
      <c r="B32819" s="126">
        <v>41</v>
      </c>
    </row>
    <row r="32820" spans="1:2" ht="60">
      <c r="A32820" s="541" t="s">
        <v>747</v>
      </c>
      <c r="B32820" s="127" t="s">
        <v>344</v>
      </c>
    </row>
    <row r="32821" spans="1:2" ht="15.75" thickBot="1">
      <c r="A32821" s="621"/>
      <c r="B32821" s="128">
        <v>42</v>
      </c>
    </row>
    <row r="32822" spans="1:2" ht="15.75" thickBot="1">
      <c r="A32822" s="622"/>
      <c r="B32822" s="126">
        <v>43</v>
      </c>
    </row>
    <row r="32823" spans="1:2" ht="60">
      <c r="A32823" s="541" t="s">
        <v>747</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747</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747</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747</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747</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747</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747</v>
      </c>
      <c r="B32901" s="125" t="s">
        <v>354</v>
      </c>
    </row>
    <row r="32902" spans="1:2">
      <c r="A32902" s="290"/>
      <c r="B32902" s="131">
        <v>113</v>
      </c>
    </row>
    <row r="32903" spans="1:2">
      <c r="A32903" s="525" t="s">
        <v>747</v>
      </c>
      <c r="B32903" s="131">
        <v>114</v>
      </c>
    </row>
    <row r="32904" spans="1:2">
      <c r="A32904" s="525" t="s">
        <v>747</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747</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747</v>
      </c>
      <c r="B32928" s="131">
        <v>139</v>
      </c>
    </row>
    <row r="32929" spans="1:2">
      <c r="A32929" s="370" t="s">
        <v>747</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747</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753</v>
      </c>
      <c r="B49162" s="126">
        <v>6</v>
      </c>
    </row>
    <row r="49163" spans="1:2">
      <c r="A49163" s="483" t="s">
        <v>747</v>
      </c>
      <c r="B49163" s="126">
        <v>7</v>
      </c>
    </row>
    <row r="49164" spans="1:2">
      <c r="A49164" s="483" t="s">
        <v>747</v>
      </c>
      <c r="B49164" s="126">
        <v>8</v>
      </c>
    </row>
    <row r="49165" spans="1:2">
      <c r="A49165" s="483" t="s">
        <v>747</v>
      </c>
      <c r="B49165" s="126">
        <v>9</v>
      </c>
    </row>
    <row r="49166" spans="1:2">
      <c r="A49166" s="483" t="s">
        <v>747</v>
      </c>
      <c r="B49166" s="126">
        <v>10</v>
      </c>
    </row>
    <row r="49167" spans="1:2" ht="15.75" thickBot="1">
      <c r="A49167" s="610" t="s">
        <v>747</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747</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747</v>
      </c>
      <c r="B49198" s="127" t="s">
        <v>340</v>
      </c>
    </row>
    <row r="49199" spans="1:2" ht="45.75" thickBot="1">
      <c r="A49199" s="621"/>
      <c r="B49199" s="127" t="s">
        <v>341</v>
      </c>
    </row>
    <row r="49200" spans="1:2" ht="15.75" thickBot="1">
      <c r="A49200" s="615"/>
      <c r="B49200" s="126">
        <v>40</v>
      </c>
    </row>
    <row r="49201" spans="1:2" ht="45">
      <c r="A49201" s="541" t="s">
        <v>747</v>
      </c>
      <c r="B49201" s="127" t="s">
        <v>342</v>
      </c>
    </row>
    <row r="49202" spans="1:2" ht="45.75" thickBot="1">
      <c r="A49202" s="621"/>
      <c r="B49202" s="127" t="s">
        <v>343</v>
      </c>
    </row>
    <row r="49203" spans="1:2" ht="15.75" thickBot="1">
      <c r="A49203" s="622"/>
      <c r="B49203" s="126">
        <v>41</v>
      </c>
    </row>
    <row r="49204" spans="1:2" ht="60">
      <c r="A49204" s="541" t="s">
        <v>747</v>
      </c>
      <c r="B49204" s="127" t="s">
        <v>344</v>
      </c>
    </row>
    <row r="49205" spans="1:2" ht="15.75" thickBot="1">
      <c r="A49205" s="621"/>
      <c r="B49205" s="128">
        <v>42</v>
      </c>
    </row>
    <row r="49206" spans="1:2" ht="15.75" thickBot="1">
      <c r="A49206" s="622"/>
      <c r="B49206" s="126">
        <v>43</v>
      </c>
    </row>
    <row r="49207" spans="1:2" ht="60">
      <c r="A49207" s="541" t="s">
        <v>747</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747</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747</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747</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747</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747</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747</v>
      </c>
      <c r="B49285" s="125" t="s">
        <v>354</v>
      </c>
    </row>
    <row r="49286" spans="1:2">
      <c r="A49286" s="290"/>
      <c r="B49286" s="131">
        <v>113</v>
      </c>
    </row>
    <row r="49287" spans="1:2">
      <c r="A49287" s="525" t="s">
        <v>747</v>
      </c>
      <c r="B49287" s="131">
        <v>114</v>
      </c>
    </row>
    <row r="49288" spans="1:2">
      <c r="A49288" s="525" t="s">
        <v>747</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747</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747</v>
      </c>
      <c r="B49312" s="131">
        <v>139</v>
      </c>
    </row>
    <row r="49313" spans="1:2">
      <c r="A49313" s="370" t="s">
        <v>747</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747</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753</v>
      </c>
      <c r="B65546" s="126">
        <v>6</v>
      </c>
    </row>
    <row r="65547" spans="1:2">
      <c r="A65547" s="483" t="s">
        <v>747</v>
      </c>
      <c r="B65547" s="126">
        <v>7</v>
      </c>
    </row>
    <row r="65548" spans="1:2">
      <c r="A65548" s="483" t="s">
        <v>747</v>
      </c>
      <c r="B65548" s="126">
        <v>8</v>
      </c>
    </row>
    <row r="65549" spans="1:2">
      <c r="A65549" s="483" t="s">
        <v>747</v>
      </c>
      <c r="B65549" s="126">
        <v>9</v>
      </c>
    </row>
    <row r="65550" spans="1:2">
      <c r="A65550" s="483" t="s">
        <v>747</v>
      </c>
      <c r="B65550" s="126">
        <v>10</v>
      </c>
    </row>
    <row r="65551" spans="1:2" ht="15.75" thickBot="1">
      <c r="A65551" s="610" t="s">
        <v>747</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747</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747</v>
      </c>
      <c r="B65582" s="127" t="s">
        <v>340</v>
      </c>
    </row>
    <row r="65583" spans="1:2" ht="45.75" thickBot="1">
      <c r="A65583" s="621"/>
      <c r="B65583" s="127" t="s">
        <v>341</v>
      </c>
    </row>
    <row r="65584" spans="1:2" ht="15.75" thickBot="1">
      <c r="A65584" s="615"/>
      <c r="B65584" s="126">
        <v>40</v>
      </c>
    </row>
    <row r="65585" spans="1:2" ht="45">
      <c r="A65585" s="541" t="s">
        <v>747</v>
      </c>
      <c r="B65585" s="127" t="s">
        <v>342</v>
      </c>
    </row>
    <row r="65586" spans="1:2" ht="45.75" thickBot="1">
      <c r="A65586" s="621"/>
      <c r="B65586" s="127" t="s">
        <v>343</v>
      </c>
    </row>
    <row r="65587" spans="1:2" ht="15.75" thickBot="1">
      <c r="A65587" s="622"/>
      <c r="B65587" s="126">
        <v>41</v>
      </c>
    </row>
    <row r="65588" spans="1:2" ht="60">
      <c r="A65588" s="541" t="s">
        <v>747</v>
      </c>
      <c r="B65588" s="127" t="s">
        <v>344</v>
      </c>
    </row>
    <row r="65589" spans="1:2" ht="15.75" thickBot="1">
      <c r="A65589" s="621"/>
      <c r="B65589" s="128">
        <v>42</v>
      </c>
    </row>
    <row r="65590" spans="1:2" ht="15.75" thickBot="1">
      <c r="A65590" s="622"/>
      <c r="B65590" s="126">
        <v>43</v>
      </c>
    </row>
    <row r="65591" spans="1:2" ht="60">
      <c r="A65591" s="541" t="s">
        <v>747</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747</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747</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747</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747</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747</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747</v>
      </c>
      <c r="B65669" s="125" t="s">
        <v>354</v>
      </c>
    </row>
    <row r="65670" spans="1:2">
      <c r="A65670" s="290"/>
      <c r="B65670" s="131">
        <v>113</v>
      </c>
    </row>
    <row r="65671" spans="1:2">
      <c r="A65671" s="525" t="s">
        <v>747</v>
      </c>
      <c r="B65671" s="131">
        <v>114</v>
      </c>
    </row>
    <row r="65672" spans="1:2">
      <c r="A65672" s="525" t="s">
        <v>747</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747</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747</v>
      </c>
      <c r="B65696" s="131">
        <v>139</v>
      </c>
    </row>
    <row r="65697" spans="1:2">
      <c r="A65697" s="370" t="s">
        <v>747</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747</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753</v>
      </c>
      <c r="B81930" s="126">
        <v>6</v>
      </c>
    </row>
    <row r="81931" spans="1:2">
      <c r="A81931" s="483" t="s">
        <v>747</v>
      </c>
      <c r="B81931" s="126">
        <v>7</v>
      </c>
    </row>
    <row r="81932" spans="1:2">
      <c r="A81932" s="483" t="s">
        <v>747</v>
      </c>
      <c r="B81932" s="126">
        <v>8</v>
      </c>
    </row>
    <row r="81933" spans="1:2">
      <c r="A81933" s="483" t="s">
        <v>747</v>
      </c>
      <c r="B81933" s="126">
        <v>9</v>
      </c>
    </row>
    <row r="81934" spans="1:2">
      <c r="A81934" s="483" t="s">
        <v>747</v>
      </c>
      <c r="B81934" s="126">
        <v>10</v>
      </c>
    </row>
    <row r="81935" spans="1:2" ht="15.75" thickBot="1">
      <c r="A81935" s="610" t="s">
        <v>747</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747</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747</v>
      </c>
      <c r="B81966" s="127" t="s">
        <v>340</v>
      </c>
    </row>
    <row r="81967" spans="1:2" ht="45.75" thickBot="1">
      <c r="A81967" s="621"/>
      <c r="B81967" s="127" t="s">
        <v>341</v>
      </c>
    </row>
    <row r="81968" spans="1:2" ht="15.75" thickBot="1">
      <c r="A81968" s="615"/>
      <c r="B81968" s="126">
        <v>40</v>
      </c>
    </row>
    <row r="81969" spans="1:2" ht="45">
      <c r="A81969" s="541" t="s">
        <v>747</v>
      </c>
      <c r="B81969" s="127" t="s">
        <v>342</v>
      </c>
    </row>
    <row r="81970" spans="1:2" ht="45.75" thickBot="1">
      <c r="A81970" s="621"/>
      <c r="B81970" s="127" t="s">
        <v>343</v>
      </c>
    </row>
    <row r="81971" spans="1:2" ht="15.75" thickBot="1">
      <c r="A81971" s="622"/>
      <c r="B81971" s="126">
        <v>41</v>
      </c>
    </row>
    <row r="81972" spans="1:2" ht="60">
      <c r="A81972" s="541" t="s">
        <v>747</v>
      </c>
      <c r="B81972" s="127" t="s">
        <v>344</v>
      </c>
    </row>
    <row r="81973" spans="1:2" ht="15.75" thickBot="1">
      <c r="A81973" s="621"/>
      <c r="B81973" s="128">
        <v>42</v>
      </c>
    </row>
    <row r="81974" spans="1:2" ht="15.75" thickBot="1">
      <c r="A81974" s="622"/>
      <c r="B81974" s="126">
        <v>43</v>
      </c>
    </row>
    <row r="81975" spans="1:2" ht="60">
      <c r="A81975" s="541" t="s">
        <v>747</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747</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747</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747</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747</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747</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747</v>
      </c>
      <c r="B82053" s="125" t="s">
        <v>354</v>
      </c>
    </row>
    <row r="82054" spans="1:2">
      <c r="A82054" s="290"/>
      <c r="B82054" s="131">
        <v>113</v>
      </c>
    </row>
    <row r="82055" spans="1:2">
      <c r="A82055" s="525" t="s">
        <v>747</v>
      </c>
      <c r="B82055" s="131">
        <v>114</v>
      </c>
    </row>
    <row r="82056" spans="1:2">
      <c r="A82056" s="525" t="s">
        <v>747</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747</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747</v>
      </c>
      <c r="B82080" s="131">
        <v>139</v>
      </c>
    </row>
    <row r="82081" spans="1:2">
      <c r="A82081" s="370" t="s">
        <v>747</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747</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753</v>
      </c>
      <c r="B98314" s="126">
        <v>6</v>
      </c>
    </row>
    <row r="98315" spans="1:2">
      <c r="A98315" s="483" t="s">
        <v>747</v>
      </c>
      <c r="B98315" s="126">
        <v>7</v>
      </c>
    </row>
    <row r="98316" spans="1:2">
      <c r="A98316" s="483" t="s">
        <v>747</v>
      </c>
      <c r="B98316" s="126">
        <v>8</v>
      </c>
    </row>
    <row r="98317" spans="1:2">
      <c r="A98317" s="483" t="s">
        <v>747</v>
      </c>
      <c r="B98317" s="126">
        <v>9</v>
      </c>
    </row>
    <row r="98318" spans="1:2">
      <c r="A98318" s="483" t="s">
        <v>747</v>
      </c>
      <c r="B98318" s="126">
        <v>10</v>
      </c>
    </row>
    <row r="98319" spans="1:2" ht="15.75" thickBot="1">
      <c r="A98319" s="610" t="s">
        <v>747</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747</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747</v>
      </c>
      <c r="B98350" s="127" t="s">
        <v>340</v>
      </c>
    </row>
    <row r="98351" spans="1:2" ht="45.75" thickBot="1">
      <c r="A98351" s="621"/>
      <c r="B98351" s="127" t="s">
        <v>341</v>
      </c>
    </row>
    <row r="98352" spans="1:2" ht="15.75" thickBot="1">
      <c r="A98352" s="615"/>
      <c r="B98352" s="126">
        <v>40</v>
      </c>
    </row>
    <row r="98353" spans="1:2" ht="45">
      <c r="A98353" s="541" t="s">
        <v>747</v>
      </c>
      <c r="B98353" s="127" t="s">
        <v>342</v>
      </c>
    </row>
    <row r="98354" spans="1:2" ht="45.75" thickBot="1">
      <c r="A98354" s="621"/>
      <c r="B98354" s="127" t="s">
        <v>343</v>
      </c>
    </row>
    <row r="98355" spans="1:2" ht="15.75" thickBot="1">
      <c r="A98355" s="622"/>
      <c r="B98355" s="126">
        <v>41</v>
      </c>
    </row>
    <row r="98356" spans="1:2" ht="60">
      <c r="A98356" s="541" t="s">
        <v>747</v>
      </c>
      <c r="B98356" s="127" t="s">
        <v>344</v>
      </c>
    </row>
    <row r="98357" spans="1:2" ht="15.75" thickBot="1">
      <c r="A98357" s="621"/>
      <c r="B98357" s="128">
        <v>42</v>
      </c>
    </row>
    <row r="98358" spans="1:2" ht="15.75" thickBot="1">
      <c r="A98358" s="622"/>
      <c r="B98358" s="126">
        <v>43</v>
      </c>
    </row>
    <row r="98359" spans="1:2" ht="60">
      <c r="A98359" s="541" t="s">
        <v>747</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747</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747</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747</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747</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747</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747</v>
      </c>
      <c r="B98437" s="125" t="s">
        <v>354</v>
      </c>
    </row>
    <row r="98438" spans="1:2">
      <c r="A98438" s="290"/>
      <c r="B98438" s="131">
        <v>113</v>
      </c>
    </row>
    <row r="98439" spans="1:2">
      <c r="A98439" s="525" t="s">
        <v>747</v>
      </c>
      <c r="B98439" s="131">
        <v>114</v>
      </c>
    </row>
    <row r="98440" spans="1:2">
      <c r="A98440" s="525" t="s">
        <v>747</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747</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747</v>
      </c>
      <c r="B98464" s="131">
        <v>139</v>
      </c>
    </row>
    <row r="98465" spans="1:2">
      <c r="A98465" s="370" t="s">
        <v>747</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747</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753</v>
      </c>
      <c r="B114698" s="126">
        <v>6</v>
      </c>
    </row>
    <row r="114699" spans="1:2">
      <c r="A114699" s="483" t="s">
        <v>747</v>
      </c>
      <c r="B114699" s="126">
        <v>7</v>
      </c>
    </row>
    <row r="114700" spans="1:2">
      <c r="A114700" s="483" t="s">
        <v>747</v>
      </c>
      <c r="B114700" s="126">
        <v>8</v>
      </c>
    </row>
    <row r="114701" spans="1:2">
      <c r="A114701" s="483" t="s">
        <v>747</v>
      </c>
      <c r="B114701" s="126">
        <v>9</v>
      </c>
    </row>
    <row r="114702" spans="1:2">
      <c r="A114702" s="483" t="s">
        <v>747</v>
      </c>
      <c r="B114702" s="126">
        <v>10</v>
      </c>
    </row>
    <row r="114703" spans="1:2" ht="15.75" thickBot="1">
      <c r="A114703" s="610" t="s">
        <v>747</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747</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747</v>
      </c>
      <c r="B114734" s="127" t="s">
        <v>340</v>
      </c>
    </row>
    <row r="114735" spans="1:2" ht="45.75" thickBot="1">
      <c r="A114735" s="621"/>
      <c r="B114735" s="127" t="s">
        <v>341</v>
      </c>
    </row>
    <row r="114736" spans="1:2" ht="15.75" thickBot="1">
      <c r="A114736" s="615"/>
      <c r="B114736" s="126">
        <v>40</v>
      </c>
    </row>
    <row r="114737" spans="1:2" ht="45">
      <c r="A114737" s="541" t="s">
        <v>747</v>
      </c>
      <c r="B114737" s="127" t="s">
        <v>342</v>
      </c>
    </row>
    <row r="114738" spans="1:2" ht="45.75" thickBot="1">
      <c r="A114738" s="621"/>
      <c r="B114738" s="127" t="s">
        <v>343</v>
      </c>
    </row>
    <row r="114739" spans="1:2" ht="15.75" thickBot="1">
      <c r="A114739" s="622"/>
      <c r="B114739" s="126">
        <v>41</v>
      </c>
    </row>
    <row r="114740" spans="1:2" ht="60">
      <c r="A114740" s="541" t="s">
        <v>747</v>
      </c>
      <c r="B114740" s="127" t="s">
        <v>344</v>
      </c>
    </row>
    <row r="114741" spans="1:2" ht="15.75" thickBot="1">
      <c r="A114741" s="621"/>
      <c r="B114741" s="128">
        <v>42</v>
      </c>
    </row>
    <row r="114742" spans="1:2" ht="15.75" thickBot="1">
      <c r="A114742" s="622"/>
      <c r="B114742" s="126">
        <v>43</v>
      </c>
    </row>
    <row r="114743" spans="1:2" ht="60">
      <c r="A114743" s="541" t="s">
        <v>747</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747</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747</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747</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747</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747</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747</v>
      </c>
      <c r="B114821" s="125" t="s">
        <v>354</v>
      </c>
    </row>
    <row r="114822" spans="1:2">
      <c r="A114822" s="290"/>
      <c r="B114822" s="131">
        <v>113</v>
      </c>
    </row>
    <row r="114823" spans="1:2">
      <c r="A114823" s="525" t="s">
        <v>747</v>
      </c>
      <c r="B114823" s="131">
        <v>114</v>
      </c>
    </row>
    <row r="114824" spans="1:2">
      <c r="A114824" s="525" t="s">
        <v>747</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747</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747</v>
      </c>
      <c r="B114848" s="131">
        <v>139</v>
      </c>
    </row>
    <row r="114849" spans="1:2">
      <c r="A114849" s="370" t="s">
        <v>747</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747</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753</v>
      </c>
      <c r="B131082" s="126">
        <v>6</v>
      </c>
    </row>
    <row r="131083" spans="1:2">
      <c r="A131083" s="483" t="s">
        <v>747</v>
      </c>
      <c r="B131083" s="126">
        <v>7</v>
      </c>
    </row>
    <row r="131084" spans="1:2">
      <c r="A131084" s="483" t="s">
        <v>747</v>
      </c>
      <c r="B131084" s="126">
        <v>8</v>
      </c>
    </row>
    <row r="131085" spans="1:2">
      <c r="A131085" s="483" t="s">
        <v>747</v>
      </c>
      <c r="B131085" s="126">
        <v>9</v>
      </c>
    </row>
    <row r="131086" spans="1:2">
      <c r="A131086" s="483" t="s">
        <v>747</v>
      </c>
      <c r="B131086" s="126">
        <v>10</v>
      </c>
    </row>
    <row r="131087" spans="1:2" ht="15.75" thickBot="1">
      <c r="A131087" s="610" t="s">
        <v>747</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747</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747</v>
      </c>
      <c r="B131118" s="127" t="s">
        <v>340</v>
      </c>
    </row>
    <row r="131119" spans="1:2" ht="45.75" thickBot="1">
      <c r="A131119" s="621"/>
      <c r="B131119" s="127" t="s">
        <v>341</v>
      </c>
    </row>
    <row r="131120" spans="1:2" ht="15.75" thickBot="1">
      <c r="A131120" s="615"/>
      <c r="B131120" s="126">
        <v>40</v>
      </c>
    </row>
    <row r="131121" spans="1:2" ht="45">
      <c r="A131121" s="541" t="s">
        <v>747</v>
      </c>
      <c r="B131121" s="127" t="s">
        <v>342</v>
      </c>
    </row>
    <row r="131122" spans="1:2" ht="45.75" thickBot="1">
      <c r="A131122" s="621"/>
      <c r="B131122" s="127" t="s">
        <v>343</v>
      </c>
    </row>
    <row r="131123" spans="1:2" ht="15.75" thickBot="1">
      <c r="A131123" s="622"/>
      <c r="B131123" s="126">
        <v>41</v>
      </c>
    </row>
    <row r="131124" spans="1:2" ht="60">
      <c r="A131124" s="541" t="s">
        <v>747</v>
      </c>
      <c r="B131124" s="127" t="s">
        <v>344</v>
      </c>
    </row>
    <row r="131125" spans="1:2" ht="15.75" thickBot="1">
      <c r="A131125" s="621"/>
      <c r="B131125" s="128">
        <v>42</v>
      </c>
    </row>
    <row r="131126" spans="1:2" ht="15.75" thickBot="1">
      <c r="A131126" s="622"/>
      <c r="B131126" s="126">
        <v>43</v>
      </c>
    </row>
    <row r="131127" spans="1:2" ht="60">
      <c r="A131127" s="541" t="s">
        <v>747</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747</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747</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747</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747</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747</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747</v>
      </c>
      <c r="B131205" s="125" t="s">
        <v>354</v>
      </c>
    </row>
    <row r="131206" spans="1:2">
      <c r="A131206" s="290"/>
      <c r="B131206" s="131">
        <v>113</v>
      </c>
    </row>
    <row r="131207" spans="1:2">
      <c r="A131207" s="525" t="s">
        <v>747</v>
      </c>
      <c r="B131207" s="131">
        <v>114</v>
      </c>
    </row>
    <row r="131208" spans="1:2">
      <c r="A131208" s="525" t="s">
        <v>747</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747</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747</v>
      </c>
      <c r="B131232" s="131">
        <v>139</v>
      </c>
    </row>
    <row r="131233" spans="1:2">
      <c r="A131233" s="370" t="s">
        <v>747</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747</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753</v>
      </c>
      <c r="B147466" s="126">
        <v>6</v>
      </c>
    </row>
    <row r="147467" spans="1:2">
      <c r="A147467" s="483" t="s">
        <v>747</v>
      </c>
      <c r="B147467" s="126">
        <v>7</v>
      </c>
    </row>
    <row r="147468" spans="1:2">
      <c r="A147468" s="483" t="s">
        <v>747</v>
      </c>
      <c r="B147468" s="126">
        <v>8</v>
      </c>
    </row>
    <row r="147469" spans="1:2">
      <c r="A147469" s="483" t="s">
        <v>747</v>
      </c>
      <c r="B147469" s="126">
        <v>9</v>
      </c>
    </row>
    <row r="147470" spans="1:2">
      <c r="A147470" s="483" t="s">
        <v>747</v>
      </c>
      <c r="B147470" s="126">
        <v>10</v>
      </c>
    </row>
    <row r="147471" spans="1:2" ht="15.75" thickBot="1">
      <c r="A147471" s="610" t="s">
        <v>747</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747</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747</v>
      </c>
      <c r="B147502" s="127" t="s">
        <v>340</v>
      </c>
    </row>
    <row r="147503" spans="1:2" ht="45.75" thickBot="1">
      <c r="A147503" s="621"/>
      <c r="B147503" s="127" t="s">
        <v>341</v>
      </c>
    </row>
    <row r="147504" spans="1:2" ht="15.75" thickBot="1">
      <c r="A147504" s="615"/>
      <c r="B147504" s="126">
        <v>40</v>
      </c>
    </row>
    <row r="147505" spans="1:2" ht="45">
      <c r="A147505" s="541" t="s">
        <v>747</v>
      </c>
      <c r="B147505" s="127" t="s">
        <v>342</v>
      </c>
    </row>
    <row r="147506" spans="1:2" ht="45.75" thickBot="1">
      <c r="A147506" s="621"/>
      <c r="B147506" s="127" t="s">
        <v>343</v>
      </c>
    </row>
    <row r="147507" spans="1:2" ht="15.75" thickBot="1">
      <c r="A147507" s="622"/>
      <c r="B147507" s="126">
        <v>41</v>
      </c>
    </row>
    <row r="147508" spans="1:2" ht="60">
      <c r="A147508" s="541" t="s">
        <v>747</v>
      </c>
      <c r="B147508" s="127" t="s">
        <v>344</v>
      </c>
    </row>
    <row r="147509" spans="1:2" ht="15.75" thickBot="1">
      <c r="A147509" s="621"/>
      <c r="B147509" s="128">
        <v>42</v>
      </c>
    </row>
    <row r="147510" spans="1:2" ht="15.75" thickBot="1">
      <c r="A147510" s="622"/>
      <c r="B147510" s="126">
        <v>43</v>
      </c>
    </row>
    <row r="147511" spans="1:2" ht="60">
      <c r="A147511" s="541" t="s">
        <v>747</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747</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747</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747</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747</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747</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747</v>
      </c>
      <c r="B147589" s="125" t="s">
        <v>354</v>
      </c>
    </row>
    <row r="147590" spans="1:2">
      <c r="A147590" s="290"/>
      <c r="B147590" s="131">
        <v>113</v>
      </c>
    </row>
    <row r="147591" spans="1:2">
      <c r="A147591" s="525" t="s">
        <v>747</v>
      </c>
      <c r="B147591" s="131">
        <v>114</v>
      </c>
    </row>
    <row r="147592" spans="1:2">
      <c r="A147592" s="525" t="s">
        <v>747</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747</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747</v>
      </c>
      <c r="B147616" s="131">
        <v>139</v>
      </c>
    </row>
    <row r="147617" spans="1:2">
      <c r="A147617" s="370" t="s">
        <v>747</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747</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753</v>
      </c>
      <c r="B163850" s="126">
        <v>6</v>
      </c>
    </row>
    <row r="163851" spans="1:2">
      <c r="A163851" s="483" t="s">
        <v>747</v>
      </c>
      <c r="B163851" s="126">
        <v>7</v>
      </c>
    </row>
    <row r="163852" spans="1:2">
      <c r="A163852" s="483" t="s">
        <v>747</v>
      </c>
      <c r="B163852" s="126">
        <v>8</v>
      </c>
    </row>
    <row r="163853" spans="1:2">
      <c r="A163853" s="483" t="s">
        <v>747</v>
      </c>
      <c r="B163853" s="126">
        <v>9</v>
      </c>
    </row>
    <row r="163854" spans="1:2">
      <c r="A163854" s="483" t="s">
        <v>747</v>
      </c>
      <c r="B163854" s="126">
        <v>10</v>
      </c>
    </row>
    <row r="163855" spans="1:2" ht="15.75" thickBot="1">
      <c r="A163855" s="610" t="s">
        <v>747</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747</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747</v>
      </c>
      <c r="B163886" s="127" t="s">
        <v>340</v>
      </c>
    </row>
    <row r="163887" spans="1:2" ht="45.75" thickBot="1">
      <c r="A163887" s="621"/>
      <c r="B163887" s="127" t="s">
        <v>341</v>
      </c>
    </row>
    <row r="163888" spans="1:2" ht="15.75" thickBot="1">
      <c r="A163888" s="615"/>
      <c r="B163888" s="126">
        <v>40</v>
      </c>
    </row>
    <row r="163889" spans="1:2" ht="45">
      <c r="A163889" s="541" t="s">
        <v>747</v>
      </c>
      <c r="B163889" s="127" t="s">
        <v>342</v>
      </c>
    </row>
    <row r="163890" spans="1:2" ht="45.75" thickBot="1">
      <c r="A163890" s="621"/>
      <c r="B163890" s="127" t="s">
        <v>343</v>
      </c>
    </row>
    <row r="163891" spans="1:2" ht="15.75" thickBot="1">
      <c r="A163891" s="622"/>
      <c r="B163891" s="126">
        <v>41</v>
      </c>
    </row>
    <row r="163892" spans="1:2" ht="60">
      <c r="A163892" s="541" t="s">
        <v>747</v>
      </c>
      <c r="B163892" s="127" t="s">
        <v>344</v>
      </c>
    </row>
    <row r="163893" spans="1:2" ht="15.75" thickBot="1">
      <c r="A163893" s="621"/>
      <c r="B163893" s="128">
        <v>42</v>
      </c>
    </row>
    <row r="163894" spans="1:2" ht="15.75" thickBot="1">
      <c r="A163894" s="622"/>
      <c r="B163894" s="126">
        <v>43</v>
      </c>
    </row>
    <row r="163895" spans="1:2" ht="60">
      <c r="A163895" s="541" t="s">
        <v>747</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747</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747</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747</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747</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747</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747</v>
      </c>
      <c r="B163973" s="125" t="s">
        <v>354</v>
      </c>
    </row>
    <row r="163974" spans="1:2">
      <c r="A163974" s="290"/>
      <c r="B163974" s="131">
        <v>113</v>
      </c>
    </row>
    <row r="163975" spans="1:2">
      <c r="A163975" s="525" t="s">
        <v>747</v>
      </c>
      <c r="B163975" s="131">
        <v>114</v>
      </c>
    </row>
    <row r="163976" spans="1:2">
      <c r="A163976" s="525" t="s">
        <v>747</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747</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747</v>
      </c>
      <c r="B164000" s="131">
        <v>139</v>
      </c>
    </row>
    <row r="164001" spans="1:2">
      <c r="A164001" s="370" t="s">
        <v>747</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747</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753</v>
      </c>
      <c r="B180234" s="126">
        <v>6</v>
      </c>
    </row>
    <row r="180235" spans="1:2">
      <c r="A180235" s="483" t="s">
        <v>747</v>
      </c>
      <c r="B180235" s="126">
        <v>7</v>
      </c>
    </row>
    <row r="180236" spans="1:2">
      <c r="A180236" s="483" t="s">
        <v>747</v>
      </c>
      <c r="B180236" s="126">
        <v>8</v>
      </c>
    </row>
    <row r="180237" spans="1:2">
      <c r="A180237" s="483" t="s">
        <v>747</v>
      </c>
      <c r="B180237" s="126">
        <v>9</v>
      </c>
    </row>
    <row r="180238" spans="1:2">
      <c r="A180238" s="483" t="s">
        <v>747</v>
      </c>
      <c r="B180238" s="126">
        <v>10</v>
      </c>
    </row>
    <row r="180239" spans="1:2" ht="15.75" thickBot="1">
      <c r="A180239" s="610" t="s">
        <v>747</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747</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747</v>
      </c>
      <c r="B180270" s="127" t="s">
        <v>340</v>
      </c>
    </row>
    <row r="180271" spans="1:2" ht="45.75" thickBot="1">
      <c r="A180271" s="621"/>
      <c r="B180271" s="127" t="s">
        <v>341</v>
      </c>
    </row>
    <row r="180272" spans="1:2" ht="15.75" thickBot="1">
      <c r="A180272" s="615"/>
      <c r="B180272" s="126">
        <v>40</v>
      </c>
    </row>
    <row r="180273" spans="1:2" ht="45">
      <c r="A180273" s="541" t="s">
        <v>747</v>
      </c>
      <c r="B180273" s="127" t="s">
        <v>342</v>
      </c>
    </row>
    <row r="180274" spans="1:2" ht="45.75" thickBot="1">
      <c r="A180274" s="621"/>
      <c r="B180274" s="127" t="s">
        <v>343</v>
      </c>
    </row>
    <row r="180275" spans="1:2" ht="15.75" thickBot="1">
      <c r="A180275" s="622"/>
      <c r="B180275" s="126">
        <v>41</v>
      </c>
    </row>
    <row r="180276" spans="1:2" ht="60">
      <c r="A180276" s="541" t="s">
        <v>747</v>
      </c>
      <c r="B180276" s="127" t="s">
        <v>344</v>
      </c>
    </row>
    <row r="180277" spans="1:2" ht="15.75" thickBot="1">
      <c r="A180277" s="621"/>
      <c r="B180277" s="128">
        <v>42</v>
      </c>
    </row>
    <row r="180278" spans="1:2" ht="15.75" thickBot="1">
      <c r="A180278" s="622"/>
      <c r="B180278" s="126">
        <v>43</v>
      </c>
    </row>
    <row r="180279" spans="1:2" ht="60">
      <c r="A180279" s="541" t="s">
        <v>747</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747</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747</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747</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747</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747</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747</v>
      </c>
      <c r="B180357" s="125" t="s">
        <v>354</v>
      </c>
    </row>
    <row r="180358" spans="1:2">
      <c r="A180358" s="290"/>
      <c r="B180358" s="131">
        <v>113</v>
      </c>
    </row>
    <row r="180359" spans="1:2">
      <c r="A180359" s="525" t="s">
        <v>747</v>
      </c>
      <c r="B180359" s="131">
        <v>114</v>
      </c>
    </row>
    <row r="180360" spans="1:2">
      <c r="A180360" s="525" t="s">
        <v>747</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747</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747</v>
      </c>
      <c r="B180384" s="131">
        <v>139</v>
      </c>
    </row>
    <row r="180385" spans="1:2">
      <c r="A180385" s="370" t="s">
        <v>747</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747</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753</v>
      </c>
      <c r="B196618" s="126">
        <v>6</v>
      </c>
    </row>
    <row r="196619" spans="1:2">
      <c r="A196619" s="483" t="s">
        <v>747</v>
      </c>
      <c r="B196619" s="126">
        <v>7</v>
      </c>
    </row>
    <row r="196620" spans="1:2">
      <c r="A196620" s="483" t="s">
        <v>747</v>
      </c>
      <c r="B196620" s="126">
        <v>8</v>
      </c>
    </row>
    <row r="196621" spans="1:2">
      <c r="A196621" s="483" t="s">
        <v>747</v>
      </c>
      <c r="B196621" s="126">
        <v>9</v>
      </c>
    </row>
    <row r="196622" spans="1:2">
      <c r="A196622" s="483" t="s">
        <v>747</v>
      </c>
      <c r="B196622" s="126">
        <v>10</v>
      </c>
    </row>
    <row r="196623" spans="1:2" ht="15.75" thickBot="1">
      <c r="A196623" s="610" t="s">
        <v>747</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747</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747</v>
      </c>
      <c r="B196654" s="127" t="s">
        <v>340</v>
      </c>
    </row>
    <row r="196655" spans="1:2" ht="45.75" thickBot="1">
      <c r="A196655" s="621"/>
      <c r="B196655" s="127" t="s">
        <v>341</v>
      </c>
    </row>
    <row r="196656" spans="1:2" ht="15.75" thickBot="1">
      <c r="A196656" s="615"/>
      <c r="B196656" s="126">
        <v>40</v>
      </c>
    </row>
    <row r="196657" spans="1:2" ht="45">
      <c r="A196657" s="541" t="s">
        <v>747</v>
      </c>
      <c r="B196657" s="127" t="s">
        <v>342</v>
      </c>
    </row>
    <row r="196658" spans="1:2" ht="45.75" thickBot="1">
      <c r="A196658" s="621"/>
      <c r="B196658" s="127" t="s">
        <v>343</v>
      </c>
    </row>
    <row r="196659" spans="1:2" ht="15.75" thickBot="1">
      <c r="A196659" s="622"/>
      <c r="B196659" s="126">
        <v>41</v>
      </c>
    </row>
    <row r="196660" spans="1:2" ht="60">
      <c r="A196660" s="541" t="s">
        <v>747</v>
      </c>
      <c r="B196660" s="127" t="s">
        <v>344</v>
      </c>
    </row>
    <row r="196661" spans="1:2" ht="15.75" thickBot="1">
      <c r="A196661" s="621"/>
      <c r="B196661" s="128">
        <v>42</v>
      </c>
    </row>
    <row r="196662" spans="1:2" ht="15.75" thickBot="1">
      <c r="A196662" s="622"/>
      <c r="B196662" s="126">
        <v>43</v>
      </c>
    </row>
    <row r="196663" spans="1:2" ht="60">
      <c r="A196663" s="541" t="s">
        <v>747</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747</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747</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747</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747</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747</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747</v>
      </c>
      <c r="B196741" s="125" t="s">
        <v>354</v>
      </c>
    </row>
    <row r="196742" spans="1:2">
      <c r="A196742" s="290"/>
      <c r="B196742" s="131">
        <v>113</v>
      </c>
    </row>
    <row r="196743" spans="1:2">
      <c r="A196743" s="525" t="s">
        <v>747</v>
      </c>
      <c r="B196743" s="131">
        <v>114</v>
      </c>
    </row>
    <row r="196744" spans="1:2">
      <c r="A196744" s="525" t="s">
        <v>747</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747</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747</v>
      </c>
      <c r="B196768" s="131">
        <v>139</v>
      </c>
    </row>
    <row r="196769" spans="1:2">
      <c r="A196769" s="370" t="s">
        <v>747</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747</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753</v>
      </c>
      <c r="B213002" s="126">
        <v>6</v>
      </c>
    </row>
    <row r="213003" spans="1:2">
      <c r="A213003" s="483" t="s">
        <v>747</v>
      </c>
      <c r="B213003" s="126">
        <v>7</v>
      </c>
    </row>
    <row r="213004" spans="1:2">
      <c r="A213004" s="483" t="s">
        <v>747</v>
      </c>
      <c r="B213004" s="126">
        <v>8</v>
      </c>
    </row>
    <row r="213005" spans="1:2">
      <c r="A213005" s="483" t="s">
        <v>747</v>
      </c>
      <c r="B213005" s="126">
        <v>9</v>
      </c>
    </row>
    <row r="213006" spans="1:2">
      <c r="A213006" s="483" t="s">
        <v>747</v>
      </c>
      <c r="B213006" s="126">
        <v>10</v>
      </c>
    </row>
    <row r="213007" spans="1:2" ht="15.75" thickBot="1">
      <c r="A213007" s="610" t="s">
        <v>747</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747</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747</v>
      </c>
      <c r="B213038" s="127" t="s">
        <v>340</v>
      </c>
    </row>
    <row r="213039" spans="1:2" ht="45.75" thickBot="1">
      <c r="A213039" s="621"/>
      <c r="B213039" s="127" t="s">
        <v>341</v>
      </c>
    </row>
    <row r="213040" spans="1:2" ht="15.75" thickBot="1">
      <c r="A213040" s="615"/>
      <c r="B213040" s="126">
        <v>40</v>
      </c>
    </row>
    <row r="213041" spans="1:2" ht="45">
      <c r="A213041" s="541" t="s">
        <v>747</v>
      </c>
      <c r="B213041" s="127" t="s">
        <v>342</v>
      </c>
    </row>
    <row r="213042" spans="1:2" ht="45.75" thickBot="1">
      <c r="A213042" s="621"/>
      <c r="B213042" s="127" t="s">
        <v>343</v>
      </c>
    </row>
    <row r="213043" spans="1:2" ht="15.75" thickBot="1">
      <c r="A213043" s="622"/>
      <c r="B213043" s="126">
        <v>41</v>
      </c>
    </row>
    <row r="213044" spans="1:2" ht="60">
      <c r="A213044" s="541" t="s">
        <v>747</v>
      </c>
      <c r="B213044" s="127" t="s">
        <v>344</v>
      </c>
    </row>
    <row r="213045" spans="1:2" ht="15.75" thickBot="1">
      <c r="A213045" s="621"/>
      <c r="B213045" s="128">
        <v>42</v>
      </c>
    </row>
    <row r="213046" spans="1:2" ht="15.75" thickBot="1">
      <c r="A213046" s="622"/>
      <c r="B213046" s="126">
        <v>43</v>
      </c>
    </row>
    <row r="213047" spans="1:2" ht="60">
      <c r="A213047" s="541" t="s">
        <v>747</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747</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747</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747</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747</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747</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747</v>
      </c>
      <c r="B213125" s="125" t="s">
        <v>354</v>
      </c>
    </row>
    <row r="213126" spans="1:2">
      <c r="A213126" s="290"/>
      <c r="B213126" s="131">
        <v>113</v>
      </c>
    </row>
    <row r="213127" spans="1:2">
      <c r="A213127" s="525" t="s">
        <v>747</v>
      </c>
      <c r="B213127" s="131">
        <v>114</v>
      </c>
    </row>
    <row r="213128" spans="1:2">
      <c r="A213128" s="525" t="s">
        <v>747</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747</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747</v>
      </c>
      <c r="B213152" s="131">
        <v>139</v>
      </c>
    </row>
    <row r="213153" spans="1:2">
      <c r="A213153" s="370" t="s">
        <v>747</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747</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753</v>
      </c>
      <c r="B229386" s="126">
        <v>6</v>
      </c>
    </row>
    <row r="229387" spans="1:2">
      <c r="A229387" s="483" t="s">
        <v>747</v>
      </c>
      <c r="B229387" s="126">
        <v>7</v>
      </c>
    </row>
    <row r="229388" spans="1:2">
      <c r="A229388" s="483" t="s">
        <v>747</v>
      </c>
      <c r="B229388" s="126">
        <v>8</v>
      </c>
    </row>
    <row r="229389" spans="1:2">
      <c r="A229389" s="483" t="s">
        <v>747</v>
      </c>
      <c r="B229389" s="126">
        <v>9</v>
      </c>
    </row>
    <row r="229390" spans="1:2">
      <c r="A229390" s="483" t="s">
        <v>747</v>
      </c>
      <c r="B229390" s="126">
        <v>10</v>
      </c>
    </row>
    <row r="229391" spans="1:2" ht="15.75" thickBot="1">
      <c r="A229391" s="610" t="s">
        <v>747</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747</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747</v>
      </c>
      <c r="B229422" s="127" t="s">
        <v>340</v>
      </c>
    </row>
    <row r="229423" spans="1:2" ht="45.75" thickBot="1">
      <c r="A229423" s="621"/>
      <c r="B229423" s="127" t="s">
        <v>341</v>
      </c>
    </row>
    <row r="229424" spans="1:2" ht="15.75" thickBot="1">
      <c r="A229424" s="615"/>
      <c r="B229424" s="126">
        <v>40</v>
      </c>
    </row>
    <row r="229425" spans="1:2" ht="45">
      <c r="A229425" s="541" t="s">
        <v>747</v>
      </c>
      <c r="B229425" s="127" t="s">
        <v>342</v>
      </c>
    </row>
    <row r="229426" spans="1:2" ht="45.75" thickBot="1">
      <c r="A229426" s="621"/>
      <c r="B229426" s="127" t="s">
        <v>343</v>
      </c>
    </row>
    <row r="229427" spans="1:2" ht="15.75" thickBot="1">
      <c r="A229427" s="622"/>
      <c r="B229427" s="126">
        <v>41</v>
      </c>
    </row>
    <row r="229428" spans="1:2" ht="60">
      <c r="A229428" s="541" t="s">
        <v>747</v>
      </c>
      <c r="B229428" s="127" t="s">
        <v>344</v>
      </c>
    </row>
    <row r="229429" spans="1:2" ht="15.75" thickBot="1">
      <c r="A229429" s="621"/>
      <c r="B229429" s="128">
        <v>42</v>
      </c>
    </row>
    <row r="229430" spans="1:2" ht="15.75" thickBot="1">
      <c r="A229430" s="622"/>
      <c r="B229430" s="126">
        <v>43</v>
      </c>
    </row>
    <row r="229431" spans="1:2" ht="60">
      <c r="A229431" s="541" t="s">
        <v>747</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747</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747</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747</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747</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747</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747</v>
      </c>
      <c r="B229509" s="125" t="s">
        <v>354</v>
      </c>
    </row>
    <row r="229510" spans="1:2">
      <c r="A229510" s="290"/>
      <c r="B229510" s="131">
        <v>113</v>
      </c>
    </row>
    <row r="229511" spans="1:2">
      <c r="A229511" s="525" t="s">
        <v>747</v>
      </c>
      <c r="B229511" s="131">
        <v>114</v>
      </c>
    </row>
    <row r="229512" spans="1:2">
      <c r="A229512" s="525" t="s">
        <v>747</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747</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747</v>
      </c>
      <c r="B229536" s="131">
        <v>139</v>
      </c>
    </row>
    <row r="229537" spans="1:2">
      <c r="A229537" s="370" t="s">
        <v>747</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747</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753</v>
      </c>
      <c r="B245770" s="126">
        <v>6</v>
      </c>
    </row>
    <row r="245771" spans="1:2">
      <c r="A245771" s="483" t="s">
        <v>747</v>
      </c>
      <c r="B245771" s="126">
        <v>7</v>
      </c>
    </row>
    <row r="245772" spans="1:2">
      <c r="A245772" s="483" t="s">
        <v>747</v>
      </c>
      <c r="B245772" s="126">
        <v>8</v>
      </c>
    </row>
    <row r="245773" spans="1:2">
      <c r="A245773" s="483" t="s">
        <v>747</v>
      </c>
      <c r="B245773" s="126">
        <v>9</v>
      </c>
    </row>
    <row r="245774" spans="1:2">
      <c r="A245774" s="483" t="s">
        <v>747</v>
      </c>
      <c r="B245774" s="126">
        <v>10</v>
      </c>
    </row>
    <row r="245775" spans="1:2" ht="15.75" thickBot="1">
      <c r="A245775" s="610" t="s">
        <v>747</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747</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747</v>
      </c>
      <c r="B245806" s="127" t="s">
        <v>340</v>
      </c>
    </row>
    <row r="245807" spans="1:2" ht="45.75" thickBot="1">
      <c r="A245807" s="621"/>
      <c r="B245807" s="127" t="s">
        <v>341</v>
      </c>
    </row>
    <row r="245808" spans="1:2" ht="15.75" thickBot="1">
      <c r="A245808" s="615"/>
      <c r="B245808" s="126">
        <v>40</v>
      </c>
    </row>
    <row r="245809" spans="1:2" ht="45">
      <c r="A245809" s="541" t="s">
        <v>747</v>
      </c>
      <c r="B245809" s="127" t="s">
        <v>342</v>
      </c>
    </row>
    <row r="245810" spans="1:2" ht="45.75" thickBot="1">
      <c r="A245810" s="621"/>
      <c r="B245810" s="127" t="s">
        <v>343</v>
      </c>
    </row>
    <row r="245811" spans="1:2" ht="15.75" thickBot="1">
      <c r="A245811" s="622"/>
      <c r="B245811" s="126">
        <v>41</v>
      </c>
    </row>
    <row r="245812" spans="1:2" ht="60">
      <c r="A245812" s="541" t="s">
        <v>747</v>
      </c>
      <c r="B245812" s="127" t="s">
        <v>344</v>
      </c>
    </row>
    <row r="245813" spans="1:2" ht="15.75" thickBot="1">
      <c r="A245813" s="621"/>
      <c r="B245813" s="128">
        <v>42</v>
      </c>
    </row>
    <row r="245814" spans="1:2" ht="15.75" thickBot="1">
      <c r="A245814" s="622"/>
      <c r="B245814" s="126">
        <v>43</v>
      </c>
    </row>
    <row r="245815" spans="1:2" ht="60">
      <c r="A245815" s="541" t="s">
        <v>747</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747</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747</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747</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747</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747</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747</v>
      </c>
      <c r="B245893" s="125" t="s">
        <v>354</v>
      </c>
    </row>
    <row r="245894" spans="1:2">
      <c r="A245894" s="290"/>
      <c r="B245894" s="131">
        <v>113</v>
      </c>
    </row>
    <row r="245895" spans="1:2">
      <c r="A245895" s="525" t="s">
        <v>747</v>
      </c>
      <c r="B245895" s="131">
        <v>114</v>
      </c>
    </row>
    <row r="245896" spans="1:2">
      <c r="A245896" s="525" t="s">
        <v>747</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747</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747</v>
      </c>
      <c r="B245920" s="131">
        <v>139</v>
      </c>
    </row>
    <row r="245921" spans="1:2">
      <c r="A245921" s="370" t="s">
        <v>747</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747</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753</v>
      </c>
      <c r="B262154" s="126">
        <v>6</v>
      </c>
    </row>
    <row r="262155" spans="1:2">
      <c r="A262155" s="483" t="s">
        <v>747</v>
      </c>
      <c r="B262155" s="126">
        <v>7</v>
      </c>
    </row>
    <row r="262156" spans="1:2">
      <c r="A262156" s="483" t="s">
        <v>747</v>
      </c>
      <c r="B262156" s="126">
        <v>8</v>
      </c>
    </row>
    <row r="262157" spans="1:2">
      <c r="A262157" s="483" t="s">
        <v>747</v>
      </c>
      <c r="B262157" s="126">
        <v>9</v>
      </c>
    </row>
    <row r="262158" spans="1:2">
      <c r="A262158" s="483" t="s">
        <v>747</v>
      </c>
      <c r="B262158" s="126">
        <v>10</v>
      </c>
    </row>
    <row r="262159" spans="1:2" ht="15.75" thickBot="1">
      <c r="A262159" s="610" t="s">
        <v>747</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747</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747</v>
      </c>
      <c r="B262190" s="127" t="s">
        <v>340</v>
      </c>
    </row>
    <row r="262191" spans="1:2" ht="45.75" thickBot="1">
      <c r="A262191" s="621"/>
      <c r="B262191" s="127" t="s">
        <v>341</v>
      </c>
    </row>
    <row r="262192" spans="1:2" ht="15.75" thickBot="1">
      <c r="A262192" s="615"/>
      <c r="B262192" s="126">
        <v>40</v>
      </c>
    </row>
    <row r="262193" spans="1:2" ht="45">
      <c r="A262193" s="541" t="s">
        <v>747</v>
      </c>
      <c r="B262193" s="127" t="s">
        <v>342</v>
      </c>
    </row>
    <row r="262194" spans="1:2" ht="45.75" thickBot="1">
      <c r="A262194" s="621"/>
      <c r="B262194" s="127" t="s">
        <v>343</v>
      </c>
    </row>
    <row r="262195" spans="1:2" ht="15.75" thickBot="1">
      <c r="A262195" s="622"/>
      <c r="B262195" s="126">
        <v>41</v>
      </c>
    </row>
    <row r="262196" spans="1:2" ht="60">
      <c r="A262196" s="541" t="s">
        <v>747</v>
      </c>
      <c r="B262196" s="127" t="s">
        <v>344</v>
      </c>
    </row>
    <row r="262197" spans="1:2" ht="15.75" thickBot="1">
      <c r="A262197" s="621"/>
      <c r="B262197" s="128">
        <v>42</v>
      </c>
    </row>
    <row r="262198" spans="1:2" ht="15.75" thickBot="1">
      <c r="A262198" s="622"/>
      <c r="B262198" s="126">
        <v>43</v>
      </c>
    </row>
    <row r="262199" spans="1:2" ht="60">
      <c r="A262199" s="541" t="s">
        <v>747</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747</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747</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747</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747</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747</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747</v>
      </c>
      <c r="B262277" s="125" t="s">
        <v>354</v>
      </c>
    </row>
    <row r="262278" spans="1:2">
      <c r="A262278" s="290"/>
      <c r="B262278" s="131">
        <v>113</v>
      </c>
    </row>
    <row r="262279" spans="1:2">
      <c r="A262279" s="525" t="s">
        <v>747</v>
      </c>
      <c r="B262279" s="131">
        <v>114</v>
      </c>
    </row>
    <row r="262280" spans="1:2">
      <c r="A262280" s="525" t="s">
        <v>747</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747</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747</v>
      </c>
      <c r="B262304" s="131">
        <v>139</v>
      </c>
    </row>
    <row r="262305" spans="1:2">
      <c r="A262305" s="370" t="s">
        <v>747</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747</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753</v>
      </c>
      <c r="B278538" s="126">
        <v>6</v>
      </c>
    </row>
    <row r="278539" spans="1:2">
      <c r="A278539" s="483" t="s">
        <v>747</v>
      </c>
      <c r="B278539" s="126">
        <v>7</v>
      </c>
    </row>
    <row r="278540" spans="1:2">
      <c r="A278540" s="483" t="s">
        <v>747</v>
      </c>
      <c r="B278540" s="126">
        <v>8</v>
      </c>
    </row>
    <row r="278541" spans="1:2">
      <c r="A278541" s="483" t="s">
        <v>747</v>
      </c>
      <c r="B278541" s="126">
        <v>9</v>
      </c>
    </row>
    <row r="278542" spans="1:2">
      <c r="A278542" s="483" t="s">
        <v>747</v>
      </c>
      <c r="B278542" s="126">
        <v>10</v>
      </c>
    </row>
    <row r="278543" spans="1:2" ht="15.75" thickBot="1">
      <c r="A278543" s="610" t="s">
        <v>747</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747</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747</v>
      </c>
      <c r="B278574" s="127" t="s">
        <v>340</v>
      </c>
    </row>
    <row r="278575" spans="1:2" ht="45.75" thickBot="1">
      <c r="A278575" s="621"/>
      <c r="B278575" s="127" t="s">
        <v>341</v>
      </c>
    </row>
    <row r="278576" spans="1:2" ht="15.75" thickBot="1">
      <c r="A278576" s="615"/>
      <c r="B278576" s="126">
        <v>40</v>
      </c>
    </row>
    <row r="278577" spans="1:2" ht="45">
      <c r="A278577" s="541" t="s">
        <v>747</v>
      </c>
      <c r="B278577" s="127" t="s">
        <v>342</v>
      </c>
    </row>
    <row r="278578" spans="1:2" ht="45.75" thickBot="1">
      <c r="A278578" s="621"/>
      <c r="B278578" s="127" t="s">
        <v>343</v>
      </c>
    </row>
    <row r="278579" spans="1:2" ht="15.75" thickBot="1">
      <c r="A278579" s="622"/>
      <c r="B278579" s="126">
        <v>41</v>
      </c>
    </row>
    <row r="278580" spans="1:2" ht="60">
      <c r="A278580" s="541" t="s">
        <v>747</v>
      </c>
      <c r="B278580" s="127" t="s">
        <v>344</v>
      </c>
    </row>
    <row r="278581" spans="1:2" ht="15.75" thickBot="1">
      <c r="A278581" s="621"/>
      <c r="B278581" s="128">
        <v>42</v>
      </c>
    </row>
    <row r="278582" spans="1:2" ht="15.75" thickBot="1">
      <c r="A278582" s="622"/>
      <c r="B278582" s="126">
        <v>43</v>
      </c>
    </row>
    <row r="278583" spans="1:2" ht="60">
      <c r="A278583" s="541" t="s">
        <v>747</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747</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747</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747</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747</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747</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747</v>
      </c>
      <c r="B278661" s="125" t="s">
        <v>354</v>
      </c>
    </row>
    <row r="278662" spans="1:2">
      <c r="A278662" s="290"/>
      <c r="B278662" s="131">
        <v>113</v>
      </c>
    </row>
    <row r="278663" spans="1:2">
      <c r="A278663" s="525" t="s">
        <v>747</v>
      </c>
      <c r="B278663" s="131">
        <v>114</v>
      </c>
    </row>
    <row r="278664" spans="1:2">
      <c r="A278664" s="525" t="s">
        <v>747</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747</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747</v>
      </c>
      <c r="B278688" s="131">
        <v>139</v>
      </c>
    </row>
    <row r="278689" spans="1:2">
      <c r="A278689" s="370" t="s">
        <v>747</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747</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753</v>
      </c>
      <c r="B294922" s="126">
        <v>6</v>
      </c>
    </row>
    <row r="294923" spans="1:2">
      <c r="A294923" s="483" t="s">
        <v>747</v>
      </c>
      <c r="B294923" s="126">
        <v>7</v>
      </c>
    </row>
    <row r="294924" spans="1:2">
      <c r="A294924" s="483" t="s">
        <v>747</v>
      </c>
      <c r="B294924" s="126">
        <v>8</v>
      </c>
    </row>
    <row r="294925" spans="1:2">
      <c r="A294925" s="483" t="s">
        <v>747</v>
      </c>
      <c r="B294925" s="126">
        <v>9</v>
      </c>
    </row>
    <row r="294926" spans="1:2">
      <c r="A294926" s="483" t="s">
        <v>747</v>
      </c>
      <c r="B294926" s="126">
        <v>10</v>
      </c>
    </row>
    <row r="294927" spans="1:2" ht="15.75" thickBot="1">
      <c r="A294927" s="610" t="s">
        <v>747</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747</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747</v>
      </c>
      <c r="B294958" s="127" t="s">
        <v>340</v>
      </c>
    </row>
    <row r="294959" spans="1:2" ht="45.75" thickBot="1">
      <c r="A294959" s="621"/>
      <c r="B294959" s="127" t="s">
        <v>341</v>
      </c>
    </row>
    <row r="294960" spans="1:2" ht="15.75" thickBot="1">
      <c r="A294960" s="615"/>
      <c r="B294960" s="126">
        <v>40</v>
      </c>
    </row>
    <row r="294961" spans="1:2" ht="45">
      <c r="A294961" s="541" t="s">
        <v>747</v>
      </c>
      <c r="B294961" s="127" t="s">
        <v>342</v>
      </c>
    </row>
    <row r="294962" spans="1:2" ht="45.75" thickBot="1">
      <c r="A294962" s="621"/>
      <c r="B294962" s="127" t="s">
        <v>343</v>
      </c>
    </row>
    <row r="294963" spans="1:2" ht="15.75" thickBot="1">
      <c r="A294963" s="622"/>
      <c r="B294963" s="126">
        <v>41</v>
      </c>
    </row>
    <row r="294964" spans="1:2" ht="60">
      <c r="A294964" s="541" t="s">
        <v>747</v>
      </c>
      <c r="B294964" s="127" t="s">
        <v>344</v>
      </c>
    </row>
    <row r="294965" spans="1:2" ht="15.75" thickBot="1">
      <c r="A294965" s="621"/>
      <c r="B294965" s="128">
        <v>42</v>
      </c>
    </row>
    <row r="294966" spans="1:2" ht="15.75" thickBot="1">
      <c r="A294966" s="622"/>
      <c r="B294966" s="126">
        <v>43</v>
      </c>
    </row>
    <row r="294967" spans="1:2" ht="60">
      <c r="A294967" s="541" t="s">
        <v>747</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747</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747</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747</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747</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747</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747</v>
      </c>
      <c r="B295045" s="125" t="s">
        <v>354</v>
      </c>
    </row>
    <row r="295046" spans="1:2">
      <c r="A295046" s="290"/>
      <c r="B295046" s="131">
        <v>113</v>
      </c>
    </row>
    <row r="295047" spans="1:2">
      <c r="A295047" s="525" t="s">
        <v>747</v>
      </c>
      <c r="B295047" s="131">
        <v>114</v>
      </c>
    </row>
    <row r="295048" spans="1:2">
      <c r="A295048" s="525" t="s">
        <v>747</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747</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747</v>
      </c>
      <c r="B295072" s="131">
        <v>139</v>
      </c>
    </row>
    <row r="295073" spans="1:2">
      <c r="A295073" s="370" t="s">
        <v>747</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747</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753</v>
      </c>
      <c r="B311306" s="126">
        <v>6</v>
      </c>
    </row>
    <row r="311307" spans="1:2">
      <c r="A311307" s="483" t="s">
        <v>747</v>
      </c>
      <c r="B311307" s="126">
        <v>7</v>
      </c>
    </row>
    <row r="311308" spans="1:2">
      <c r="A311308" s="483" t="s">
        <v>747</v>
      </c>
      <c r="B311308" s="126">
        <v>8</v>
      </c>
    </row>
    <row r="311309" spans="1:2">
      <c r="A311309" s="483" t="s">
        <v>747</v>
      </c>
      <c r="B311309" s="126">
        <v>9</v>
      </c>
    </row>
    <row r="311310" spans="1:2">
      <c r="A311310" s="483" t="s">
        <v>747</v>
      </c>
      <c r="B311310" s="126">
        <v>10</v>
      </c>
    </row>
    <row r="311311" spans="1:2" ht="15.75" thickBot="1">
      <c r="A311311" s="610" t="s">
        <v>747</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747</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747</v>
      </c>
      <c r="B311342" s="127" t="s">
        <v>340</v>
      </c>
    </row>
    <row r="311343" spans="1:2" ht="45.75" thickBot="1">
      <c r="A311343" s="621"/>
      <c r="B311343" s="127" t="s">
        <v>341</v>
      </c>
    </row>
    <row r="311344" spans="1:2" ht="15.75" thickBot="1">
      <c r="A311344" s="615"/>
      <c r="B311344" s="126">
        <v>40</v>
      </c>
    </row>
    <row r="311345" spans="1:2" ht="45">
      <c r="A311345" s="541" t="s">
        <v>747</v>
      </c>
      <c r="B311345" s="127" t="s">
        <v>342</v>
      </c>
    </row>
    <row r="311346" spans="1:2" ht="45.75" thickBot="1">
      <c r="A311346" s="621"/>
      <c r="B311346" s="127" t="s">
        <v>343</v>
      </c>
    </row>
    <row r="311347" spans="1:2" ht="15.75" thickBot="1">
      <c r="A311347" s="622"/>
      <c r="B311347" s="126">
        <v>41</v>
      </c>
    </row>
    <row r="311348" spans="1:2" ht="60">
      <c r="A311348" s="541" t="s">
        <v>747</v>
      </c>
      <c r="B311348" s="127" t="s">
        <v>344</v>
      </c>
    </row>
    <row r="311349" spans="1:2" ht="15.75" thickBot="1">
      <c r="A311349" s="621"/>
      <c r="B311349" s="128">
        <v>42</v>
      </c>
    </row>
    <row r="311350" spans="1:2" ht="15.75" thickBot="1">
      <c r="A311350" s="622"/>
      <c r="B311350" s="126">
        <v>43</v>
      </c>
    </row>
    <row r="311351" spans="1:2" ht="60">
      <c r="A311351" s="541" t="s">
        <v>747</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747</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747</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747</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747</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747</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747</v>
      </c>
      <c r="B311429" s="125" t="s">
        <v>354</v>
      </c>
    </row>
    <row r="311430" spans="1:2">
      <c r="A311430" s="290"/>
      <c r="B311430" s="131">
        <v>113</v>
      </c>
    </row>
    <row r="311431" spans="1:2">
      <c r="A311431" s="525" t="s">
        <v>747</v>
      </c>
      <c r="B311431" s="131">
        <v>114</v>
      </c>
    </row>
    <row r="311432" spans="1:2">
      <c r="A311432" s="525" t="s">
        <v>747</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747</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747</v>
      </c>
      <c r="B311456" s="131">
        <v>139</v>
      </c>
    </row>
    <row r="311457" spans="1:2">
      <c r="A311457" s="370" t="s">
        <v>747</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747</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753</v>
      </c>
      <c r="B327690" s="126">
        <v>6</v>
      </c>
    </row>
    <row r="327691" spans="1:2">
      <c r="A327691" s="483" t="s">
        <v>747</v>
      </c>
      <c r="B327691" s="126">
        <v>7</v>
      </c>
    </row>
    <row r="327692" spans="1:2">
      <c r="A327692" s="483" t="s">
        <v>747</v>
      </c>
      <c r="B327692" s="126">
        <v>8</v>
      </c>
    </row>
    <row r="327693" spans="1:2">
      <c r="A327693" s="483" t="s">
        <v>747</v>
      </c>
      <c r="B327693" s="126">
        <v>9</v>
      </c>
    </row>
    <row r="327694" spans="1:2">
      <c r="A327694" s="483" t="s">
        <v>747</v>
      </c>
      <c r="B327694" s="126">
        <v>10</v>
      </c>
    </row>
    <row r="327695" spans="1:2" ht="15.75" thickBot="1">
      <c r="A327695" s="610" t="s">
        <v>747</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747</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747</v>
      </c>
      <c r="B327726" s="127" t="s">
        <v>340</v>
      </c>
    </row>
    <row r="327727" spans="1:2" ht="45.75" thickBot="1">
      <c r="A327727" s="621"/>
      <c r="B327727" s="127" t="s">
        <v>341</v>
      </c>
    </row>
    <row r="327728" spans="1:2" ht="15.75" thickBot="1">
      <c r="A327728" s="615"/>
      <c r="B327728" s="126">
        <v>40</v>
      </c>
    </row>
    <row r="327729" spans="1:2" ht="45">
      <c r="A327729" s="541" t="s">
        <v>747</v>
      </c>
      <c r="B327729" s="127" t="s">
        <v>342</v>
      </c>
    </row>
    <row r="327730" spans="1:2" ht="45.75" thickBot="1">
      <c r="A327730" s="621"/>
      <c r="B327730" s="127" t="s">
        <v>343</v>
      </c>
    </row>
    <row r="327731" spans="1:2" ht="15.75" thickBot="1">
      <c r="A327731" s="622"/>
      <c r="B327731" s="126">
        <v>41</v>
      </c>
    </row>
    <row r="327732" spans="1:2" ht="60">
      <c r="A327732" s="541" t="s">
        <v>747</v>
      </c>
      <c r="B327732" s="127" t="s">
        <v>344</v>
      </c>
    </row>
    <row r="327733" spans="1:2" ht="15.75" thickBot="1">
      <c r="A327733" s="621"/>
      <c r="B327733" s="128">
        <v>42</v>
      </c>
    </row>
    <row r="327734" spans="1:2" ht="15.75" thickBot="1">
      <c r="A327734" s="622"/>
      <c r="B327734" s="126">
        <v>43</v>
      </c>
    </row>
    <row r="327735" spans="1:2" ht="60">
      <c r="A327735" s="541" t="s">
        <v>747</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747</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747</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747</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747</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747</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747</v>
      </c>
      <c r="B327813" s="125" t="s">
        <v>354</v>
      </c>
    </row>
    <row r="327814" spans="1:2">
      <c r="A327814" s="290"/>
      <c r="B327814" s="131">
        <v>113</v>
      </c>
    </row>
    <row r="327815" spans="1:2">
      <c r="A327815" s="525" t="s">
        <v>747</v>
      </c>
      <c r="B327815" s="131">
        <v>114</v>
      </c>
    </row>
    <row r="327816" spans="1:2">
      <c r="A327816" s="525" t="s">
        <v>747</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747</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747</v>
      </c>
      <c r="B327840" s="131">
        <v>139</v>
      </c>
    </row>
    <row r="327841" spans="1:2">
      <c r="A327841" s="370" t="s">
        <v>747</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747</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753</v>
      </c>
      <c r="B344074" s="126">
        <v>6</v>
      </c>
    </row>
    <row r="344075" spans="1:2">
      <c r="A344075" s="483" t="s">
        <v>747</v>
      </c>
      <c r="B344075" s="126">
        <v>7</v>
      </c>
    </row>
    <row r="344076" spans="1:2">
      <c r="A344076" s="483" t="s">
        <v>747</v>
      </c>
      <c r="B344076" s="126">
        <v>8</v>
      </c>
    </row>
    <row r="344077" spans="1:2">
      <c r="A344077" s="483" t="s">
        <v>747</v>
      </c>
      <c r="B344077" s="126">
        <v>9</v>
      </c>
    </row>
    <row r="344078" spans="1:2">
      <c r="A344078" s="483" t="s">
        <v>747</v>
      </c>
      <c r="B344078" s="126">
        <v>10</v>
      </c>
    </row>
    <row r="344079" spans="1:2" ht="15.75" thickBot="1">
      <c r="A344079" s="610" t="s">
        <v>747</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747</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747</v>
      </c>
      <c r="B344110" s="127" t="s">
        <v>340</v>
      </c>
    </row>
    <row r="344111" spans="1:2" ht="45.75" thickBot="1">
      <c r="A344111" s="621"/>
      <c r="B344111" s="127" t="s">
        <v>341</v>
      </c>
    </row>
    <row r="344112" spans="1:2" ht="15.75" thickBot="1">
      <c r="A344112" s="615"/>
      <c r="B344112" s="126">
        <v>40</v>
      </c>
    </row>
    <row r="344113" spans="1:2" ht="45">
      <c r="A344113" s="541" t="s">
        <v>747</v>
      </c>
      <c r="B344113" s="127" t="s">
        <v>342</v>
      </c>
    </row>
    <row r="344114" spans="1:2" ht="45.75" thickBot="1">
      <c r="A344114" s="621"/>
      <c r="B344114" s="127" t="s">
        <v>343</v>
      </c>
    </row>
    <row r="344115" spans="1:2" ht="15.75" thickBot="1">
      <c r="A344115" s="622"/>
      <c r="B344115" s="126">
        <v>41</v>
      </c>
    </row>
    <row r="344116" spans="1:2" ht="60">
      <c r="A344116" s="541" t="s">
        <v>747</v>
      </c>
      <c r="B344116" s="127" t="s">
        <v>344</v>
      </c>
    </row>
    <row r="344117" spans="1:2" ht="15.75" thickBot="1">
      <c r="A344117" s="621"/>
      <c r="B344117" s="128">
        <v>42</v>
      </c>
    </row>
    <row r="344118" spans="1:2" ht="15.75" thickBot="1">
      <c r="A344118" s="622"/>
      <c r="B344118" s="126">
        <v>43</v>
      </c>
    </row>
    <row r="344119" spans="1:2" ht="60">
      <c r="A344119" s="541" t="s">
        <v>747</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747</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747</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747</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747</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747</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747</v>
      </c>
      <c r="B344197" s="125" t="s">
        <v>354</v>
      </c>
    </row>
    <row r="344198" spans="1:2">
      <c r="A344198" s="290"/>
      <c r="B344198" s="131">
        <v>113</v>
      </c>
    </row>
    <row r="344199" spans="1:2">
      <c r="A344199" s="525" t="s">
        <v>747</v>
      </c>
      <c r="B344199" s="131">
        <v>114</v>
      </c>
    </row>
    <row r="344200" spans="1:2">
      <c r="A344200" s="525" t="s">
        <v>747</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747</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747</v>
      </c>
      <c r="B344224" s="131">
        <v>139</v>
      </c>
    </row>
    <row r="344225" spans="1:2">
      <c r="A344225" s="370" t="s">
        <v>747</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747</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753</v>
      </c>
      <c r="B360458" s="126">
        <v>6</v>
      </c>
    </row>
    <row r="360459" spans="1:2">
      <c r="A360459" s="483" t="s">
        <v>747</v>
      </c>
      <c r="B360459" s="126">
        <v>7</v>
      </c>
    </row>
    <row r="360460" spans="1:2">
      <c r="A360460" s="483" t="s">
        <v>747</v>
      </c>
      <c r="B360460" s="126">
        <v>8</v>
      </c>
    </row>
    <row r="360461" spans="1:2">
      <c r="A360461" s="483" t="s">
        <v>747</v>
      </c>
      <c r="B360461" s="126">
        <v>9</v>
      </c>
    </row>
    <row r="360462" spans="1:2">
      <c r="A360462" s="483" t="s">
        <v>747</v>
      </c>
      <c r="B360462" s="126">
        <v>10</v>
      </c>
    </row>
    <row r="360463" spans="1:2" ht="15.75" thickBot="1">
      <c r="A360463" s="610" t="s">
        <v>747</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747</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747</v>
      </c>
      <c r="B360494" s="127" t="s">
        <v>340</v>
      </c>
    </row>
    <row r="360495" spans="1:2" ht="45.75" thickBot="1">
      <c r="A360495" s="621"/>
      <c r="B360495" s="127" t="s">
        <v>341</v>
      </c>
    </row>
    <row r="360496" spans="1:2" ht="15.75" thickBot="1">
      <c r="A360496" s="615"/>
      <c r="B360496" s="126">
        <v>40</v>
      </c>
    </row>
    <row r="360497" spans="1:2" ht="45">
      <c r="A360497" s="541" t="s">
        <v>747</v>
      </c>
      <c r="B360497" s="127" t="s">
        <v>342</v>
      </c>
    </row>
    <row r="360498" spans="1:2" ht="45.75" thickBot="1">
      <c r="A360498" s="621"/>
      <c r="B360498" s="127" t="s">
        <v>343</v>
      </c>
    </row>
    <row r="360499" spans="1:2" ht="15.75" thickBot="1">
      <c r="A360499" s="622"/>
      <c r="B360499" s="126">
        <v>41</v>
      </c>
    </row>
    <row r="360500" spans="1:2" ht="60">
      <c r="A360500" s="541" t="s">
        <v>747</v>
      </c>
      <c r="B360500" s="127" t="s">
        <v>344</v>
      </c>
    </row>
    <row r="360501" spans="1:2" ht="15.75" thickBot="1">
      <c r="A360501" s="621"/>
      <c r="B360501" s="128">
        <v>42</v>
      </c>
    </row>
    <row r="360502" spans="1:2" ht="15.75" thickBot="1">
      <c r="A360502" s="622"/>
      <c r="B360502" s="126">
        <v>43</v>
      </c>
    </row>
    <row r="360503" spans="1:2" ht="60">
      <c r="A360503" s="541" t="s">
        <v>747</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747</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747</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747</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747</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747</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747</v>
      </c>
      <c r="B360581" s="125" t="s">
        <v>354</v>
      </c>
    </row>
    <row r="360582" spans="1:2">
      <c r="A360582" s="290"/>
      <c r="B360582" s="131">
        <v>113</v>
      </c>
    </row>
    <row r="360583" spans="1:2">
      <c r="A360583" s="525" t="s">
        <v>747</v>
      </c>
      <c r="B360583" s="131">
        <v>114</v>
      </c>
    </row>
    <row r="360584" spans="1:2">
      <c r="A360584" s="525" t="s">
        <v>747</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747</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747</v>
      </c>
      <c r="B360608" s="131">
        <v>139</v>
      </c>
    </row>
    <row r="360609" spans="1:2">
      <c r="A360609" s="370" t="s">
        <v>747</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747</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753</v>
      </c>
      <c r="B376842" s="126">
        <v>6</v>
      </c>
    </row>
    <row r="376843" spans="1:2">
      <c r="A376843" s="483" t="s">
        <v>747</v>
      </c>
      <c r="B376843" s="126">
        <v>7</v>
      </c>
    </row>
    <row r="376844" spans="1:2">
      <c r="A376844" s="483" t="s">
        <v>747</v>
      </c>
      <c r="B376844" s="126">
        <v>8</v>
      </c>
    </row>
    <row r="376845" spans="1:2">
      <c r="A376845" s="483" t="s">
        <v>747</v>
      </c>
      <c r="B376845" s="126">
        <v>9</v>
      </c>
    </row>
    <row r="376846" spans="1:2">
      <c r="A376846" s="483" t="s">
        <v>747</v>
      </c>
      <c r="B376846" s="126">
        <v>10</v>
      </c>
    </row>
    <row r="376847" spans="1:2" ht="15.75" thickBot="1">
      <c r="A376847" s="610" t="s">
        <v>747</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747</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747</v>
      </c>
      <c r="B376878" s="127" t="s">
        <v>340</v>
      </c>
    </row>
    <row r="376879" spans="1:2" ht="45.75" thickBot="1">
      <c r="A376879" s="621"/>
      <c r="B376879" s="127" t="s">
        <v>341</v>
      </c>
    </row>
    <row r="376880" spans="1:2" ht="15.75" thickBot="1">
      <c r="A376880" s="615"/>
      <c r="B376880" s="126">
        <v>40</v>
      </c>
    </row>
    <row r="376881" spans="1:2" ht="45">
      <c r="A376881" s="541" t="s">
        <v>747</v>
      </c>
      <c r="B376881" s="127" t="s">
        <v>342</v>
      </c>
    </row>
    <row r="376882" spans="1:2" ht="45.75" thickBot="1">
      <c r="A376882" s="621"/>
      <c r="B376882" s="127" t="s">
        <v>343</v>
      </c>
    </row>
    <row r="376883" spans="1:2" ht="15.75" thickBot="1">
      <c r="A376883" s="622"/>
      <c r="B376883" s="126">
        <v>41</v>
      </c>
    </row>
    <row r="376884" spans="1:2" ht="60">
      <c r="A376884" s="541" t="s">
        <v>747</v>
      </c>
      <c r="B376884" s="127" t="s">
        <v>344</v>
      </c>
    </row>
    <row r="376885" spans="1:2" ht="15.75" thickBot="1">
      <c r="A376885" s="621"/>
      <c r="B376885" s="128">
        <v>42</v>
      </c>
    </row>
    <row r="376886" spans="1:2" ht="15.75" thickBot="1">
      <c r="A376886" s="622"/>
      <c r="B376886" s="126">
        <v>43</v>
      </c>
    </row>
    <row r="376887" spans="1:2" ht="60">
      <c r="A376887" s="541" t="s">
        <v>747</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747</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747</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747</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747</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747</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747</v>
      </c>
      <c r="B376965" s="125" t="s">
        <v>354</v>
      </c>
    </row>
    <row r="376966" spans="1:2">
      <c r="A376966" s="290"/>
      <c r="B376966" s="131">
        <v>113</v>
      </c>
    </row>
    <row r="376967" spans="1:2">
      <c r="A376967" s="525" t="s">
        <v>747</v>
      </c>
      <c r="B376967" s="131">
        <v>114</v>
      </c>
    </row>
    <row r="376968" spans="1:2">
      <c r="A376968" s="525" t="s">
        <v>747</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747</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747</v>
      </c>
      <c r="B376992" s="131">
        <v>139</v>
      </c>
    </row>
    <row r="376993" spans="1:2">
      <c r="A376993" s="370" t="s">
        <v>747</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747</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753</v>
      </c>
      <c r="B393226" s="126">
        <v>6</v>
      </c>
    </row>
    <row r="393227" spans="1:2">
      <c r="A393227" s="483" t="s">
        <v>747</v>
      </c>
      <c r="B393227" s="126">
        <v>7</v>
      </c>
    </row>
    <row r="393228" spans="1:2">
      <c r="A393228" s="483" t="s">
        <v>747</v>
      </c>
      <c r="B393228" s="126">
        <v>8</v>
      </c>
    </row>
    <row r="393229" spans="1:2">
      <c r="A393229" s="483" t="s">
        <v>747</v>
      </c>
      <c r="B393229" s="126">
        <v>9</v>
      </c>
    </row>
    <row r="393230" spans="1:2">
      <c r="A393230" s="483" t="s">
        <v>747</v>
      </c>
      <c r="B393230" s="126">
        <v>10</v>
      </c>
    </row>
    <row r="393231" spans="1:2" ht="15.75" thickBot="1">
      <c r="A393231" s="610" t="s">
        <v>747</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747</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747</v>
      </c>
      <c r="B393262" s="127" t="s">
        <v>340</v>
      </c>
    </row>
    <row r="393263" spans="1:2" ht="45.75" thickBot="1">
      <c r="A393263" s="621"/>
      <c r="B393263" s="127" t="s">
        <v>341</v>
      </c>
    </row>
    <row r="393264" spans="1:2" ht="15.75" thickBot="1">
      <c r="A393264" s="615"/>
      <c r="B393264" s="126">
        <v>40</v>
      </c>
    </row>
    <row r="393265" spans="1:2" ht="45">
      <c r="A393265" s="541" t="s">
        <v>747</v>
      </c>
      <c r="B393265" s="127" t="s">
        <v>342</v>
      </c>
    </row>
    <row r="393266" spans="1:2" ht="45.75" thickBot="1">
      <c r="A393266" s="621"/>
      <c r="B393266" s="127" t="s">
        <v>343</v>
      </c>
    </row>
    <row r="393267" spans="1:2" ht="15.75" thickBot="1">
      <c r="A393267" s="622"/>
      <c r="B393267" s="126">
        <v>41</v>
      </c>
    </row>
    <row r="393268" spans="1:2" ht="60">
      <c r="A393268" s="541" t="s">
        <v>747</v>
      </c>
      <c r="B393268" s="127" t="s">
        <v>344</v>
      </c>
    </row>
    <row r="393269" spans="1:2" ht="15.75" thickBot="1">
      <c r="A393269" s="621"/>
      <c r="B393269" s="128">
        <v>42</v>
      </c>
    </row>
    <row r="393270" spans="1:2" ht="15.75" thickBot="1">
      <c r="A393270" s="622"/>
      <c r="B393270" s="126">
        <v>43</v>
      </c>
    </row>
    <row r="393271" spans="1:2" ht="60">
      <c r="A393271" s="541" t="s">
        <v>747</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747</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747</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747</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747</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747</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747</v>
      </c>
      <c r="B393349" s="125" t="s">
        <v>354</v>
      </c>
    </row>
    <row r="393350" spans="1:2">
      <c r="A393350" s="290"/>
      <c r="B393350" s="131">
        <v>113</v>
      </c>
    </row>
    <row r="393351" spans="1:2">
      <c r="A393351" s="525" t="s">
        <v>747</v>
      </c>
      <c r="B393351" s="131">
        <v>114</v>
      </c>
    </row>
    <row r="393352" spans="1:2">
      <c r="A393352" s="525" t="s">
        <v>747</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747</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747</v>
      </c>
      <c r="B393376" s="131">
        <v>139</v>
      </c>
    </row>
    <row r="393377" spans="1:2">
      <c r="A393377" s="370" t="s">
        <v>747</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747</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753</v>
      </c>
      <c r="B409610" s="126">
        <v>6</v>
      </c>
    </row>
    <row r="409611" spans="1:2">
      <c r="A409611" s="483" t="s">
        <v>747</v>
      </c>
      <c r="B409611" s="126">
        <v>7</v>
      </c>
    </row>
    <row r="409612" spans="1:2">
      <c r="A409612" s="483" t="s">
        <v>747</v>
      </c>
      <c r="B409612" s="126">
        <v>8</v>
      </c>
    </row>
    <row r="409613" spans="1:2">
      <c r="A409613" s="483" t="s">
        <v>747</v>
      </c>
      <c r="B409613" s="126">
        <v>9</v>
      </c>
    </row>
    <row r="409614" spans="1:2">
      <c r="A409614" s="483" t="s">
        <v>747</v>
      </c>
      <c r="B409614" s="126">
        <v>10</v>
      </c>
    </row>
    <row r="409615" spans="1:2" ht="15.75" thickBot="1">
      <c r="A409615" s="610" t="s">
        <v>747</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747</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747</v>
      </c>
      <c r="B409646" s="127" t="s">
        <v>340</v>
      </c>
    </row>
    <row r="409647" spans="1:2" ht="45.75" thickBot="1">
      <c r="A409647" s="621"/>
      <c r="B409647" s="127" t="s">
        <v>341</v>
      </c>
    </row>
    <row r="409648" spans="1:2" ht="15.75" thickBot="1">
      <c r="A409648" s="615"/>
      <c r="B409648" s="126">
        <v>40</v>
      </c>
    </row>
    <row r="409649" spans="1:2" ht="45">
      <c r="A409649" s="541" t="s">
        <v>747</v>
      </c>
      <c r="B409649" s="127" t="s">
        <v>342</v>
      </c>
    </row>
    <row r="409650" spans="1:2" ht="45.75" thickBot="1">
      <c r="A409650" s="621"/>
      <c r="B409650" s="127" t="s">
        <v>343</v>
      </c>
    </row>
    <row r="409651" spans="1:2" ht="15.75" thickBot="1">
      <c r="A409651" s="622"/>
      <c r="B409651" s="126">
        <v>41</v>
      </c>
    </row>
    <row r="409652" spans="1:2" ht="60">
      <c r="A409652" s="541" t="s">
        <v>747</v>
      </c>
      <c r="B409652" s="127" t="s">
        <v>344</v>
      </c>
    </row>
    <row r="409653" spans="1:2" ht="15.75" thickBot="1">
      <c r="A409653" s="621"/>
      <c r="B409653" s="128">
        <v>42</v>
      </c>
    </row>
    <row r="409654" spans="1:2" ht="15.75" thickBot="1">
      <c r="A409654" s="622"/>
      <c r="B409654" s="126">
        <v>43</v>
      </c>
    </row>
    <row r="409655" spans="1:2" ht="60">
      <c r="A409655" s="541" t="s">
        <v>747</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747</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747</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747</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747</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747</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747</v>
      </c>
      <c r="B409733" s="125" t="s">
        <v>354</v>
      </c>
    </row>
    <row r="409734" spans="1:2">
      <c r="A409734" s="290"/>
      <c r="B409734" s="131">
        <v>113</v>
      </c>
    </row>
    <row r="409735" spans="1:2">
      <c r="A409735" s="525" t="s">
        <v>747</v>
      </c>
      <c r="B409735" s="131">
        <v>114</v>
      </c>
    </row>
    <row r="409736" spans="1:2">
      <c r="A409736" s="525" t="s">
        <v>747</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747</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747</v>
      </c>
      <c r="B409760" s="131">
        <v>139</v>
      </c>
    </row>
    <row r="409761" spans="1:2">
      <c r="A409761" s="370" t="s">
        <v>747</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747</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753</v>
      </c>
      <c r="B425994" s="126">
        <v>6</v>
      </c>
    </row>
    <row r="425995" spans="1:2">
      <c r="A425995" s="483" t="s">
        <v>747</v>
      </c>
      <c r="B425995" s="126">
        <v>7</v>
      </c>
    </row>
    <row r="425996" spans="1:2">
      <c r="A425996" s="483" t="s">
        <v>747</v>
      </c>
      <c r="B425996" s="126">
        <v>8</v>
      </c>
    </row>
    <row r="425997" spans="1:2">
      <c r="A425997" s="483" t="s">
        <v>747</v>
      </c>
      <c r="B425997" s="126">
        <v>9</v>
      </c>
    </row>
    <row r="425998" spans="1:2">
      <c r="A425998" s="483" t="s">
        <v>747</v>
      </c>
      <c r="B425998" s="126">
        <v>10</v>
      </c>
    </row>
    <row r="425999" spans="1:2" ht="15.75" thickBot="1">
      <c r="A425999" s="610" t="s">
        <v>747</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747</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747</v>
      </c>
      <c r="B426030" s="127" t="s">
        <v>340</v>
      </c>
    </row>
    <row r="426031" spans="1:2" ht="45.75" thickBot="1">
      <c r="A426031" s="621"/>
      <c r="B426031" s="127" t="s">
        <v>341</v>
      </c>
    </row>
    <row r="426032" spans="1:2" ht="15.75" thickBot="1">
      <c r="A426032" s="615"/>
      <c r="B426032" s="126">
        <v>40</v>
      </c>
    </row>
    <row r="426033" spans="1:2" ht="45">
      <c r="A426033" s="541" t="s">
        <v>747</v>
      </c>
      <c r="B426033" s="127" t="s">
        <v>342</v>
      </c>
    </row>
    <row r="426034" spans="1:2" ht="45.75" thickBot="1">
      <c r="A426034" s="621"/>
      <c r="B426034" s="127" t="s">
        <v>343</v>
      </c>
    </row>
    <row r="426035" spans="1:2" ht="15.75" thickBot="1">
      <c r="A426035" s="622"/>
      <c r="B426035" s="126">
        <v>41</v>
      </c>
    </row>
    <row r="426036" spans="1:2" ht="60">
      <c r="A426036" s="541" t="s">
        <v>747</v>
      </c>
      <c r="B426036" s="127" t="s">
        <v>344</v>
      </c>
    </row>
    <row r="426037" spans="1:2" ht="15.75" thickBot="1">
      <c r="A426037" s="621"/>
      <c r="B426037" s="128">
        <v>42</v>
      </c>
    </row>
    <row r="426038" spans="1:2" ht="15.75" thickBot="1">
      <c r="A426038" s="622"/>
      <c r="B426038" s="126">
        <v>43</v>
      </c>
    </row>
    <row r="426039" spans="1:2" ht="60">
      <c r="A426039" s="541" t="s">
        <v>747</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747</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747</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747</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747</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747</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747</v>
      </c>
      <c r="B426117" s="125" t="s">
        <v>354</v>
      </c>
    </row>
    <row r="426118" spans="1:2">
      <c r="A426118" s="290"/>
      <c r="B426118" s="131">
        <v>113</v>
      </c>
    </row>
    <row r="426119" spans="1:2">
      <c r="A426119" s="525" t="s">
        <v>747</v>
      </c>
      <c r="B426119" s="131">
        <v>114</v>
      </c>
    </row>
    <row r="426120" spans="1:2">
      <c r="A426120" s="525" t="s">
        <v>747</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747</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747</v>
      </c>
      <c r="B426144" s="131">
        <v>139</v>
      </c>
    </row>
    <row r="426145" spans="1:2">
      <c r="A426145" s="370" t="s">
        <v>747</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747</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753</v>
      </c>
      <c r="B442378" s="126">
        <v>6</v>
      </c>
    </row>
    <row r="442379" spans="1:2">
      <c r="A442379" s="483" t="s">
        <v>747</v>
      </c>
      <c r="B442379" s="126">
        <v>7</v>
      </c>
    </row>
    <row r="442380" spans="1:2">
      <c r="A442380" s="483" t="s">
        <v>747</v>
      </c>
      <c r="B442380" s="126">
        <v>8</v>
      </c>
    </row>
    <row r="442381" spans="1:2">
      <c r="A442381" s="483" t="s">
        <v>747</v>
      </c>
      <c r="B442381" s="126">
        <v>9</v>
      </c>
    </row>
    <row r="442382" spans="1:2">
      <c r="A442382" s="483" t="s">
        <v>747</v>
      </c>
      <c r="B442382" s="126">
        <v>10</v>
      </c>
    </row>
    <row r="442383" spans="1:2" ht="15.75" thickBot="1">
      <c r="A442383" s="610" t="s">
        <v>747</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747</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747</v>
      </c>
      <c r="B442414" s="127" t="s">
        <v>340</v>
      </c>
    </row>
    <row r="442415" spans="1:2" ht="45.75" thickBot="1">
      <c r="A442415" s="621"/>
      <c r="B442415" s="127" t="s">
        <v>341</v>
      </c>
    </row>
    <row r="442416" spans="1:2" ht="15.75" thickBot="1">
      <c r="A442416" s="615"/>
      <c r="B442416" s="126">
        <v>40</v>
      </c>
    </row>
    <row r="442417" spans="1:2" ht="45">
      <c r="A442417" s="541" t="s">
        <v>747</v>
      </c>
      <c r="B442417" s="127" t="s">
        <v>342</v>
      </c>
    </row>
    <row r="442418" spans="1:2" ht="45.75" thickBot="1">
      <c r="A442418" s="621"/>
      <c r="B442418" s="127" t="s">
        <v>343</v>
      </c>
    </row>
    <row r="442419" spans="1:2" ht="15.75" thickBot="1">
      <c r="A442419" s="622"/>
      <c r="B442419" s="126">
        <v>41</v>
      </c>
    </row>
    <row r="442420" spans="1:2" ht="60">
      <c r="A442420" s="541" t="s">
        <v>747</v>
      </c>
      <c r="B442420" s="127" t="s">
        <v>344</v>
      </c>
    </row>
    <row r="442421" spans="1:2" ht="15.75" thickBot="1">
      <c r="A442421" s="621"/>
      <c r="B442421" s="128">
        <v>42</v>
      </c>
    </row>
    <row r="442422" spans="1:2" ht="15.75" thickBot="1">
      <c r="A442422" s="622"/>
      <c r="B442422" s="126">
        <v>43</v>
      </c>
    </row>
    <row r="442423" spans="1:2" ht="60">
      <c r="A442423" s="541" t="s">
        <v>747</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747</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747</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747</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747</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747</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747</v>
      </c>
      <c r="B442501" s="125" t="s">
        <v>354</v>
      </c>
    </row>
    <row r="442502" spans="1:2">
      <c r="A442502" s="290"/>
      <c r="B442502" s="131">
        <v>113</v>
      </c>
    </row>
    <row r="442503" spans="1:2">
      <c r="A442503" s="525" t="s">
        <v>747</v>
      </c>
      <c r="B442503" s="131">
        <v>114</v>
      </c>
    </row>
    <row r="442504" spans="1:2">
      <c r="A442504" s="525" t="s">
        <v>747</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747</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747</v>
      </c>
      <c r="B442528" s="131">
        <v>139</v>
      </c>
    </row>
    <row r="442529" spans="1:2">
      <c r="A442529" s="370" t="s">
        <v>747</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747</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753</v>
      </c>
      <c r="B458762" s="126">
        <v>6</v>
      </c>
    </row>
    <row r="458763" spans="1:2">
      <c r="A458763" s="483" t="s">
        <v>747</v>
      </c>
      <c r="B458763" s="126">
        <v>7</v>
      </c>
    </row>
    <row r="458764" spans="1:2">
      <c r="A458764" s="483" t="s">
        <v>747</v>
      </c>
      <c r="B458764" s="126">
        <v>8</v>
      </c>
    </row>
    <row r="458765" spans="1:2">
      <c r="A458765" s="483" t="s">
        <v>747</v>
      </c>
      <c r="B458765" s="126">
        <v>9</v>
      </c>
    </row>
    <row r="458766" spans="1:2">
      <c r="A458766" s="483" t="s">
        <v>747</v>
      </c>
      <c r="B458766" s="126">
        <v>10</v>
      </c>
    </row>
    <row r="458767" spans="1:2" ht="15.75" thickBot="1">
      <c r="A458767" s="610" t="s">
        <v>747</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747</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747</v>
      </c>
      <c r="B458798" s="127" t="s">
        <v>340</v>
      </c>
    </row>
    <row r="458799" spans="1:2" ht="45.75" thickBot="1">
      <c r="A458799" s="621"/>
      <c r="B458799" s="127" t="s">
        <v>341</v>
      </c>
    </row>
    <row r="458800" spans="1:2" ht="15.75" thickBot="1">
      <c r="A458800" s="615"/>
      <c r="B458800" s="126">
        <v>40</v>
      </c>
    </row>
    <row r="458801" spans="1:2" ht="45">
      <c r="A458801" s="541" t="s">
        <v>747</v>
      </c>
      <c r="B458801" s="127" t="s">
        <v>342</v>
      </c>
    </row>
    <row r="458802" spans="1:2" ht="45.75" thickBot="1">
      <c r="A458802" s="621"/>
      <c r="B458802" s="127" t="s">
        <v>343</v>
      </c>
    </row>
    <row r="458803" spans="1:2" ht="15.75" thickBot="1">
      <c r="A458803" s="622"/>
      <c r="B458803" s="126">
        <v>41</v>
      </c>
    </row>
    <row r="458804" spans="1:2" ht="60">
      <c r="A458804" s="541" t="s">
        <v>747</v>
      </c>
      <c r="B458804" s="127" t="s">
        <v>344</v>
      </c>
    </row>
    <row r="458805" spans="1:2" ht="15.75" thickBot="1">
      <c r="A458805" s="621"/>
      <c r="B458805" s="128">
        <v>42</v>
      </c>
    </row>
    <row r="458806" spans="1:2" ht="15.75" thickBot="1">
      <c r="A458806" s="622"/>
      <c r="B458806" s="126">
        <v>43</v>
      </c>
    </row>
    <row r="458807" spans="1:2" ht="60">
      <c r="A458807" s="541" t="s">
        <v>747</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747</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747</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747</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747</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747</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747</v>
      </c>
      <c r="B458885" s="125" t="s">
        <v>354</v>
      </c>
    </row>
    <row r="458886" spans="1:2">
      <c r="A458886" s="290"/>
      <c r="B458886" s="131">
        <v>113</v>
      </c>
    </row>
    <row r="458887" spans="1:2">
      <c r="A458887" s="525" t="s">
        <v>747</v>
      </c>
      <c r="B458887" s="131">
        <v>114</v>
      </c>
    </row>
    <row r="458888" spans="1:2">
      <c r="A458888" s="525" t="s">
        <v>747</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747</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747</v>
      </c>
      <c r="B458912" s="131">
        <v>139</v>
      </c>
    </row>
    <row r="458913" spans="1:2">
      <c r="A458913" s="370" t="s">
        <v>747</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747</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753</v>
      </c>
      <c r="B475146" s="126">
        <v>6</v>
      </c>
    </row>
    <row r="475147" spans="1:2">
      <c r="A475147" s="483" t="s">
        <v>747</v>
      </c>
      <c r="B475147" s="126">
        <v>7</v>
      </c>
    </row>
    <row r="475148" spans="1:2">
      <c r="A475148" s="483" t="s">
        <v>747</v>
      </c>
      <c r="B475148" s="126">
        <v>8</v>
      </c>
    </row>
    <row r="475149" spans="1:2">
      <c r="A475149" s="483" t="s">
        <v>747</v>
      </c>
      <c r="B475149" s="126">
        <v>9</v>
      </c>
    </row>
    <row r="475150" spans="1:2">
      <c r="A475150" s="483" t="s">
        <v>747</v>
      </c>
      <c r="B475150" s="126">
        <v>10</v>
      </c>
    </row>
    <row r="475151" spans="1:2" ht="15.75" thickBot="1">
      <c r="A475151" s="610" t="s">
        <v>747</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747</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747</v>
      </c>
      <c r="B475182" s="127" t="s">
        <v>340</v>
      </c>
    </row>
    <row r="475183" spans="1:2" ht="45.75" thickBot="1">
      <c r="A475183" s="621"/>
      <c r="B475183" s="127" t="s">
        <v>341</v>
      </c>
    </row>
    <row r="475184" spans="1:2" ht="15.75" thickBot="1">
      <c r="A475184" s="615"/>
      <c r="B475184" s="126">
        <v>40</v>
      </c>
    </row>
    <row r="475185" spans="1:2" ht="45">
      <c r="A475185" s="541" t="s">
        <v>747</v>
      </c>
      <c r="B475185" s="127" t="s">
        <v>342</v>
      </c>
    </row>
    <row r="475186" spans="1:2" ht="45.75" thickBot="1">
      <c r="A475186" s="621"/>
      <c r="B475186" s="127" t="s">
        <v>343</v>
      </c>
    </row>
    <row r="475187" spans="1:2" ht="15.75" thickBot="1">
      <c r="A475187" s="622"/>
      <c r="B475187" s="126">
        <v>41</v>
      </c>
    </row>
    <row r="475188" spans="1:2" ht="60">
      <c r="A475188" s="541" t="s">
        <v>747</v>
      </c>
      <c r="B475188" s="127" t="s">
        <v>344</v>
      </c>
    </row>
    <row r="475189" spans="1:2" ht="15.75" thickBot="1">
      <c r="A475189" s="621"/>
      <c r="B475189" s="128">
        <v>42</v>
      </c>
    </row>
    <row r="475190" spans="1:2" ht="15.75" thickBot="1">
      <c r="A475190" s="622"/>
      <c r="B475190" s="126">
        <v>43</v>
      </c>
    </row>
    <row r="475191" spans="1:2" ht="60">
      <c r="A475191" s="541" t="s">
        <v>747</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747</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747</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747</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747</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747</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747</v>
      </c>
      <c r="B475269" s="125" t="s">
        <v>354</v>
      </c>
    </row>
    <row r="475270" spans="1:2">
      <c r="A475270" s="290"/>
      <c r="B475270" s="131">
        <v>113</v>
      </c>
    </row>
    <row r="475271" spans="1:2">
      <c r="A475271" s="525" t="s">
        <v>747</v>
      </c>
      <c r="B475271" s="131">
        <v>114</v>
      </c>
    </row>
    <row r="475272" spans="1:2">
      <c r="A475272" s="525" t="s">
        <v>747</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747</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747</v>
      </c>
      <c r="B475296" s="131">
        <v>139</v>
      </c>
    </row>
    <row r="475297" spans="1:2">
      <c r="A475297" s="370" t="s">
        <v>747</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747</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753</v>
      </c>
      <c r="B491530" s="126">
        <v>6</v>
      </c>
    </row>
    <row r="491531" spans="1:2">
      <c r="A491531" s="483" t="s">
        <v>747</v>
      </c>
      <c r="B491531" s="126">
        <v>7</v>
      </c>
    </row>
    <row r="491532" spans="1:2">
      <c r="A491532" s="483" t="s">
        <v>747</v>
      </c>
      <c r="B491532" s="126">
        <v>8</v>
      </c>
    </row>
    <row r="491533" spans="1:2">
      <c r="A491533" s="483" t="s">
        <v>747</v>
      </c>
      <c r="B491533" s="126">
        <v>9</v>
      </c>
    </row>
    <row r="491534" spans="1:2">
      <c r="A491534" s="483" t="s">
        <v>747</v>
      </c>
      <c r="B491534" s="126">
        <v>10</v>
      </c>
    </row>
    <row r="491535" spans="1:2" ht="15.75" thickBot="1">
      <c r="A491535" s="610" t="s">
        <v>747</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747</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747</v>
      </c>
      <c r="B491566" s="127" t="s">
        <v>340</v>
      </c>
    </row>
    <row r="491567" spans="1:2" ht="45.75" thickBot="1">
      <c r="A491567" s="621"/>
      <c r="B491567" s="127" t="s">
        <v>341</v>
      </c>
    </row>
    <row r="491568" spans="1:2" ht="15.75" thickBot="1">
      <c r="A491568" s="615"/>
      <c r="B491568" s="126">
        <v>40</v>
      </c>
    </row>
    <row r="491569" spans="1:2" ht="45">
      <c r="A491569" s="541" t="s">
        <v>747</v>
      </c>
      <c r="B491569" s="127" t="s">
        <v>342</v>
      </c>
    </row>
    <row r="491570" spans="1:2" ht="45.75" thickBot="1">
      <c r="A491570" s="621"/>
      <c r="B491570" s="127" t="s">
        <v>343</v>
      </c>
    </row>
    <row r="491571" spans="1:2" ht="15.75" thickBot="1">
      <c r="A491571" s="622"/>
      <c r="B491571" s="126">
        <v>41</v>
      </c>
    </row>
    <row r="491572" spans="1:2" ht="60">
      <c r="A491572" s="541" t="s">
        <v>747</v>
      </c>
      <c r="B491572" s="127" t="s">
        <v>344</v>
      </c>
    </row>
    <row r="491573" spans="1:2" ht="15.75" thickBot="1">
      <c r="A491573" s="621"/>
      <c r="B491573" s="128">
        <v>42</v>
      </c>
    </row>
    <row r="491574" spans="1:2" ht="15.75" thickBot="1">
      <c r="A491574" s="622"/>
      <c r="B491574" s="126">
        <v>43</v>
      </c>
    </row>
    <row r="491575" spans="1:2" ht="60">
      <c r="A491575" s="541" t="s">
        <v>747</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747</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747</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747</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747</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747</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747</v>
      </c>
      <c r="B491653" s="125" t="s">
        <v>354</v>
      </c>
    </row>
    <row r="491654" spans="1:2">
      <c r="A491654" s="290"/>
      <c r="B491654" s="131">
        <v>113</v>
      </c>
    </row>
    <row r="491655" spans="1:2">
      <c r="A491655" s="525" t="s">
        <v>747</v>
      </c>
      <c r="B491655" s="131">
        <v>114</v>
      </c>
    </row>
    <row r="491656" spans="1:2">
      <c r="A491656" s="525" t="s">
        <v>747</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747</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747</v>
      </c>
      <c r="B491680" s="131">
        <v>139</v>
      </c>
    </row>
    <row r="491681" spans="1:2">
      <c r="A491681" s="370" t="s">
        <v>747</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747</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753</v>
      </c>
      <c r="B507914" s="126">
        <v>6</v>
      </c>
    </row>
    <row r="507915" spans="1:2">
      <c r="A507915" s="483" t="s">
        <v>747</v>
      </c>
      <c r="B507915" s="126">
        <v>7</v>
      </c>
    </row>
    <row r="507916" spans="1:2">
      <c r="A507916" s="483" t="s">
        <v>747</v>
      </c>
      <c r="B507916" s="126">
        <v>8</v>
      </c>
    </row>
    <row r="507917" spans="1:2">
      <c r="A507917" s="483" t="s">
        <v>747</v>
      </c>
      <c r="B507917" s="126">
        <v>9</v>
      </c>
    </row>
    <row r="507918" spans="1:2">
      <c r="A507918" s="483" t="s">
        <v>747</v>
      </c>
      <c r="B507918" s="126">
        <v>10</v>
      </c>
    </row>
    <row r="507919" spans="1:2" ht="15.75" thickBot="1">
      <c r="A507919" s="610" t="s">
        <v>747</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747</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747</v>
      </c>
      <c r="B507950" s="127" t="s">
        <v>340</v>
      </c>
    </row>
    <row r="507951" spans="1:2" ht="45.75" thickBot="1">
      <c r="A507951" s="621"/>
      <c r="B507951" s="127" t="s">
        <v>341</v>
      </c>
    </row>
    <row r="507952" spans="1:2" ht="15.75" thickBot="1">
      <c r="A507952" s="615"/>
      <c r="B507952" s="126">
        <v>40</v>
      </c>
    </row>
    <row r="507953" spans="1:2" ht="45">
      <c r="A507953" s="541" t="s">
        <v>747</v>
      </c>
      <c r="B507953" s="127" t="s">
        <v>342</v>
      </c>
    </row>
    <row r="507954" spans="1:2" ht="45.75" thickBot="1">
      <c r="A507954" s="621"/>
      <c r="B507954" s="127" t="s">
        <v>343</v>
      </c>
    </row>
    <row r="507955" spans="1:2" ht="15.75" thickBot="1">
      <c r="A507955" s="622"/>
      <c r="B507955" s="126">
        <v>41</v>
      </c>
    </row>
    <row r="507956" spans="1:2" ht="60">
      <c r="A507956" s="541" t="s">
        <v>747</v>
      </c>
      <c r="B507956" s="127" t="s">
        <v>344</v>
      </c>
    </row>
    <row r="507957" spans="1:2" ht="15.75" thickBot="1">
      <c r="A507957" s="621"/>
      <c r="B507957" s="128">
        <v>42</v>
      </c>
    </row>
    <row r="507958" spans="1:2" ht="15.75" thickBot="1">
      <c r="A507958" s="622"/>
      <c r="B507958" s="126">
        <v>43</v>
      </c>
    </row>
    <row r="507959" spans="1:2" ht="60">
      <c r="A507959" s="541" t="s">
        <v>747</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747</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747</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747</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747</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747</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747</v>
      </c>
      <c r="B508037" s="125" t="s">
        <v>354</v>
      </c>
    </row>
    <row r="508038" spans="1:2">
      <c r="A508038" s="290"/>
      <c r="B508038" s="131">
        <v>113</v>
      </c>
    </row>
    <row r="508039" spans="1:2">
      <c r="A508039" s="525" t="s">
        <v>747</v>
      </c>
      <c r="B508039" s="131">
        <v>114</v>
      </c>
    </row>
    <row r="508040" spans="1:2">
      <c r="A508040" s="525" t="s">
        <v>747</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747</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747</v>
      </c>
      <c r="B508064" s="131">
        <v>139</v>
      </c>
    </row>
    <row r="508065" spans="1:2">
      <c r="A508065" s="370" t="s">
        <v>747</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747</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753</v>
      </c>
      <c r="B524298" s="126">
        <v>6</v>
      </c>
    </row>
    <row r="524299" spans="1:2">
      <c r="A524299" s="483" t="s">
        <v>747</v>
      </c>
      <c r="B524299" s="126">
        <v>7</v>
      </c>
    </row>
    <row r="524300" spans="1:2">
      <c r="A524300" s="483" t="s">
        <v>747</v>
      </c>
      <c r="B524300" s="126">
        <v>8</v>
      </c>
    </row>
    <row r="524301" spans="1:2">
      <c r="A524301" s="483" t="s">
        <v>747</v>
      </c>
      <c r="B524301" s="126">
        <v>9</v>
      </c>
    </row>
    <row r="524302" spans="1:2">
      <c r="A524302" s="483" t="s">
        <v>747</v>
      </c>
      <c r="B524302" s="126">
        <v>10</v>
      </c>
    </row>
    <row r="524303" spans="1:2" ht="15.75" thickBot="1">
      <c r="A524303" s="610" t="s">
        <v>747</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747</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747</v>
      </c>
      <c r="B524334" s="127" t="s">
        <v>340</v>
      </c>
    </row>
    <row r="524335" spans="1:2" ht="45.75" thickBot="1">
      <c r="A524335" s="621"/>
      <c r="B524335" s="127" t="s">
        <v>341</v>
      </c>
    </row>
    <row r="524336" spans="1:2" ht="15.75" thickBot="1">
      <c r="A524336" s="615"/>
      <c r="B524336" s="126">
        <v>40</v>
      </c>
    </row>
    <row r="524337" spans="1:2" ht="45">
      <c r="A524337" s="541" t="s">
        <v>747</v>
      </c>
      <c r="B524337" s="127" t="s">
        <v>342</v>
      </c>
    </row>
    <row r="524338" spans="1:2" ht="45.75" thickBot="1">
      <c r="A524338" s="621"/>
      <c r="B524338" s="127" t="s">
        <v>343</v>
      </c>
    </row>
    <row r="524339" spans="1:2" ht="15.75" thickBot="1">
      <c r="A524339" s="622"/>
      <c r="B524339" s="126">
        <v>41</v>
      </c>
    </row>
    <row r="524340" spans="1:2" ht="60">
      <c r="A524340" s="541" t="s">
        <v>747</v>
      </c>
      <c r="B524340" s="127" t="s">
        <v>344</v>
      </c>
    </row>
    <row r="524341" spans="1:2" ht="15.75" thickBot="1">
      <c r="A524341" s="621"/>
      <c r="B524341" s="128">
        <v>42</v>
      </c>
    </row>
    <row r="524342" spans="1:2" ht="15.75" thickBot="1">
      <c r="A524342" s="622"/>
      <c r="B524342" s="126">
        <v>43</v>
      </c>
    </row>
    <row r="524343" spans="1:2" ht="60">
      <c r="A524343" s="541" t="s">
        <v>747</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747</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747</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747</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747</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747</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747</v>
      </c>
      <c r="B524421" s="125" t="s">
        <v>354</v>
      </c>
    </row>
    <row r="524422" spans="1:2">
      <c r="A524422" s="290"/>
      <c r="B524422" s="131">
        <v>113</v>
      </c>
    </row>
    <row r="524423" spans="1:2">
      <c r="A524423" s="525" t="s">
        <v>747</v>
      </c>
      <c r="B524423" s="131">
        <v>114</v>
      </c>
    </row>
    <row r="524424" spans="1:2">
      <c r="A524424" s="525" t="s">
        <v>747</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747</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747</v>
      </c>
      <c r="B524448" s="131">
        <v>139</v>
      </c>
    </row>
    <row r="524449" spans="1:2">
      <c r="A524449" s="370" t="s">
        <v>747</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747</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753</v>
      </c>
      <c r="B540682" s="126">
        <v>6</v>
      </c>
    </row>
    <row r="540683" spans="1:2">
      <c r="A540683" s="483" t="s">
        <v>747</v>
      </c>
      <c r="B540683" s="126">
        <v>7</v>
      </c>
    </row>
    <row r="540684" spans="1:2">
      <c r="A540684" s="483" t="s">
        <v>747</v>
      </c>
      <c r="B540684" s="126">
        <v>8</v>
      </c>
    </row>
    <row r="540685" spans="1:2">
      <c r="A540685" s="483" t="s">
        <v>747</v>
      </c>
      <c r="B540685" s="126">
        <v>9</v>
      </c>
    </row>
    <row r="540686" spans="1:2">
      <c r="A540686" s="483" t="s">
        <v>747</v>
      </c>
      <c r="B540686" s="126">
        <v>10</v>
      </c>
    </row>
    <row r="540687" spans="1:2" ht="15.75" thickBot="1">
      <c r="A540687" s="610" t="s">
        <v>747</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747</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747</v>
      </c>
      <c r="B540718" s="127" t="s">
        <v>340</v>
      </c>
    </row>
    <row r="540719" spans="1:2" ht="45.75" thickBot="1">
      <c r="A540719" s="621"/>
      <c r="B540719" s="127" t="s">
        <v>341</v>
      </c>
    </row>
    <row r="540720" spans="1:2" ht="15.75" thickBot="1">
      <c r="A540720" s="615"/>
      <c r="B540720" s="126">
        <v>40</v>
      </c>
    </row>
    <row r="540721" spans="1:2" ht="45">
      <c r="A540721" s="541" t="s">
        <v>747</v>
      </c>
      <c r="B540721" s="127" t="s">
        <v>342</v>
      </c>
    </row>
    <row r="540722" spans="1:2" ht="45.75" thickBot="1">
      <c r="A540722" s="621"/>
      <c r="B540722" s="127" t="s">
        <v>343</v>
      </c>
    </row>
    <row r="540723" spans="1:2" ht="15.75" thickBot="1">
      <c r="A540723" s="622"/>
      <c r="B540723" s="126">
        <v>41</v>
      </c>
    </row>
    <row r="540724" spans="1:2" ht="60">
      <c r="A540724" s="541" t="s">
        <v>747</v>
      </c>
      <c r="B540724" s="127" t="s">
        <v>344</v>
      </c>
    </row>
    <row r="540725" spans="1:2" ht="15.75" thickBot="1">
      <c r="A540725" s="621"/>
      <c r="B540725" s="128">
        <v>42</v>
      </c>
    </row>
    <row r="540726" spans="1:2" ht="15.75" thickBot="1">
      <c r="A540726" s="622"/>
      <c r="B540726" s="126">
        <v>43</v>
      </c>
    </row>
    <row r="540727" spans="1:2" ht="60">
      <c r="A540727" s="541" t="s">
        <v>747</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747</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747</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747</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747</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747</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747</v>
      </c>
      <c r="B540805" s="125" t="s">
        <v>354</v>
      </c>
    </row>
    <row r="540806" spans="1:2">
      <c r="A540806" s="290"/>
      <c r="B540806" s="131">
        <v>113</v>
      </c>
    </row>
    <row r="540807" spans="1:2">
      <c r="A540807" s="525" t="s">
        <v>747</v>
      </c>
      <c r="B540807" s="131">
        <v>114</v>
      </c>
    </row>
    <row r="540808" spans="1:2">
      <c r="A540808" s="525" t="s">
        <v>747</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747</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747</v>
      </c>
      <c r="B540832" s="131">
        <v>139</v>
      </c>
    </row>
    <row r="540833" spans="1:2">
      <c r="A540833" s="370" t="s">
        <v>747</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747</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753</v>
      </c>
      <c r="B557066" s="126">
        <v>6</v>
      </c>
    </row>
    <row r="557067" spans="1:2">
      <c r="A557067" s="483" t="s">
        <v>747</v>
      </c>
      <c r="B557067" s="126">
        <v>7</v>
      </c>
    </row>
    <row r="557068" spans="1:2">
      <c r="A557068" s="483" t="s">
        <v>747</v>
      </c>
      <c r="B557068" s="126">
        <v>8</v>
      </c>
    </row>
    <row r="557069" spans="1:2">
      <c r="A557069" s="483" t="s">
        <v>747</v>
      </c>
      <c r="B557069" s="126">
        <v>9</v>
      </c>
    </row>
    <row r="557070" spans="1:2">
      <c r="A557070" s="483" t="s">
        <v>747</v>
      </c>
      <c r="B557070" s="126">
        <v>10</v>
      </c>
    </row>
    <row r="557071" spans="1:2" ht="15.75" thickBot="1">
      <c r="A557071" s="610" t="s">
        <v>747</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747</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747</v>
      </c>
      <c r="B557102" s="127" t="s">
        <v>340</v>
      </c>
    </row>
    <row r="557103" spans="1:2" ht="45.75" thickBot="1">
      <c r="A557103" s="621"/>
      <c r="B557103" s="127" t="s">
        <v>341</v>
      </c>
    </row>
    <row r="557104" spans="1:2" ht="15.75" thickBot="1">
      <c r="A557104" s="615"/>
      <c r="B557104" s="126">
        <v>40</v>
      </c>
    </row>
    <row r="557105" spans="1:2" ht="45">
      <c r="A557105" s="541" t="s">
        <v>747</v>
      </c>
      <c r="B557105" s="127" t="s">
        <v>342</v>
      </c>
    </row>
    <row r="557106" spans="1:2" ht="45.75" thickBot="1">
      <c r="A557106" s="621"/>
      <c r="B557106" s="127" t="s">
        <v>343</v>
      </c>
    </row>
    <row r="557107" spans="1:2" ht="15.75" thickBot="1">
      <c r="A557107" s="622"/>
      <c r="B557107" s="126">
        <v>41</v>
      </c>
    </row>
    <row r="557108" spans="1:2" ht="60">
      <c r="A557108" s="541" t="s">
        <v>747</v>
      </c>
      <c r="B557108" s="127" t="s">
        <v>344</v>
      </c>
    </row>
    <row r="557109" spans="1:2" ht="15.75" thickBot="1">
      <c r="A557109" s="621"/>
      <c r="B557109" s="128">
        <v>42</v>
      </c>
    </row>
    <row r="557110" spans="1:2" ht="15.75" thickBot="1">
      <c r="A557110" s="622"/>
      <c r="B557110" s="126">
        <v>43</v>
      </c>
    </row>
    <row r="557111" spans="1:2" ht="60">
      <c r="A557111" s="541" t="s">
        <v>747</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747</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747</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747</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747</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747</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747</v>
      </c>
      <c r="B557189" s="125" t="s">
        <v>354</v>
      </c>
    </row>
    <row r="557190" spans="1:2">
      <c r="A557190" s="290"/>
      <c r="B557190" s="131">
        <v>113</v>
      </c>
    </row>
    <row r="557191" spans="1:2">
      <c r="A557191" s="525" t="s">
        <v>747</v>
      </c>
      <c r="B557191" s="131">
        <v>114</v>
      </c>
    </row>
    <row r="557192" spans="1:2">
      <c r="A557192" s="525" t="s">
        <v>747</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747</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747</v>
      </c>
      <c r="B557216" s="131">
        <v>139</v>
      </c>
    </row>
    <row r="557217" spans="1:2">
      <c r="A557217" s="370" t="s">
        <v>747</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747</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753</v>
      </c>
      <c r="B573450" s="126">
        <v>6</v>
      </c>
    </row>
    <row r="573451" spans="1:2">
      <c r="A573451" s="483" t="s">
        <v>747</v>
      </c>
      <c r="B573451" s="126">
        <v>7</v>
      </c>
    </row>
    <row r="573452" spans="1:2">
      <c r="A573452" s="483" t="s">
        <v>747</v>
      </c>
      <c r="B573452" s="126">
        <v>8</v>
      </c>
    </row>
    <row r="573453" spans="1:2">
      <c r="A573453" s="483" t="s">
        <v>747</v>
      </c>
      <c r="B573453" s="126">
        <v>9</v>
      </c>
    </row>
    <row r="573454" spans="1:2">
      <c r="A573454" s="483" t="s">
        <v>747</v>
      </c>
      <c r="B573454" s="126">
        <v>10</v>
      </c>
    </row>
    <row r="573455" spans="1:2" ht="15.75" thickBot="1">
      <c r="A573455" s="610" t="s">
        <v>747</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747</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747</v>
      </c>
      <c r="B573486" s="127" t="s">
        <v>340</v>
      </c>
    </row>
    <row r="573487" spans="1:2" ht="45.75" thickBot="1">
      <c r="A573487" s="621"/>
      <c r="B573487" s="127" t="s">
        <v>341</v>
      </c>
    </row>
    <row r="573488" spans="1:2" ht="15.75" thickBot="1">
      <c r="A573488" s="615"/>
      <c r="B573488" s="126">
        <v>40</v>
      </c>
    </row>
    <row r="573489" spans="1:2" ht="45">
      <c r="A573489" s="541" t="s">
        <v>747</v>
      </c>
      <c r="B573489" s="127" t="s">
        <v>342</v>
      </c>
    </row>
    <row r="573490" spans="1:2" ht="45.75" thickBot="1">
      <c r="A573490" s="621"/>
      <c r="B573490" s="127" t="s">
        <v>343</v>
      </c>
    </row>
    <row r="573491" spans="1:2" ht="15.75" thickBot="1">
      <c r="A573491" s="622"/>
      <c r="B573491" s="126">
        <v>41</v>
      </c>
    </row>
    <row r="573492" spans="1:2" ht="60">
      <c r="A573492" s="541" t="s">
        <v>747</v>
      </c>
      <c r="B573492" s="127" t="s">
        <v>344</v>
      </c>
    </row>
    <row r="573493" spans="1:2" ht="15.75" thickBot="1">
      <c r="A573493" s="621"/>
      <c r="B573493" s="128">
        <v>42</v>
      </c>
    </row>
    <row r="573494" spans="1:2" ht="15.75" thickBot="1">
      <c r="A573494" s="622"/>
      <c r="B573494" s="126">
        <v>43</v>
      </c>
    </row>
    <row r="573495" spans="1:2" ht="60">
      <c r="A573495" s="541" t="s">
        <v>747</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747</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747</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747</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747</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747</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747</v>
      </c>
      <c r="B573573" s="125" t="s">
        <v>354</v>
      </c>
    </row>
    <row r="573574" spans="1:2">
      <c r="A573574" s="290"/>
      <c r="B573574" s="131">
        <v>113</v>
      </c>
    </row>
    <row r="573575" spans="1:2">
      <c r="A573575" s="525" t="s">
        <v>747</v>
      </c>
      <c r="B573575" s="131">
        <v>114</v>
      </c>
    </row>
    <row r="573576" spans="1:2">
      <c r="A573576" s="525" t="s">
        <v>747</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747</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747</v>
      </c>
      <c r="B573600" s="131">
        <v>139</v>
      </c>
    </row>
    <row r="573601" spans="1:2">
      <c r="A573601" s="370" t="s">
        <v>747</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747</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753</v>
      </c>
      <c r="B589834" s="126">
        <v>6</v>
      </c>
    </row>
    <row r="589835" spans="1:2">
      <c r="A589835" s="483" t="s">
        <v>747</v>
      </c>
      <c r="B589835" s="126">
        <v>7</v>
      </c>
    </row>
    <row r="589836" spans="1:2">
      <c r="A589836" s="483" t="s">
        <v>747</v>
      </c>
      <c r="B589836" s="126">
        <v>8</v>
      </c>
    </row>
    <row r="589837" spans="1:2">
      <c r="A589837" s="483" t="s">
        <v>747</v>
      </c>
      <c r="B589837" s="126">
        <v>9</v>
      </c>
    </row>
    <row r="589838" spans="1:2">
      <c r="A589838" s="483" t="s">
        <v>747</v>
      </c>
      <c r="B589838" s="126">
        <v>10</v>
      </c>
    </row>
    <row r="589839" spans="1:2" ht="15.75" thickBot="1">
      <c r="A589839" s="610" t="s">
        <v>747</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747</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747</v>
      </c>
      <c r="B589870" s="127" t="s">
        <v>340</v>
      </c>
    </row>
    <row r="589871" spans="1:2" ht="45.75" thickBot="1">
      <c r="A589871" s="621"/>
      <c r="B589871" s="127" t="s">
        <v>341</v>
      </c>
    </row>
    <row r="589872" spans="1:2" ht="15.75" thickBot="1">
      <c r="A589872" s="615"/>
      <c r="B589872" s="126">
        <v>40</v>
      </c>
    </row>
    <row r="589873" spans="1:2" ht="45">
      <c r="A589873" s="541" t="s">
        <v>747</v>
      </c>
      <c r="B589873" s="127" t="s">
        <v>342</v>
      </c>
    </row>
    <row r="589874" spans="1:2" ht="45.75" thickBot="1">
      <c r="A589874" s="621"/>
      <c r="B589874" s="127" t="s">
        <v>343</v>
      </c>
    </row>
    <row r="589875" spans="1:2" ht="15.75" thickBot="1">
      <c r="A589875" s="622"/>
      <c r="B589875" s="126">
        <v>41</v>
      </c>
    </row>
    <row r="589876" spans="1:2" ht="60">
      <c r="A589876" s="541" t="s">
        <v>747</v>
      </c>
      <c r="B589876" s="127" t="s">
        <v>344</v>
      </c>
    </row>
    <row r="589877" spans="1:2" ht="15.75" thickBot="1">
      <c r="A589877" s="621"/>
      <c r="B589877" s="128">
        <v>42</v>
      </c>
    </row>
    <row r="589878" spans="1:2" ht="15.75" thickBot="1">
      <c r="A589878" s="622"/>
      <c r="B589878" s="126">
        <v>43</v>
      </c>
    </row>
    <row r="589879" spans="1:2" ht="60">
      <c r="A589879" s="541" t="s">
        <v>747</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747</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747</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747</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747</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747</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747</v>
      </c>
      <c r="B589957" s="125" t="s">
        <v>354</v>
      </c>
    </row>
    <row r="589958" spans="1:2">
      <c r="A589958" s="290"/>
      <c r="B589958" s="131">
        <v>113</v>
      </c>
    </row>
    <row r="589959" spans="1:2">
      <c r="A589959" s="525" t="s">
        <v>747</v>
      </c>
      <c r="B589959" s="131">
        <v>114</v>
      </c>
    </row>
    <row r="589960" spans="1:2">
      <c r="A589960" s="525" t="s">
        <v>747</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747</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747</v>
      </c>
      <c r="B589984" s="131">
        <v>139</v>
      </c>
    </row>
    <row r="589985" spans="1:2">
      <c r="A589985" s="370" t="s">
        <v>747</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747</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753</v>
      </c>
      <c r="B606218" s="126">
        <v>6</v>
      </c>
    </row>
    <row r="606219" spans="1:2">
      <c r="A606219" s="483" t="s">
        <v>747</v>
      </c>
      <c r="B606219" s="126">
        <v>7</v>
      </c>
    </row>
    <row r="606220" spans="1:2">
      <c r="A606220" s="483" t="s">
        <v>747</v>
      </c>
      <c r="B606220" s="126">
        <v>8</v>
      </c>
    </row>
    <row r="606221" spans="1:2">
      <c r="A606221" s="483" t="s">
        <v>747</v>
      </c>
      <c r="B606221" s="126">
        <v>9</v>
      </c>
    </row>
    <row r="606222" spans="1:2">
      <c r="A606222" s="483" t="s">
        <v>747</v>
      </c>
      <c r="B606222" s="126">
        <v>10</v>
      </c>
    </row>
    <row r="606223" spans="1:2" ht="15.75" thickBot="1">
      <c r="A606223" s="610" t="s">
        <v>747</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747</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747</v>
      </c>
      <c r="B606254" s="127" t="s">
        <v>340</v>
      </c>
    </row>
    <row r="606255" spans="1:2" ht="45.75" thickBot="1">
      <c r="A606255" s="621"/>
      <c r="B606255" s="127" t="s">
        <v>341</v>
      </c>
    </row>
    <row r="606256" spans="1:2" ht="15.75" thickBot="1">
      <c r="A606256" s="615"/>
      <c r="B606256" s="126">
        <v>40</v>
      </c>
    </row>
    <row r="606257" spans="1:2" ht="45">
      <c r="A606257" s="541" t="s">
        <v>747</v>
      </c>
      <c r="B606257" s="127" t="s">
        <v>342</v>
      </c>
    </row>
    <row r="606258" spans="1:2" ht="45.75" thickBot="1">
      <c r="A606258" s="621"/>
      <c r="B606258" s="127" t="s">
        <v>343</v>
      </c>
    </row>
    <row r="606259" spans="1:2" ht="15.75" thickBot="1">
      <c r="A606259" s="622"/>
      <c r="B606259" s="126">
        <v>41</v>
      </c>
    </row>
    <row r="606260" spans="1:2" ht="60">
      <c r="A606260" s="541" t="s">
        <v>747</v>
      </c>
      <c r="B606260" s="127" t="s">
        <v>344</v>
      </c>
    </row>
    <row r="606261" spans="1:2" ht="15.75" thickBot="1">
      <c r="A606261" s="621"/>
      <c r="B606261" s="128">
        <v>42</v>
      </c>
    </row>
    <row r="606262" spans="1:2" ht="15.75" thickBot="1">
      <c r="A606262" s="622"/>
      <c r="B606262" s="126">
        <v>43</v>
      </c>
    </row>
    <row r="606263" spans="1:2" ht="60">
      <c r="A606263" s="541" t="s">
        <v>747</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747</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747</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747</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747</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747</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747</v>
      </c>
      <c r="B606341" s="125" t="s">
        <v>354</v>
      </c>
    </row>
    <row r="606342" spans="1:2">
      <c r="A606342" s="290"/>
      <c r="B606342" s="131">
        <v>113</v>
      </c>
    </row>
    <row r="606343" spans="1:2">
      <c r="A606343" s="525" t="s">
        <v>747</v>
      </c>
      <c r="B606343" s="131">
        <v>114</v>
      </c>
    </row>
    <row r="606344" spans="1:2">
      <c r="A606344" s="525" t="s">
        <v>747</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747</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747</v>
      </c>
      <c r="B606368" s="131">
        <v>139</v>
      </c>
    </row>
    <row r="606369" spans="1:2">
      <c r="A606369" s="370" t="s">
        <v>747</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747</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753</v>
      </c>
      <c r="B622602" s="126">
        <v>6</v>
      </c>
    </row>
    <row r="622603" spans="1:2">
      <c r="A622603" s="483" t="s">
        <v>747</v>
      </c>
      <c r="B622603" s="126">
        <v>7</v>
      </c>
    </row>
    <row r="622604" spans="1:2">
      <c r="A622604" s="483" t="s">
        <v>747</v>
      </c>
      <c r="B622604" s="126">
        <v>8</v>
      </c>
    </row>
    <row r="622605" spans="1:2">
      <c r="A622605" s="483" t="s">
        <v>747</v>
      </c>
      <c r="B622605" s="126">
        <v>9</v>
      </c>
    </row>
    <row r="622606" spans="1:2">
      <c r="A622606" s="483" t="s">
        <v>747</v>
      </c>
      <c r="B622606" s="126">
        <v>10</v>
      </c>
    </row>
    <row r="622607" spans="1:2" ht="15.75" thickBot="1">
      <c r="A622607" s="610" t="s">
        <v>747</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747</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747</v>
      </c>
      <c r="B622638" s="127" t="s">
        <v>340</v>
      </c>
    </row>
    <row r="622639" spans="1:2" ht="45.75" thickBot="1">
      <c r="A622639" s="621"/>
      <c r="B622639" s="127" t="s">
        <v>341</v>
      </c>
    </row>
    <row r="622640" spans="1:2" ht="15.75" thickBot="1">
      <c r="A622640" s="615"/>
      <c r="B622640" s="126">
        <v>40</v>
      </c>
    </row>
    <row r="622641" spans="1:2" ht="45">
      <c r="A622641" s="541" t="s">
        <v>747</v>
      </c>
      <c r="B622641" s="127" t="s">
        <v>342</v>
      </c>
    </row>
    <row r="622642" spans="1:2" ht="45.75" thickBot="1">
      <c r="A622642" s="621"/>
      <c r="B622642" s="127" t="s">
        <v>343</v>
      </c>
    </row>
    <row r="622643" spans="1:2" ht="15.75" thickBot="1">
      <c r="A622643" s="622"/>
      <c r="B622643" s="126">
        <v>41</v>
      </c>
    </row>
    <row r="622644" spans="1:2" ht="60">
      <c r="A622644" s="541" t="s">
        <v>747</v>
      </c>
      <c r="B622644" s="127" t="s">
        <v>344</v>
      </c>
    </row>
    <row r="622645" spans="1:2" ht="15.75" thickBot="1">
      <c r="A622645" s="621"/>
      <c r="B622645" s="128">
        <v>42</v>
      </c>
    </row>
    <row r="622646" spans="1:2" ht="15.75" thickBot="1">
      <c r="A622646" s="622"/>
      <c r="B622646" s="126">
        <v>43</v>
      </c>
    </row>
    <row r="622647" spans="1:2" ht="60">
      <c r="A622647" s="541" t="s">
        <v>747</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747</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747</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747</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747</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747</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747</v>
      </c>
      <c r="B622725" s="125" t="s">
        <v>354</v>
      </c>
    </row>
    <row r="622726" spans="1:2">
      <c r="A622726" s="290"/>
      <c r="B622726" s="131">
        <v>113</v>
      </c>
    </row>
    <row r="622727" spans="1:2">
      <c r="A622727" s="525" t="s">
        <v>747</v>
      </c>
      <c r="B622727" s="131">
        <v>114</v>
      </c>
    </row>
    <row r="622728" spans="1:2">
      <c r="A622728" s="525" t="s">
        <v>747</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747</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747</v>
      </c>
      <c r="B622752" s="131">
        <v>139</v>
      </c>
    </row>
    <row r="622753" spans="1:2">
      <c r="A622753" s="370" t="s">
        <v>747</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747</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753</v>
      </c>
      <c r="B638986" s="126">
        <v>6</v>
      </c>
    </row>
    <row r="638987" spans="1:2">
      <c r="A638987" s="483" t="s">
        <v>747</v>
      </c>
      <c r="B638987" s="126">
        <v>7</v>
      </c>
    </row>
    <row r="638988" spans="1:2">
      <c r="A638988" s="483" t="s">
        <v>747</v>
      </c>
      <c r="B638988" s="126">
        <v>8</v>
      </c>
    </row>
    <row r="638989" spans="1:2">
      <c r="A638989" s="483" t="s">
        <v>747</v>
      </c>
      <c r="B638989" s="126">
        <v>9</v>
      </c>
    </row>
    <row r="638990" spans="1:2">
      <c r="A638990" s="483" t="s">
        <v>747</v>
      </c>
      <c r="B638990" s="126">
        <v>10</v>
      </c>
    </row>
    <row r="638991" spans="1:2" ht="15.75" thickBot="1">
      <c r="A638991" s="610" t="s">
        <v>747</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747</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747</v>
      </c>
      <c r="B639022" s="127" t="s">
        <v>340</v>
      </c>
    </row>
    <row r="639023" spans="1:2" ht="45.75" thickBot="1">
      <c r="A639023" s="621"/>
      <c r="B639023" s="127" t="s">
        <v>341</v>
      </c>
    </row>
    <row r="639024" spans="1:2" ht="15.75" thickBot="1">
      <c r="A639024" s="615"/>
      <c r="B639024" s="126">
        <v>40</v>
      </c>
    </row>
    <row r="639025" spans="1:2" ht="45">
      <c r="A639025" s="541" t="s">
        <v>747</v>
      </c>
      <c r="B639025" s="127" t="s">
        <v>342</v>
      </c>
    </row>
    <row r="639026" spans="1:2" ht="45.75" thickBot="1">
      <c r="A639026" s="621"/>
      <c r="B639026" s="127" t="s">
        <v>343</v>
      </c>
    </row>
    <row r="639027" spans="1:2" ht="15.75" thickBot="1">
      <c r="A639027" s="622"/>
      <c r="B639027" s="126">
        <v>41</v>
      </c>
    </row>
    <row r="639028" spans="1:2" ht="60">
      <c r="A639028" s="541" t="s">
        <v>747</v>
      </c>
      <c r="B639028" s="127" t="s">
        <v>344</v>
      </c>
    </row>
    <row r="639029" spans="1:2" ht="15.75" thickBot="1">
      <c r="A639029" s="621"/>
      <c r="B639029" s="128">
        <v>42</v>
      </c>
    </row>
    <row r="639030" spans="1:2" ht="15.75" thickBot="1">
      <c r="A639030" s="622"/>
      <c r="B639030" s="126">
        <v>43</v>
      </c>
    </row>
    <row r="639031" spans="1:2" ht="60">
      <c r="A639031" s="541" t="s">
        <v>747</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747</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747</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747</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747</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747</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747</v>
      </c>
      <c r="B639109" s="125" t="s">
        <v>354</v>
      </c>
    </row>
    <row r="639110" spans="1:2">
      <c r="A639110" s="290"/>
      <c r="B639110" s="131">
        <v>113</v>
      </c>
    </row>
    <row r="639111" spans="1:2">
      <c r="A639111" s="525" t="s">
        <v>747</v>
      </c>
      <c r="B639111" s="131">
        <v>114</v>
      </c>
    </row>
    <row r="639112" spans="1:2">
      <c r="A639112" s="525" t="s">
        <v>747</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747</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747</v>
      </c>
      <c r="B639136" s="131">
        <v>139</v>
      </c>
    </row>
    <row r="639137" spans="1:2">
      <c r="A639137" s="370" t="s">
        <v>747</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747</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753</v>
      </c>
      <c r="B655370" s="126">
        <v>6</v>
      </c>
    </row>
    <row r="655371" spans="1:2">
      <c r="A655371" s="483" t="s">
        <v>747</v>
      </c>
      <c r="B655371" s="126">
        <v>7</v>
      </c>
    </row>
    <row r="655372" spans="1:2">
      <c r="A655372" s="483" t="s">
        <v>747</v>
      </c>
      <c r="B655372" s="126">
        <v>8</v>
      </c>
    </row>
    <row r="655373" spans="1:2">
      <c r="A655373" s="483" t="s">
        <v>747</v>
      </c>
      <c r="B655373" s="126">
        <v>9</v>
      </c>
    </row>
    <row r="655374" spans="1:2">
      <c r="A655374" s="483" t="s">
        <v>747</v>
      </c>
      <c r="B655374" s="126">
        <v>10</v>
      </c>
    </row>
    <row r="655375" spans="1:2" ht="15.75" thickBot="1">
      <c r="A655375" s="610" t="s">
        <v>747</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747</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747</v>
      </c>
      <c r="B655406" s="127" t="s">
        <v>340</v>
      </c>
    </row>
    <row r="655407" spans="1:2" ht="45.75" thickBot="1">
      <c r="A655407" s="621"/>
      <c r="B655407" s="127" t="s">
        <v>341</v>
      </c>
    </row>
    <row r="655408" spans="1:2" ht="15.75" thickBot="1">
      <c r="A655408" s="615"/>
      <c r="B655408" s="126">
        <v>40</v>
      </c>
    </row>
    <row r="655409" spans="1:2" ht="45">
      <c r="A655409" s="541" t="s">
        <v>747</v>
      </c>
      <c r="B655409" s="127" t="s">
        <v>342</v>
      </c>
    </row>
    <row r="655410" spans="1:2" ht="45.75" thickBot="1">
      <c r="A655410" s="621"/>
      <c r="B655410" s="127" t="s">
        <v>343</v>
      </c>
    </row>
    <row r="655411" spans="1:2" ht="15.75" thickBot="1">
      <c r="A655411" s="622"/>
      <c r="B655411" s="126">
        <v>41</v>
      </c>
    </row>
    <row r="655412" spans="1:2" ht="60">
      <c r="A655412" s="541" t="s">
        <v>747</v>
      </c>
      <c r="B655412" s="127" t="s">
        <v>344</v>
      </c>
    </row>
    <row r="655413" spans="1:2" ht="15.75" thickBot="1">
      <c r="A655413" s="621"/>
      <c r="B655413" s="128">
        <v>42</v>
      </c>
    </row>
    <row r="655414" spans="1:2" ht="15.75" thickBot="1">
      <c r="A655414" s="622"/>
      <c r="B655414" s="126">
        <v>43</v>
      </c>
    </row>
    <row r="655415" spans="1:2" ht="60">
      <c r="A655415" s="541" t="s">
        <v>747</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747</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747</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747</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747</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747</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747</v>
      </c>
      <c r="B655493" s="125" t="s">
        <v>354</v>
      </c>
    </row>
    <row r="655494" spans="1:2">
      <c r="A655494" s="290"/>
      <c r="B655494" s="131">
        <v>113</v>
      </c>
    </row>
    <row r="655495" spans="1:2">
      <c r="A655495" s="525" t="s">
        <v>747</v>
      </c>
      <c r="B655495" s="131">
        <v>114</v>
      </c>
    </row>
    <row r="655496" spans="1:2">
      <c r="A655496" s="525" t="s">
        <v>747</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747</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747</v>
      </c>
      <c r="B655520" s="131">
        <v>139</v>
      </c>
    </row>
    <row r="655521" spans="1:2">
      <c r="A655521" s="370" t="s">
        <v>747</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747</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753</v>
      </c>
      <c r="B671754" s="126">
        <v>6</v>
      </c>
    </row>
    <row r="671755" spans="1:2">
      <c r="A671755" s="483" t="s">
        <v>747</v>
      </c>
      <c r="B671755" s="126">
        <v>7</v>
      </c>
    </row>
    <row r="671756" spans="1:2">
      <c r="A671756" s="483" t="s">
        <v>747</v>
      </c>
      <c r="B671756" s="126">
        <v>8</v>
      </c>
    </row>
    <row r="671757" spans="1:2">
      <c r="A671757" s="483" t="s">
        <v>747</v>
      </c>
      <c r="B671757" s="126">
        <v>9</v>
      </c>
    </row>
    <row r="671758" spans="1:2">
      <c r="A671758" s="483" t="s">
        <v>747</v>
      </c>
      <c r="B671758" s="126">
        <v>10</v>
      </c>
    </row>
    <row r="671759" spans="1:2" ht="15.75" thickBot="1">
      <c r="A671759" s="610" t="s">
        <v>747</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747</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747</v>
      </c>
      <c r="B671790" s="127" t="s">
        <v>340</v>
      </c>
    </row>
    <row r="671791" spans="1:2" ht="45.75" thickBot="1">
      <c r="A671791" s="621"/>
      <c r="B671791" s="127" t="s">
        <v>341</v>
      </c>
    </row>
    <row r="671792" spans="1:2" ht="15.75" thickBot="1">
      <c r="A671792" s="615"/>
      <c r="B671792" s="126">
        <v>40</v>
      </c>
    </row>
    <row r="671793" spans="1:2" ht="45">
      <c r="A671793" s="541" t="s">
        <v>747</v>
      </c>
      <c r="B671793" s="127" t="s">
        <v>342</v>
      </c>
    </row>
    <row r="671794" spans="1:2" ht="45.75" thickBot="1">
      <c r="A671794" s="621"/>
      <c r="B671794" s="127" t="s">
        <v>343</v>
      </c>
    </row>
    <row r="671795" spans="1:2" ht="15.75" thickBot="1">
      <c r="A671795" s="622"/>
      <c r="B671795" s="126">
        <v>41</v>
      </c>
    </row>
    <row r="671796" spans="1:2" ht="60">
      <c r="A671796" s="541" t="s">
        <v>747</v>
      </c>
      <c r="B671796" s="127" t="s">
        <v>344</v>
      </c>
    </row>
    <row r="671797" spans="1:2" ht="15.75" thickBot="1">
      <c r="A671797" s="621"/>
      <c r="B671797" s="128">
        <v>42</v>
      </c>
    </row>
    <row r="671798" spans="1:2" ht="15.75" thickBot="1">
      <c r="A671798" s="622"/>
      <c r="B671798" s="126">
        <v>43</v>
      </c>
    </row>
    <row r="671799" spans="1:2" ht="60">
      <c r="A671799" s="541" t="s">
        <v>747</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747</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747</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747</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747</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747</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747</v>
      </c>
      <c r="B671877" s="125" t="s">
        <v>354</v>
      </c>
    </row>
    <row r="671878" spans="1:2">
      <c r="A671878" s="290"/>
      <c r="B671878" s="131">
        <v>113</v>
      </c>
    </row>
    <row r="671879" spans="1:2">
      <c r="A671879" s="525" t="s">
        <v>747</v>
      </c>
      <c r="B671879" s="131">
        <v>114</v>
      </c>
    </row>
    <row r="671880" spans="1:2">
      <c r="A671880" s="525" t="s">
        <v>747</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747</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747</v>
      </c>
      <c r="B671904" s="131">
        <v>139</v>
      </c>
    </row>
    <row r="671905" spans="1:2">
      <c r="A671905" s="370" t="s">
        <v>747</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747</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753</v>
      </c>
      <c r="B688138" s="126">
        <v>6</v>
      </c>
    </row>
    <row r="688139" spans="1:2">
      <c r="A688139" s="483" t="s">
        <v>747</v>
      </c>
      <c r="B688139" s="126">
        <v>7</v>
      </c>
    </row>
    <row r="688140" spans="1:2">
      <c r="A688140" s="483" t="s">
        <v>747</v>
      </c>
      <c r="B688140" s="126">
        <v>8</v>
      </c>
    </row>
    <row r="688141" spans="1:2">
      <c r="A688141" s="483" t="s">
        <v>747</v>
      </c>
      <c r="B688141" s="126">
        <v>9</v>
      </c>
    </row>
    <row r="688142" spans="1:2">
      <c r="A688142" s="483" t="s">
        <v>747</v>
      </c>
      <c r="B688142" s="126">
        <v>10</v>
      </c>
    </row>
    <row r="688143" spans="1:2" ht="15.75" thickBot="1">
      <c r="A688143" s="610" t="s">
        <v>747</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747</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747</v>
      </c>
      <c r="B688174" s="127" t="s">
        <v>340</v>
      </c>
    </row>
    <row r="688175" spans="1:2" ht="45.75" thickBot="1">
      <c r="A688175" s="621"/>
      <c r="B688175" s="127" t="s">
        <v>341</v>
      </c>
    </row>
    <row r="688176" spans="1:2" ht="15.75" thickBot="1">
      <c r="A688176" s="615"/>
      <c r="B688176" s="126">
        <v>40</v>
      </c>
    </row>
    <row r="688177" spans="1:2" ht="45">
      <c r="A688177" s="541" t="s">
        <v>747</v>
      </c>
      <c r="B688177" s="127" t="s">
        <v>342</v>
      </c>
    </row>
    <row r="688178" spans="1:2" ht="45.75" thickBot="1">
      <c r="A688178" s="621"/>
      <c r="B688178" s="127" t="s">
        <v>343</v>
      </c>
    </row>
    <row r="688179" spans="1:2" ht="15.75" thickBot="1">
      <c r="A688179" s="622"/>
      <c r="B688179" s="126">
        <v>41</v>
      </c>
    </row>
    <row r="688180" spans="1:2" ht="60">
      <c r="A688180" s="541" t="s">
        <v>747</v>
      </c>
      <c r="B688180" s="127" t="s">
        <v>344</v>
      </c>
    </row>
    <row r="688181" spans="1:2" ht="15.75" thickBot="1">
      <c r="A688181" s="621"/>
      <c r="B688181" s="128">
        <v>42</v>
      </c>
    </row>
    <row r="688182" spans="1:2" ht="15.75" thickBot="1">
      <c r="A688182" s="622"/>
      <c r="B688182" s="126">
        <v>43</v>
      </c>
    </row>
    <row r="688183" spans="1:2" ht="60">
      <c r="A688183" s="541" t="s">
        <v>747</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747</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747</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747</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747</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747</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747</v>
      </c>
      <c r="B688261" s="125" t="s">
        <v>354</v>
      </c>
    </row>
    <row r="688262" spans="1:2">
      <c r="A688262" s="290"/>
      <c r="B688262" s="131">
        <v>113</v>
      </c>
    </row>
    <row r="688263" spans="1:2">
      <c r="A688263" s="525" t="s">
        <v>747</v>
      </c>
      <c r="B688263" s="131">
        <v>114</v>
      </c>
    </row>
    <row r="688264" spans="1:2">
      <c r="A688264" s="525" t="s">
        <v>747</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747</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747</v>
      </c>
      <c r="B688288" s="131">
        <v>139</v>
      </c>
    </row>
    <row r="688289" spans="1:2">
      <c r="A688289" s="370" t="s">
        <v>747</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747</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753</v>
      </c>
      <c r="B704522" s="126">
        <v>6</v>
      </c>
    </row>
    <row r="704523" spans="1:2">
      <c r="A704523" s="483" t="s">
        <v>747</v>
      </c>
      <c r="B704523" s="126">
        <v>7</v>
      </c>
    </row>
    <row r="704524" spans="1:2">
      <c r="A704524" s="483" t="s">
        <v>747</v>
      </c>
      <c r="B704524" s="126">
        <v>8</v>
      </c>
    </row>
    <row r="704525" spans="1:2">
      <c r="A704525" s="483" t="s">
        <v>747</v>
      </c>
      <c r="B704525" s="126">
        <v>9</v>
      </c>
    </row>
    <row r="704526" spans="1:2">
      <c r="A704526" s="483" t="s">
        <v>747</v>
      </c>
      <c r="B704526" s="126">
        <v>10</v>
      </c>
    </row>
    <row r="704527" spans="1:2" ht="15.75" thickBot="1">
      <c r="A704527" s="610" t="s">
        <v>747</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747</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747</v>
      </c>
      <c r="B704558" s="127" t="s">
        <v>340</v>
      </c>
    </row>
    <row r="704559" spans="1:2" ht="45.75" thickBot="1">
      <c r="A704559" s="621"/>
      <c r="B704559" s="127" t="s">
        <v>341</v>
      </c>
    </row>
    <row r="704560" spans="1:2" ht="15.75" thickBot="1">
      <c r="A704560" s="615"/>
      <c r="B704560" s="126">
        <v>40</v>
      </c>
    </row>
    <row r="704561" spans="1:2" ht="45">
      <c r="A704561" s="541" t="s">
        <v>747</v>
      </c>
      <c r="B704561" s="127" t="s">
        <v>342</v>
      </c>
    </row>
    <row r="704562" spans="1:2" ht="45.75" thickBot="1">
      <c r="A704562" s="621"/>
      <c r="B704562" s="127" t="s">
        <v>343</v>
      </c>
    </row>
    <row r="704563" spans="1:2" ht="15.75" thickBot="1">
      <c r="A704563" s="622"/>
      <c r="B704563" s="126">
        <v>41</v>
      </c>
    </row>
    <row r="704564" spans="1:2" ht="60">
      <c r="A704564" s="541" t="s">
        <v>747</v>
      </c>
      <c r="B704564" s="127" t="s">
        <v>344</v>
      </c>
    </row>
    <row r="704565" spans="1:2" ht="15.75" thickBot="1">
      <c r="A704565" s="621"/>
      <c r="B704565" s="128">
        <v>42</v>
      </c>
    </row>
    <row r="704566" spans="1:2" ht="15.75" thickBot="1">
      <c r="A704566" s="622"/>
      <c r="B704566" s="126">
        <v>43</v>
      </c>
    </row>
    <row r="704567" spans="1:2" ht="60">
      <c r="A704567" s="541" t="s">
        <v>747</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747</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747</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747</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747</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747</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747</v>
      </c>
      <c r="B704645" s="125" t="s">
        <v>354</v>
      </c>
    </row>
    <row r="704646" spans="1:2">
      <c r="A704646" s="290"/>
      <c r="B704646" s="131">
        <v>113</v>
      </c>
    </row>
    <row r="704647" spans="1:2">
      <c r="A704647" s="525" t="s">
        <v>747</v>
      </c>
      <c r="B704647" s="131">
        <v>114</v>
      </c>
    </row>
    <row r="704648" spans="1:2">
      <c r="A704648" s="525" t="s">
        <v>747</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747</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747</v>
      </c>
      <c r="B704672" s="131">
        <v>139</v>
      </c>
    </row>
    <row r="704673" spans="1:2">
      <c r="A704673" s="370" t="s">
        <v>747</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747</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753</v>
      </c>
      <c r="B720906" s="126">
        <v>6</v>
      </c>
    </row>
    <row r="720907" spans="1:2">
      <c r="A720907" s="483" t="s">
        <v>747</v>
      </c>
      <c r="B720907" s="126">
        <v>7</v>
      </c>
    </row>
    <row r="720908" spans="1:2">
      <c r="A720908" s="483" t="s">
        <v>747</v>
      </c>
      <c r="B720908" s="126">
        <v>8</v>
      </c>
    </row>
    <row r="720909" spans="1:2">
      <c r="A720909" s="483" t="s">
        <v>747</v>
      </c>
      <c r="B720909" s="126">
        <v>9</v>
      </c>
    </row>
    <row r="720910" spans="1:2">
      <c r="A720910" s="483" t="s">
        <v>747</v>
      </c>
      <c r="B720910" s="126">
        <v>10</v>
      </c>
    </row>
    <row r="720911" spans="1:2" ht="15.75" thickBot="1">
      <c r="A720911" s="610" t="s">
        <v>747</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747</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747</v>
      </c>
      <c r="B720942" s="127" t="s">
        <v>340</v>
      </c>
    </row>
    <row r="720943" spans="1:2" ht="45.75" thickBot="1">
      <c r="A720943" s="621"/>
      <c r="B720943" s="127" t="s">
        <v>341</v>
      </c>
    </row>
    <row r="720944" spans="1:2" ht="15.75" thickBot="1">
      <c r="A720944" s="615"/>
      <c r="B720944" s="126">
        <v>40</v>
      </c>
    </row>
    <row r="720945" spans="1:2" ht="45">
      <c r="A720945" s="541" t="s">
        <v>747</v>
      </c>
      <c r="B720945" s="127" t="s">
        <v>342</v>
      </c>
    </row>
    <row r="720946" spans="1:2" ht="45.75" thickBot="1">
      <c r="A720946" s="621"/>
      <c r="B720946" s="127" t="s">
        <v>343</v>
      </c>
    </row>
    <row r="720947" spans="1:2" ht="15.75" thickBot="1">
      <c r="A720947" s="622"/>
      <c r="B720947" s="126">
        <v>41</v>
      </c>
    </row>
    <row r="720948" spans="1:2" ht="60">
      <c r="A720948" s="541" t="s">
        <v>747</v>
      </c>
      <c r="B720948" s="127" t="s">
        <v>344</v>
      </c>
    </row>
    <row r="720949" spans="1:2" ht="15.75" thickBot="1">
      <c r="A720949" s="621"/>
      <c r="B720949" s="128">
        <v>42</v>
      </c>
    </row>
    <row r="720950" spans="1:2" ht="15.75" thickBot="1">
      <c r="A720950" s="622"/>
      <c r="B720950" s="126">
        <v>43</v>
      </c>
    </row>
    <row r="720951" spans="1:2" ht="60">
      <c r="A720951" s="541" t="s">
        <v>747</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747</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747</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747</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747</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747</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747</v>
      </c>
      <c r="B721029" s="125" t="s">
        <v>354</v>
      </c>
    </row>
    <row r="721030" spans="1:2">
      <c r="A721030" s="290"/>
      <c r="B721030" s="131">
        <v>113</v>
      </c>
    </row>
    <row r="721031" spans="1:2">
      <c r="A721031" s="525" t="s">
        <v>747</v>
      </c>
      <c r="B721031" s="131">
        <v>114</v>
      </c>
    </row>
    <row r="721032" spans="1:2">
      <c r="A721032" s="525" t="s">
        <v>747</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747</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747</v>
      </c>
      <c r="B721056" s="131">
        <v>139</v>
      </c>
    </row>
    <row r="721057" spans="1:2">
      <c r="A721057" s="370" t="s">
        <v>747</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747</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753</v>
      </c>
      <c r="B737290" s="126">
        <v>6</v>
      </c>
    </row>
    <row r="737291" spans="1:2">
      <c r="A737291" s="483" t="s">
        <v>747</v>
      </c>
      <c r="B737291" s="126">
        <v>7</v>
      </c>
    </row>
    <row r="737292" spans="1:2">
      <c r="A737292" s="483" t="s">
        <v>747</v>
      </c>
      <c r="B737292" s="126">
        <v>8</v>
      </c>
    </row>
    <row r="737293" spans="1:2">
      <c r="A737293" s="483" t="s">
        <v>747</v>
      </c>
      <c r="B737293" s="126">
        <v>9</v>
      </c>
    </row>
    <row r="737294" spans="1:2">
      <c r="A737294" s="483" t="s">
        <v>747</v>
      </c>
      <c r="B737294" s="126">
        <v>10</v>
      </c>
    </row>
    <row r="737295" spans="1:2" ht="15.75" thickBot="1">
      <c r="A737295" s="610" t="s">
        <v>747</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747</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747</v>
      </c>
      <c r="B737326" s="127" t="s">
        <v>340</v>
      </c>
    </row>
    <row r="737327" spans="1:2" ht="45.75" thickBot="1">
      <c r="A737327" s="621"/>
      <c r="B737327" s="127" t="s">
        <v>341</v>
      </c>
    </row>
    <row r="737328" spans="1:2" ht="15.75" thickBot="1">
      <c r="A737328" s="615"/>
      <c r="B737328" s="126">
        <v>40</v>
      </c>
    </row>
    <row r="737329" spans="1:2" ht="45">
      <c r="A737329" s="541" t="s">
        <v>747</v>
      </c>
      <c r="B737329" s="127" t="s">
        <v>342</v>
      </c>
    </row>
    <row r="737330" spans="1:2" ht="45.75" thickBot="1">
      <c r="A737330" s="621"/>
      <c r="B737330" s="127" t="s">
        <v>343</v>
      </c>
    </row>
    <row r="737331" spans="1:2" ht="15.75" thickBot="1">
      <c r="A737331" s="622"/>
      <c r="B737331" s="126">
        <v>41</v>
      </c>
    </row>
    <row r="737332" spans="1:2" ht="60">
      <c r="A737332" s="541" t="s">
        <v>747</v>
      </c>
      <c r="B737332" s="127" t="s">
        <v>344</v>
      </c>
    </row>
    <row r="737333" spans="1:2" ht="15.75" thickBot="1">
      <c r="A737333" s="621"/>
      <c r="B737333" s="128">
        <v>42</v>
      </c>
    </row>
    <row r="737334" spans="1:2" ht="15.75" thickBot="1">
      <c r="A737334" s="622"/>
      <c r="B737334" s="126">
        <v>43</v>
      </c>
    </row>
    <row r="737335" spans="1:2" ht="60">
      <c r="A737335" s="541" t="s">
        <v>747</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747</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747</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747</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747</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747</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747</v>
      </c>
      <c r="B737413" s="125" t="s">
        <v>354</v>
      </c>
    </row>
    <row r="737414" spans="1:2">
      <c r="A737414" s="290"/>
      <c r="B737414" s="131">
        <v>113</v>
      </c>
    </row>
    <row r="737415" spans="1:2">
      <c r="A737415" s="525" t="s">
        <v>747</v>
      </c>
      <c r="B737415" s="131">
        <v>114</v>
      </c>
    </row>
    <row r="737416" spans="1:2">
      <c r="A737416" s="525" t="s">
        <v>747</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747</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747</v>
      </c>
      <c r="B737440" s="131">
        <v>139</v>
      </c>
    </row>
    <row r="737441" spans="1:2">
      <c r="A737441" s="370" t="s">
        <v>747</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747</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753</v>
      </c>
      <c r="B753674" s="126">
        <v>6</v>
      </c>
    </row>
    <row r="753675" spans="1:2">
      <c r="A753675" s="483" t="s">
        <v>747</v>
      </c>
      <c r="B753675" s="126">
        <v>7</v>
      </c>
    </row>
    <row r="753676" spans="1:2">
      <c r="A753676" s="483" t="s">
        <v>747</v>
      </c>
      <c r="B753676" s="126">
        <v>8</v>
      </c>
    </row>
    <row r="753677" spans="1:2">
      <c r="A753677" s="483" t="s">
        <v>747</v>
      </c>
      <c r="B753677" s="126">
        <v>9</v>
      </c>
    </row>
    <row r="753678" spans="1:2">
      <c r="A753678" s="483" t="s">
        <v>747</v>
      </c>
      <c r="B753678" s="126">
        <v>10</v>
      </c>
    </row>
    <row r="753679" spans="1:2" ht="15.75" thickBot="1">
      <c r="A753679" s="610" t="s">
        <v>747</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747</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747</v>
      </c>
      <c r="B753710" s="127" t="s">
        <v>340</v>
      </c>
    </row>
    <row r="753711" spans="1:2" ht="45.75" thickBot="1">
      <c r="A753711" s="621"/>
      <c r="B753711" s="127" t="s">
        <v>341</v>
      </c>
    </row>
    <row r="753712" spans="1:2" ht="15.75" thickBot="1">
      <c r="A753712" s="615"/>
      <c r="B753712" s="126">
        <v>40</v>
      </c>
    </row>
    <row r="753713" spans="1:2" ht="45">
      <c r="A753713" s="541" t="s">
        <v>747</v>
      </c>
      <c r="B753713" s="127" t="s">
        <v>342</v>
      </c>
    </row>
    <row r="753714" spans="1:2" ht="45.75" thickBot="1">
      <c r="A753714" s="621"/>
      <c r="B753714" s="127" t="s">
        <v>343</v>
      </c>
    </row>
    <row r="753715" spans="1:2" ht="15.75" thickBot="1">
      <c r="A753715" s="622"/>
      <c r="B753715" s="126">
        <v>41</v>
      </c>
    </row>
    <row r="753716" spans="1:2" ht="60">
      <c r="A753716" s="541" t="s">
        <v>747</v>
      </c>
      <c r="B753716" s="127" t="s">
        <v>344</v>
      </c>
    </row>
    <row r="753717" spans="1:2" ht="15.75" thickBot="1">
      <c r="A753717" s="621"/>
      <c r="B753717" s="128">
        <v>42</v>
      </c>
    </row>
    <row r="753718" spans="1:2" ht="15.75" thickBot="1">
      <c r="A753718" s="622"/>
      <c r="B753718" s="126">
        <v>43</v>
      </c>
    </row>
    <row r="753719" spans="1:2" ht="60">
      <c r="A753719" s="541" t="s">
        <v>747</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747</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747</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747</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747</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747</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747</v>
      </c>
      <c r="B753797" s="125" t="s">
        <v>354</v>
      </c>
    </row>
    <row r="753798" spans="1:2">
      <c r="A753798" s="290"/>
      <c r="B753798" s="131">
        <v>113</v>
      </c>
    </row>
    <row r="753799" spans="1:2">
      <c r="A753799" s="525" t="s">
        <v>747</v>
      </c>
      <c r="B753799" s="131">
        <v>114</v>
      </c>
    </row>
    <row r="753800" spans="1:2">
      <c r="A753800" s="525" t="s">
        <v>747</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747</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747</v>
      </c>
      <c r="B753824" s="131">
        <v>139</v>
      </c>
    </row>
    <row r="753825" spans="1:2">
      <c r="A753825" s="370" t="s">
        <v>747</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747</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753</v>
      </c>
      <c r="B770058" s="126">
        <v>6</v>
      </c>
    </row>
    <row r="770059" spans="1:2">
      <c r="A770059" s="483" t="s">
        <v>747</v>
      </c>
      <c r="B770059" s="126">
        <v>7</v>
      </c>
    </row>
    <row r="770060" spans="1:2">
      <c r="A770060" s="483" t="s">
        <v>747</v>
      </c>
      <c r="B770060" s="126">
        <v>8</v>
      </c>
    </row>
    <row r="770061" spans="1:2">
      <c r="A770061" s="483" t="s">
        <v>747</v>
      </c>
      <c r="B770061" s="126">
        <v>9</v>
      </c>
    </row>
    <row r="770062" spans="1:2">
      <c r="A770062" s="483" t="s">
        <v>747</v>
      </c>
      <c r="B770062" s="126">
        <v>10</v>
      </c>
    </row>
    <row r="770063" spans="1:2" ht="15.75" thickBot="1">
      <c r="A770063" s="610" t="s">
        <v>747</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747</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747</v>
      </c>
      <c r="B770094" s="127" t="s">
        <v>340</v>
      </c>
    </row>
    <row r="770095" spans="1:2" ht="45.75" thickBot="1">
      <c r="A770095" s="621"/>
      <c r="B770095" s="127" t="s">
        <v>341</v>
      </c>
    </row>
    <row r="770096" spans="1:2" ht="15.75" thickBot="1">
      <c r="A770096" s="615"/>
      <c r="B770096" s="126">
        <v>40</v>
      </c>
    </row>
    <row r="770097" spans="1:2" ht="45">
      <c r="A770097" s="541" t="s">
        <v>747</v>
      </c>
      <c r="B770097" s="127" t="s">
        <v>342</v>
      </c>
    </row>
    <row r="770098" spans="1:2" ht="45.75" thickBot="1">
      <c r="A770098" s="621"/>
      <c r="B770098" s="127" t="s">
        <v>343</v>
      </c>
    </row>
    <row r="770099" spans="1:2" ht="15.75" thickBot="1">
      <c r="A770099" s="622"/>
      <c r="B770099" s="126">
        <v>41</v>
      </c>
    </row>
    <row r="770100" spans="1:2" ht="60">
      <c r="A770100" s="541" t="s">
        <v>747</v>
      </c>
      <c r="B770100" s="127" t="s">
        <v>344</v>
      </c>
    </row>
    <row r="770101" spans="1:2" ht="15.75" thickBot="1">
      <c r="A770101" s="621"/>
      <c r="B770101" s="128">
        <v>42</v>
      </c>
    </row>
    <row r="770102" spans="1:2" ht="15.75" thickBot="1">
      <c r="A770102" s="622"/>
      <c r="B770102" s="126">
        <v>43</v>
      </c>
    </row>
    <row r="770103" spans="1:2" ht="60">
      <c r="A770103" s="541" t="s">
        <v>747</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747</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747</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747</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747</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747</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747</v>
      </c>
      <c r="B770181" s="125" t="s">
        <v>354</v>
      </c>
    </row>
    <row r="770182" spans="1:2">
      <c r="A770182" s="290"/>
      <c r="B770182" s="131">
        <v>113</v>
      </c>
    </row>
    <row r="770183" spans="1:2">
      <c r="A770183" s="525" t="s">
        <v>747</v>
      </c>
      <c r="B770183" s="131">
        <v>114</v>
      </c>
    </row>
    <row r="770184" spans="1:2">
      <c r="A770184" s="525" t="s">
        <v>747</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747</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747</v>
      </c>
      <c r="B770208" s="131">
        <v>139</v>
      </c>
    </row>
    <row r="770209" spans="1:2">
      <c r="A770209" s="370" t="s">
        <v>747</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747</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753</v>
      </c>
      <c r="B786442" s="126">
        <v>6</v>
      </c>
    </row>
    <row r="786443" spans="1:2">
      <c r="A786443" s="483" t="s">
        <v>747</v>
      </c>
      <c r="B786443" s="126">
        <v>7</v>
      </c>
    </row>
    <row r="786444" spans="1:2">
      <c r="A786444" s="483" t="s">
        <v>747</v>
      </c>
      <c r="B786444" s="126">
        <v>8</v>
      </c>
    </row>
    <row r="786445" spans="1:2">
      <c r="A786445" s="483" t="s">
        <v>747</v>
      </c>
      <c r="B786445" s="126">
        <v>9</v>
      </c>
    </row>
    <row r="786446" spans="1:2">
      <c r="A786446" s="483" t="s">
        <v>747</v>
      </c>
      <c r="B786446" s="126">
        <v>10</v>
      </c>
    </row>
    <row r="786447" spans="1:2" ht="15.75" thickBot="1">
      <c r="A786447" s="610" t="s">
        <v>747</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747</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747</v>
      </c>
      <c r="B786478" s="127" t="s">
        <v>340</v>
      </c>
    </row>
    <row r="786479" spans="1:2" ht="45.75" thickBot="1">
      <c r="A786479" s="621"/>
      <c r="B786479" s="127" t="s">
        <v>341</v>
      </c>
    </row>
    <row r="786480" spans="1:2" ht="15.75" thickBot="1">
      <c r="A786480" s="615"/>
      <c r="B786480" s="126">
        <v>40</v>
      </c>
    </row>
    <row r="786481" spans="1:2" ht="45">
      <c r="A786481" s="541" t="s">
        <v>747</v>
      </c>
      <c r="B786481" s="127" t="s">
        <v>342</v>
      </c>
    </row>
    <row r="786482" spans="1:2" ht="45.75" thickBot="1">
      <c r="A786482" s="621"/>
      <c r="B786482" s="127" t="s">
        <v>343</v>
      </c>
    </row>
    <row r="786483" spans="1:2" ht="15.75" thickBot="1">
      <c r="A786483" s="622"/>
      <c r="B786483" s="126">
        <v>41</v>
      </c>
    </row>
    <row r="786484" spans="1:2" ht="60">
      <c r="A786484" s="541" t="s">
        <v>747</v>
      </c>
      <c r="B786484" s="127" t="s">
        <v>344</v>
      </c>
    </row>
    <row r="786485" spans="1:2" ht="15.75" thickBot="1">
      <c r="A786485" s="621"/>
      <c r="B786485" s="128">
        <v>42</v>
      </c>
    </row>
    <row r="786486" spans="1:2" ht="15.75" thickBot="1">
      <c r="A786486" s="622"/>
      <c r="B786486" s="126">
        <v>43</v>
      </c>
    </row>
    <row r="786487" spans="1:2" ht="60">
      <c r="A786487" s="541" t="s">
        <v>747</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747</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747</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747</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747</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747</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747</v>
      </c>
      <c r="B786565" s="125" t="s">
        <v>354</v>
      </c>
    </row>
    <row r="786566" spans="1:2">
      <c r="A786566" s="290"/>
      <c r="B786566" s="131">
        <v>113</v>
      </c>
    </row>
    <row r="786567" spans="1:2">
      <c r="A786567" s="525" t="s">
        <v>747</v>
      </c>
      <c r="B786567" s="131">
        <v>114</v>
      </c>
    </row>
    <row r="786568" spans="1:2">
      <c r="A786568" s="525" t="s">
        <v>747</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747</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747</v>
      </c>
      <c r="B786592" s="131">
        <v>139</v>
      </c>
    </row>
    <row r="786593" spans="1:2">
      <c r="A786593" s="370" t="s">
        <v>747</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747</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753</v>
      </c>
      <c r="B802826" s="126">
        <v>6</v>
      </c>
    </row>
    <row r="802827" spans="1:2">
      <c r="A802827" s="483" t="s">
        <v>747</v>
      </c>
      <c r="B802827" s="126">
        <v>7</v>
      </c>
    </row>
    <row r="802828" spans="1:2">
      <c r="A802828" s="483" t="s">
        <v>747</v>
      </c>
      <c r="B802828" s="126">
        <v>8</v>
      </c>
    </row>
    <row r="802829" spans="1:2">
      <c r="A802829" s="483" t="s">
        <v>747</v>
      </c>
      <c r="B802829" s="126">
        <v>9</v>
      </c>
    </row>
    <row r="802830" spans="1:2">
      <c r="A802830" s="483" t="s">
        <v>747</v>
      </c>
      <c r="B802830" s="126">
        <v>10</v>
      </c>
    </row>
    <row r="802831" spans="1:2" ht="15.75" thickBot="1">
      <c r="A802831" s="610" t="s">
        <v>747</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747</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747</v>
      </c>
      <c r="B802862" s="127" t="s">
        <v>340</v>
      </c>
    </row>
    <row r="802863" spans="1:2" ht="45.75" thickBot="1">
      <c r="A802863" s="621"/>
      <c r="B802863" s="127" t="s">
        <v>341</v>
      </c>
    </row>
    <row r="802864" spans="1:2" ht="15.75" thickBot="1">
      <c r="A802864" s="615"/>
      <c r="B802864" s="126">
        <v>40</v>
      </c>
    </row>
    <row r="802865" spans="1:2" ht="45">
      <c r="A802865" s="541" t="s">
        <v>747</v>
      </c>
      <c r="B802865" s="127" t="s">
        <v>342</v>
      </c>
    </row>
    <row r="802866" spans="1:2" ht="45.75" thickBot="1">
      <c r="A802866" s="621"/>
      <c r="B802866" s="127" t="s">
        <v>343</v>
      </c>
    </row>
    <row r="802867" spans="1:2" ht="15.75" thickBot="1">
      <c r="A802867" s="622"/>
      <c r="B802867" s="126">
        <v>41</v>
      </c>
    </row>
    <row r="802868" spans="1:2" ht="60">
      <c r="A802868" s="541" t="s">
        <v>747</v>
      </c>
      <c r="B802868" s="127" t="s">
        <v>344</v>
      </c>
    </row>
    <row r="802869" spans="1:2" ht="15.75" thickBot="1">
      <c r="A802869" s="621"/>
      <c r="B802869" s="128">
        <v>42</v>
      </c>
    </row>
    <row r="802870" spans="1:2" ht="15.75" thickBot="1">
      <c r="A802870" s="622"/>
      <c r="B802870" s="126">
        <v>43</v>
      </c>
    </row>
    <row r="802871" spans="1:2" ht="60">
      <c r="A802871" s="541" t="s">
        <v>747</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747</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747</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747</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747</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747</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747</v>
      </c>
      <c r="B802949" s="125" t="s">
        <v>354</v>
      </c>
    </row>
    <row r="802950" spans="1:2">
      <c r="A802950" s="290"/>
      <c r="B802950" s="131">
        <v>113</v>
      </c>
    </row>
    <row r="802951" spans="1:2">
      <c r="A802951" s="525" t="s">
        <v>747</v>
      </c>
      <c r="B802951" s="131">
        <v>114</v>
      </c>
    </row>
    <row r="802952" spans="1:2">
      <c r="A802952" s="525" t="s">
        <v>747</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747</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747</v>
      </c>
      <c r="B802976" s="131">
        <v>139</v>
      </c>
    </row>
    <row r="802977" spans="1:2">
      <c r="A802977" s="370" t="s">
        <v>747</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747</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753</v>
      </c>
      <c r="B819210" s="126">
        <v>6</v>
      </c>
    </row>
    <row r="819211" spans="1:2">
      <c r="A819211" s="483" t="s">
        <v>747</v>
      </c>
      <c r="B819211" s="126">
        <v>7</v>
      </c>
    </row>
    <row r="819212" spans="1:2">
      <c r="A819212" s="483" t="s">
        <v>747</v>
      </c>
      <c r="B819212" s="126">
        <v>8</v>
      </c>
    </row>
    <row r="819213" spans="1:2">
      <c r="A819213" s="483" t="s">
        <v>747</v>
      </c>
      <c r="B819213" s="126">
        <v>9</v>
      </c>
    </row>
    <row r="819214" spans="1:2">
      <c r="A819214" s="483" t="s">
        <v>747</v>
      </c>
      <c r="B819214" s="126">
        <v>10</v>
      </c>
    </row>
    <row r="819215" spans="1:2" ht="15.75" thickBot="1">
      <c r="A819215" s="610" t="s">
        <v>747</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747</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747</v>
      </c>
      <c r="B819246" s="127" t="s">
        <v>340</v>
      </c>
    </row>
    <row r="819247" spans="1:2" ht="45.75" thickBot="1">
      <c r="A819247" s="621"/>
      <c r="B819247" s="127" t="s">
        <v>341</v>
      </c>
    </row>
    <row r="819248" spans="1:2" ht="15.75" thickBot="1">
      <c r="A819248" s="615"/>
      <c r="B819248" s="126">
        <v>40</v>
      </c>
    </row>
    <row r="819249" spans="1:2" ht="45">
      <c r="A819249" s="541" t="s">
        <v>747</v>
      </c>
      <c r="B819249" s="127" t="s">
        <v>342</v>
      </c>
    </row>
    <row r="819250" spans="1:2" ht="45.75" thickBot="1">
      <c r="A819250" s="621"/>
      <c r="B819250" s="127" t="s">
        <v>343</v>
      </c>
    </row>
    <row r="819251" spans="1:2" ht="15.75" thickBot="1">
      <c r="A819251" s="622"/>
      <c r="B819251" s="126">
        <v>41</v>
      </c>
    </row>
    <row r="819252" spans="1:2" ht="60">
      <c r="A819252" s="541" t="s">
        <v>747</v>
      </c>
      <c r="B819252" s="127" t="s">
        <v>344</v>
      </c>
    </row>
    <row r="819253" spans="1:2" ht="15.75" thickBot="1">
      <c r="A819253" s="621"/>
      <c r="B819253" s="128">
        <v>42</v>
      </c>
    </row>
    <row r="819254" spans="1:2" ht="15.75" thickBot="1">
      <c r="A819254" s="622"/>
      <c r="B819254" s="126">
        <v>43</v>
      </c>
    </row>
    <row r="819255" spans="1:2" ht="60">
      <c r="A819255" s="541" t="s">
        <v>747</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747</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747</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747</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747</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747</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747</v>
      </c>
      <c r="B819333" s="125" t="s">
        <v>354</v>
      </c>
    </row>
    <row r="819334" spans="1:2">
      <c r="A819334" s="290"/>
      <c r="B819334" s="131">
        <v>113</v>
      </c>
    </row>
    <row r="819335" spans="1:2">
      <c r="A819335" s="525" t="s">
        <v>747</v>
      </c>
      <c r="B819335" s="131">
        <v>114</v>
      </c>
    </row>
    <row r="819336" spans="1:2">
      <c r="A819336" s="525" t="s">
        <v>747</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747</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747</v>
      </c>
      <c r="B819360" s="131">
        <v>139</v>
      </c>
    </row>
    <row r="819361" spans="1:2">
      <c r="A819361" s="370" t="s">
        <v>747</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747</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753</v>
      </c>
      <c r="B835594" s="126">
        <v>6</v>
      </c>
    </row>
    <row r="835595" spans="1:2">
      <c r="A835595" s="483" t="s">
        <v>747</v>
      </c>
      <c r="B835595" s="126">
        <v>7</v>
      </c>
    </row>
    <row r="835596" spans="1:2">
      <c r="A835596" s="483" t="s">
        <v>747</v>
      </c>
      <c r="B835596" s="126">
        <v>8</v>
      </c>
    </row>
    <row r="835597" spans="1:2">
      <c r="A835597" s="483" t="s">
        <v>747</v>
      </c>
      <c r="B835597" s="126">
        <v>9</v>
      </c>
    </row>
    <row r="835598" spans="1:2">
      <c r="A835598" s="483" t="s">
        <v>747</v>
      </c>
      <c r="B835598" s="126">
        <v>10</v>
      </c>
    </row>
    <row r="835599" spans="1:2" ht="15.75" thickBot="1">
      <c r="A835599" s="610" t="s">
        <v>747</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747</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747</v>
      </c>
      <c r="B835630" s="127" t="s">
        <v>340</v>
      </c>
    </row>
    <row r="835631" spans="1:2" ht="45.75" thickBot="1">
      <c r="A835631" s="621"/>
      <c r="B835631" s="127" t="s">
        <v>341</v>
      </c>
    </row>
    <row r="835632" spans="1:2" ht="15.75" thickBot="1">
      <c r="A835632" s="615"/>
      <c r="B835632" s="126">
        <v>40</v>
      </c>
    </row>
    <row r="835633" spans="1:2" ht="45">
      <c r="A835633" s="541" t="s">
        <v>747</v>
      </c>
      <c r="B835633" s="127" t="s">
        <v>342</v>
      </c>
    </row>
    <row r="835634" spans="1:2" ht="45.75" thickBot="1">
      <c r="A835634" s="621"/>
      <c r="B835634" s="127" t="s">
        <v>343</v>
      </c>
    </row>
    <row r="835635" spans="1:2" ht="15.75" thickBot="1">
      <c r="A835635" s="622"/>
      <c r="B835635" s="126">
        <v>41</v>
      </c>
    </row>
    <row r="835636" spans="1:2" ht="60">
      <c r="A835636" s="541" t="s">
        <v>747</v>
      </c>
      <c r="B835636" s="127" t="s">
        <v>344</v>
      </c>
    </row>
    <row r="835637" spans="1:2" ht="15.75" thickBot="1">
      <c r="A835637" s="621"/>
      <c r="B835637" s="128">
        <v>42</v>
      </c>
    </row>
    <row r="835638" spans="1:2" ht="15.75" thickBot="1">
      <c r="A835638" s="622"/>
      <c r="B835638" s="126">
        <v>43</v>
      </c>
    </row>
    <row r="835639" spans="1:2" ht="60">
      <c r="A835639" s="541" t="s">
        <v>747</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747</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747</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747</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747</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747</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747</v>
      </c>
      <c r="B835717" s="125" t="s">
        <v>354</v>
      </c>
    </row>
    <row r="835718" spans="1:2">
      <c r="A835718" s="290"/>
      <c r="B835718" s="131">
        <v>113</v>
      </c>
    </row>
    <row r="835719" spans="1:2">
      <c r="A835719" s="525" t="s">
        <v>747</v>
      </c>
      <c r="B835719" s="131">
        <v>114</v>
      </c>
    </row>
    <row r="835720" spans="1:2">
      <c r="A835720" s="525" t="s">
        <v>747</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747</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747</v>
      </c>
      <c r="B835744" s="131">
        <v>139</v>
      </c>
    </row>
    <row r="835745" spans="1:2">
      <c r="A835745" s="370" t="s">
        <v>747</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747</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753</v>
      </c>
      <c r="B851978" s="126">
        <v>6</v>
      </c>
    </row>
    <row r="851979" spans="1:2">
      <c r="A851979" s="483" t="s">
        <v>747</v>
      </c>
      <c r="B851979" s="126">
        <v>7</v>
      </c>
    </row>
    <row r="851980" spans="1:2">
      <c r="A851980" s="483" t="s">
        <v>747</v>
      </c>
      <c r="B851980" s="126">
        <v>8</v>
      </c>
    </row>
    <row r="851981" spans="1:2">
      <c r="A851981" s="483" t="s">
        <v>747</v>
      </c>
      <c r="B851981" s="126">
        <v>9</v>
      </c>
    </row>
    <row r="851982" spans="1:2">
      <c r="A851982" s="483" t="s">
        <v>747</v>
      </c>
      <c r="B851982" s="126">
        <v>10</v>
      </c>
    </row>
    <row r="851983" spans="1:2" ht="15.75" thickBot="1">
      <c r="A851983" s="610" t="s">
        <v>747</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747</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747</v>
      </c>
      <c r="B852014" s="127" t="s">
        <v>340</v>
      </c>
    </row>
    <row r="852015" spans="1:2" ht="45.75" thickBot="1">
      <c r="A852015" s="621"/>
      <c r="B852015" s="127" t="s">
        <v>341</v>
      </c>
    </row>
    <row r="852016" spans="1:2" ht="15.75" thickBot="1">
      <c r="A852016" s="615"/>
      <c r="B852016" s="126">
        <v>40</v>
      </c>
    </row>
    <row r="852017" spans="1:2" ht="45">
      <c r="A852017" s="541" t="s">
        <v>747</v>
      </c>
      <c r="B852017" s="127" t="s">
        <v>342</v>
      </c>
    </row>
    <row r="852018" spans="1:2" ht="45.75" thickBot="1">
      <c r="A852018" s="621"/>
      <c r="B852018" s="127" t="s">
        <v>343</v>
      </c>
    </row>
    <row r="852019" spans="1:2" ht="15.75" thickBot="1">
      <c r="A852019" s="622"/>
      <c r="B852019" s="126">
        <v>41</v>
      </c>
    </row>
    <row r="852020" spans="1:2" ht="60">
      <c r="A852020" s="541" t="s">
        <v>747</v>
      </c>
      <c r="B852020" s="127" t="s">
        <v>344</v>
      </c>
    </row>
    <row r="852021" spans="1:2" ht="15.75" thickBot="1">
      <c r="A852021" s="621"/>
      <c r="B852021" s="128">
        <v>42</v>
      </c>
    </row>
    <row r="852022" spans="1:2" ht="15.75" thickBot="1">
      <c r="A852022" s="622"/>
      <c r="B852022" s="126">
        <v>43</v>
      </c>
    </row>
    <row r="852023" spans="1:2" ht="60">
      <c r="A852023" s="541" t="s">
        <v>747</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747</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747</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747</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747</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747</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747</v>
      </c>
      <c r="B852101" s="125" t="s">
        <v>354</v>
      </c>
    </row>
    <row r="852102" spans="1:2">
      <c r="A852102" s="290"/>
      <c r="B852102" s="131">
        <v>113</v>
      </c>
    </row>
    <row r="852103" spans="1:2">
      <c r="A852103" s="525" t="s">
        <v>747</v>
      </c>
      <c r="B852103" s="131">
        <v>114</v>
      </c>
    </row>
    <row r="852104" spans="1:2">
      <c r="A852104" s="525" t="s">
        <v>747</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747</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747</v>
      </c>
      <c r="B852128" s="131">
        <v>139</v>
      </c>
    </row>
    <row r="852129" spans="1:2">
      <c r="A852129" s="370" t="s">
        <v>747</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747</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753</v>
      </c>
      <c r="B868362" s="126">
        <v>6</v>
      </c>
    </row>
    <row r="868363" spans="1:2">
      <c r="A868363" s="483" t="s">
        <v>747</v>
      </c>
      <c r="B868363" s="126">
        <v>7</v>
      </c>
    </row>
    <row r="868364" spans="1:2">
      <c r="A868364" s="483" t="s">
        <v>747</v>
      </c>
      <c r="B868364" s="126">
        <v>8</v>
      </c>
    </row>
    <row r="868365" spans="1:2">
      <c r="A868365" s="483" t="s">
        <v>747</v>
      </c>
      <c r="B868365" s="126">
        <v>9</v>
      </c>
    </row>
    <row r="868366" spans="1:2">
      <c r="A868366" s="483" t="s">
        <v>747</v>
      </c>
      <c r="B868366" s="126">
        <v>10</v>
      </c>
    </row>
    <row r="868367" spans="1:2" ht="15.75" thickBot="1">
      <c r="A868367" s="610" t="s">
        <v>747</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747</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747</v>
      </c>
      <c r="B868398" s="127" t="s">
        <v>340</v>
      </c>
    </row>
    <row r="868399" spans="1:2" ht="45.75" thickBot="1">
      <c r="A868399" s="621"/>
      <c r="B868399" s="127" t="s">
        <v>341</v>
      </c>
    </row>
    <row r="868400" spans="1:2" ht="15.75" thickBot="1">
      <c r="A868400" s="615"/>
      <c r="B868400" s="126">
        <v>40</v>
      </c>
    </row>
    <row r="868401" spans="1:2" ht="45">
      <c r="A868401" s="541" t="s">
        <v>747</v>
      </c>
      <c r="B868401" s="127" t="s">
        <v>342</v>
      </c>
    </row>
    <row r="868402" spans="1:2" ht="45.75" thickBot="1">
      <c r="A868402" s="621"/>
      <c r="B868402" s="127" t="s">
        <v>343</v>
      </c>
    </row>
    <row r="868403" spans="1:2" ht="15.75" thickBot="1">
      <c r="A868403" s="622"/>
      <c r="B868403" s="126">
        <v>41</v>
      </c>
    </row>
    <row r="868404" spans="1:2" ht="60">
      <c r="A868404" s="541" t="s">
        <v>747</v>
      </c>
      <c r="B868404" s="127" t="s">
        <v>344</v>
      </c>
    </row>
    <row r="868405" spans="1:2" ht="15.75" thickBot="1">
      <c r="A868405" s="621"/>
      <c r="B868405" s="128">
        <v>42</v>
      </c>
    </row>
    <row r="868406" spans="1:2" ht="15.75" thickBot="1">
      <c r="A868406" s="622"/>
      <c r="B868406" s="126">
        <v>43</v>
      </c>
    </row>
    <row r="868407" spans="1:2" ht="60">
      <c r="A868407" s="541" t="s">
        <v>747</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747</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747</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747</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747</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747</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747</v>
      </c>
      <c r="B868485" s="125" t="s">
        <v>354</v>
      </c>
    </row>
    <row r="868486" spans="1:2">
      <c r="A868486" s="290"/>
      <c r="B868486" s="131">
        <v>113</v>
      </c>
    </row>
    <row r="868487" spans="1:2">
      <c r="A868487" s="525" t="s">
        <v>747</v>
      </c>
      <c r="B868487" s="131">
        <v>114</v>
      </c>
    </row>
    <row r="868488" spans="1:2">
      <c r="A868488" s="525" t="s">
        <v>747</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747</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747</v>
      </c>
      <c r="B868512" s="131">
        <v>139</v>
      </c>
    </row>
    <row r="868513" spans="1:2">
      <c r="A868513" s="370" t="s">
        <v>747</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747</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753</v>
      </c>
      <c r="B884746" s="126">
        <v>6</v>
      </c>
    </row>
    <row r="884747" spans="1:2">
      <c r="A884747" s="483" t="s">
        <v>747</v>
      </c>
      <c r="B884747" s="126">
        <v>7</v>
      </c>
    </row>
    <row r="884748" spans="1:2">
      <c r="A884748" s="483" t="s">
        <v>747</v>
      </c>
      <c r="B884748" s="126">
        <v>8</v>
      </c>
    </row>
    <row r="884749" spans="1:2">
      <c r="A884749" s="483" t="s">
        <v>747</v>
      </c>
      <c r="B884749" s="126">
        <v>9</v>
      </c>
    </row>
    <row r="884750" spans="1:2">
      <c r="A884750" s="483" t="s">
        <v>747</v>
      </c>
      <c r="B884750" s="126">
        <v>10</v>
      </c>
    </row>
    <row r="884751" spans="1:2" ht="15.75" thickBot="1">
      <c r="A884751" s="610" t="s">
        <v>747</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747</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747</v>
      </c>
      <c r="B884782" s="127" t="s">
        <v>340</v>
      </c>
    </row>
    <row r="884783" spans="1:2" ht="45.75" thickBot="1">
      <c r="A884783" s="621"/>
      <c r="B884783" s="127" t="s">
        <v>341</v>
      </c>
    </row>
    <row r="884784" spans="1:2" ht="15.75" thickBot="1">
      <c r="A884784" s="615"/>
      <c r="B884784" s="126">
        <v>40</v>
      </c>
    </row>
    <row r="884785" spans="1:2" ht="45">
      <c r="A884785" s="541" t="s">
        <v>747</v>
      </c>
      <c r="B884785" s="127" t="s">
        <v>342</v>
      </c>
    </row>
    <row r="884786" spans="1:2" ht="45.75" thickBot="1">
      <c r="A884786" s="621"/>
      <c r="B884786" s="127" t="s">
        <v>343</v>
      </c>
    </row>
    <row r="884787" spans="1:2" ht="15.75" thickBot="1">
      <c r="A884787" s="622"/>
      <c r="B884787" s="126">
        <v>41</v>
      </c>
    </row>
    <row r="884788" spans="1:2" ht="60">
      <c r="A884788" s="541" t="s">
        <v>747</v>
      </c>
      <c r="B884788" s="127" t="s">
        <v>344</v>
      </c>
    </row>
    <row r="884789" spans="1:2" ht="15.75" thickBot="1">
      <c r="A884789" s="621"/>
      <c r="B884789" s="128">
        <v>42</v>
      </c>
    </row>
    <row r="884790" spans="1:2" ht="15.75" thickBot="1">
      <c r="A884790" s="622"/>
      <c r="B884790" s="126">
        <v>43</v>
      </c>
    </row>
    <row r="884791" spans="1:2" ht="60">
      <c r="A884791" s="541" t="s">
        <v>747</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747</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747</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747</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747</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747</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747</v>
      </c>
      <c r="B884869" s="125" t="s">
        <v>354</v>
      </c>
    </row>
    <row r="884870" spans="1:2">
      <c r="A884870" s="290"/>
      <c r="B884870" s="131">
        <v>113</v>
      </c>
    </row>
    <row r="884871" spans="1:2">
      <c r="A884871" s="525" t="s">
        <v>747</v>
      </c>
      <c r="B884871" s="131">
        <v>114</v>
      </c>
    </row>
    <row r="884872" spans="1:2">
      <c r="A884872" s="525" t="s">
        <v>747</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747</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747</v>
      </c>
      <c r="B884896" s="131">
        <v>139</v>
      </c>
    </row>
    <row r="884897" spans="1:2">
      <c r="A884897" s="370" t="s">
        <v>747</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747</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753</v>
      </c>
      <c r="B901130" s="126">
        <v>6</v>
      </c>
    </row>
    <row r="901131" spans="1:2">
      <c r="A901131" s="483" t="s">
        <v>747</v>
      </c>
      <c r="B901131" s="126">
        <v>7</v>
      </c>
    </row>
    <row r="901132" spans="1:2">
      <c r="A901132" s="483" t="s">
        <v>747</v>
      </c>
      <c r="B901132" s="126">
        <v>8</v>
      </c>
    </row>
    <row r="901133" spans="1:2">
      <c r="A901133" s="483" t="s">
        <v>747</v>
      </c>
      <c r="B901133" s="126">
        <v>9</v>
      </c>
    </row>
    <row r="901134" spans="1:2">
      <c r="A901134" s="483" t="s">
        <v>747</v>
      </c>
      <c r="B901134" s="126">
        <v>10</v>
      </c>
    </row>
    <row r="901135" spans="1:2" ht="15.75" thickBot="1">
      <c r="A901135" s="610" t="s">
        <v>747</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747</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747</v>
      </c>
      <c r="B901166" s="127" t="s">
        <v>340</v>
      </c>
    </row>
    <row r="901167" spans="1:2" ht="45.75" thickBot="1">
      <c r="A901167" s="621"/>
      <c r="B901167" s="127" t="s">
        <v>341</v>
      </c>
    </row>
    <row r="901168" spans="1:2" ht="15.75" thickBot="1">
      <c r="A901168" s="615"/>
      <c r="B901168" s="126">
        <v>40</v>
      </c>
    </row>
    <row r="901169" spans="1:2" ht="45">
      <c r="A901169" s="541" t="s">
        <v>747</v>
      </c>
      <c r="B901169" s="127" t="s">
        <v>342</v>
      </c>
    </row>
    <row r="901170" spans="1:2" ht="45.75" thickBot="1">
      <c r="A901170" s="621"/>
      <c r="B901170" s="127" t="s">
        <v>343</v>
      </c>
    </row>
    <row r="901171" spans="1:2" ht="15.75" thickBot="1">
      <c r="A901171" s="622"/>
      <c r="B901171" s="126">
        <v>41</v>
      </c>
    </row>
    <row r="901172" spans="1:2" ht="60">
      <c r="A901172" s="541" t="s">
        <v>747</v>
      </c>
      <c r="B901172" s="127" t="s">
        <v>344</v>
      </c>
    </row>
    <row r="901173" spans="1:2" ht="15.75" thickBot="1">
      <c r="A901173" s="621"/>
      <c r="B901173" s="128">
        <v>42</v>
      </c>
    </row>
    <row r="901174" spans="1:2" ht="15.75" thickBot="1">
      <c r="A901174" s="622"/>
      <c r="B901174" s="126">
        <v>43</v>
      </c>
    </row>
    <row r="901175" spans="1:2" ht="60">
      <c r="A901175" s="541" t="s">
        <v>747</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747</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747</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747</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747</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747</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747</v>
      </c>
      <c r="B901253" s="125" t="s">
        <v>354</v>
      </c>
    </row>
    <row r="901254" spans="1:2">
      <c r="A901254" s="290"/>
      <c r="B901254" s="131">
        <v>113</v>
      </c>
    </row>
    <row r="901255" spans="1:2">
      <c r="A901255" s="525" t="s">
        <v>747</v>
      </c>
      <c r="B901255" s="131">
        <v>114</v>
      </c>
    </row>
    <row r="901256" spans="1:2">
      <c r="A901256" s="525" t="s">
        <v>747</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747</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747</v>
      </c>
      <c r="B901280" s="131">
        <v>139</v>
      </c>
    </row>
    <row r="901281" spans="1:2">
      <c r="A901281" s="370" t="s">
        <v>747</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747</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753</v>
      </c>
      <c r="B917514" s="126">
        <v>6</v>
      </c>
    </row>
    <row r="917515" spans="1:2">
      <c r="A917515" s="483" t="s">
        <v>747</v>
      </c>
      <c r="B917515" s="126">
        <v>7</v>
      </c>
    </row>
    <row r="917516" spans="1:2">
      <c r="A917516" s="483" t="s">
        <v>747</v>
      </c>
      <c r="B917516" s="126">
        <v>8</v>
      </c>
    </row>
    <row r="917517" spans="1:2">
      <c r="A917517" s="483" t="s">
        <v>747</v>
      </c>
      <c r="B917517" s="126">
        <v>9</v>
      </c>
    </row>
    <row r="917518" spans="1:2">
      <c r="A917518" s="483" t="s">
        <v>747</v>
      </c>
      <c r="B917518" s="126">
        <v>10</v>
      </c>
    </row>
    <row r="917519" spans="1:2" ht="15.75" thickBot="1">
      <c r="A917519" s="610" t="s">
        <v>747</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747</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747</v>
      </c>
      <c r="B917550" s="127" t="s">
        <v>340</v>
      </c>
    </row>
    <row r="917551" spans="1:2" ht="45.75" thickBot="1">
      <c r="A917551" s="621"/>
      <c r="B917551" s="127" t="s">
        <v>341</v>
      </c>
    </row>
    <row r="917552" spans="1:2" ht="15.75" thickBot="1">
      <c r="A917552" s="615"/>
      <c r="B917552" s="126">
        <v>40</v>
      </c>
    </row>
    <row r="917553" spans="1:2" ht="45">
      <c r="A917553" s="541" t="s">
        <v>747</v>
      </c>
      <c r="B917553" s="127" t="s">
        <v>342</v>
      </c>
    </row>
    <row r="917554" spans="1:2" ht="45.75" thickBot="1">
      <c r="A917554" s="621"/>
      <c r="B917554" s="127" t="s">
        <v>343</v>
      </c>
    </row>
    <row r="917555" spans="1:2" ht="15.75" thickBot="1">
      <c r="A917555" s="622"/>
      <c r="B917555" s="126">
        <v>41</v>
      </c>
    </row>
    <row r="917556" spans="1:2" ht="60">
      <c r="A917556" s="541" t="s">
        <v>747</v>
      </c>
      <c r="B917556" s="127" t="s">
        <v>344</v>
      </c>
    </row>
    <row r="917557" spans="1:2" ht="15.75" thickBot="1">
      <c r="A917557" s="621"/>
      <c r="B917557" s="128">
        <v>42</v>
      </c>
    </row>
    <row r="917558" spans="1:2" ht="15.75" thickBot="1">
      <c r="A917558" s="622"/>
      <c r="B917558" s="126">
        <v>43</v>
      </c>
    </row>
    <row r="917559" spans="1:2" ht="60">
      <c r="A917559" s="541" t="s">
        <v>747</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747</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747</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747</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747</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747</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747</v>
      </c>
      <c r="B917637" s="125" t="s">
        <v>354</v>
      </c>
    </row>
    <row r="917638" spans="1:2">
      <c r="A917638" s="290"/>
      <c r="B917638" s="131">
        <v>113</v>
      </c>
    </row>
    <row r="917639" spans="1:2">
      <c r="A917639" s="525" t="s">
        <v>747</v>
      </c>
      <c r="B917639" s="131">
        <v>114</v>
      </c>
    </row>
    <row r="917640" spans="1:2">
      <c r="A917640" s="525" t="s">
        <v>747</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747</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747</v>
      </c>
      <c r="B917664" s="131">
        <v>139</v>
      </c>
    </row>
    <row r="917665" spans="1:2">
      <c r="A917665" s="370" t="s">
        <v>747</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747</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753</v>
      </c>
      <c r="B933898" s="126">
        <v>6</v>
      </c>
    </row>
    <row r="933899" spans="1:2">
      <c r="A933899" s="483" t="s">
        <v>747</v>
      </c>
      <c r="B933899" s="126">
        <v>7</v>
      </c>
    </row>
    <row r="933900" spans="1:2">
      <c r="A933900" s="483" t="s">
        <v>747</v>
      </c>
      <c r="B933900" s="126">
        <v>8</v>
      </c>
    </row>
    <row r="933901" spans="1:2">
      <c r="A933901" s="483" t="s">
        <v>747</v>
      </c>
      <c r="B933901" s="126">
        <v>9</v>
      </c>
    </row>
    <row r="933902" spans="1:2">
      <c r="A933902" s="483" t="s">
        <v>747</v>
      </c>
      <c r="B933902" s="126">
        <v>10</v>
      </c>
    </row>
    <row r="933903" spans="1:2" ht="15.75" thickBot="1">
      <c r="A933903" s="610" t="s">
        <v>747</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747</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747</v>
      </c>
      <c r="B933934" s="127" t="s">
        <v>340</v>
      </c>
    </row>
    <row r="933935" spans="1:2" ht="45.75" thickBot="1">
      <c r="A933935" s="621"/>
      <c r="B933935" s="127" t="s">
        <v>341</v>
      </c>
    </row>
    <row r="933936" spans="1:2" ht="15.75" thickBot="1">
      <c r="A933936" s="615"/>
      <c r="B933936" s="126">
        <v>40</v>
      </c>
    </row>
    <row r="933937" spans="1:2" ht="45">
      <c r="A933937" s="541" t="s">
        <v>747</v>
      </c>
      <c r="B933937" s="127" t="s">
        <v>342</v>
      </c>
    </row>
    <row r="933938" spans="1:2" ht="45.75" thickBot="1">
      <c r="A933938" s="621"/>
      <c r="B933938" s="127" t="s">
        <v>343</v>
      </c>
    </row>
    <row r="933939" spans="1:2" ht="15.75" thickBot="1">
      <c r="A933939" s="622"/>
      <c r="B933939" s="126">
        <v>41</v>
      </c>
    </row>
    <row r="933940" spans="1:2" ht="60">
      <c r="A933940" s="541" t="s">
        <v>747</v>
      </c>
      <c r="B933940" s="127" t="s">
        <v>344</v>
      </c>
    </row>
    <row r="933941" spans="1:2" ht="15.75" thickBot="1">
      <c r="A933941" s="621"/>
      <c r="B933941" s="128">
        <v>42</v>
      </c>
    </row>
    <row r="933942" spans="1:2" ht="15.75" thickBot="1">
      <c r="A933942" s="622"/>
      <c r="B933942" s="126">
        <v>43</v>
      </c>
    </row>
    <row r="933943" spans="1:2" ht="60">
      <c r="A933943" s="541" t="s">
        <v>747</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747</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747</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747</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747</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747</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747</v>
      </c>
      <c r="B934021" s="125" t="s">
        <v>354</v>
      </c>
    </row>
    <row r="934022" spans="1:2">
      <c r="A934022" s="290"/>
      <c r="B934022" s="131">
        <v>113</v>
      </c>
    </row>
    <row r="934023" spans="1:2">
      <c r="A934023" s="525" t="s">
        <v>747</v>
      </c>
      <c r="B934023" s="131">
        <v>114</v>
      </c>
    </row>
    <row r="934024" spans="1:2">
      <c r="A934024" s="525" t="s">
        <v>747</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747</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747</v>
      </c>
      <c r="B934048" s="131">
        <v>139</v>
      </c>
    </row>
    <row r="934049" spans="1:2">
      <c r="A934049" s="370" t="s">
        <v>747</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747</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753</v>
      </c>
      <c r="B950282" s="126">
        <v>6</v>
      </c>
    </row>
    <row r="950283" spans="1:2">
      <c r="A950283" s="483" t="s">
        <v>747</v>
      </c>
      <c r="B950283" s="126">
        <v>7</v>
      </c>
    </row>
    <row r="950284" spans="1:2">
      <c r="A950284" s="483" t="s">
        <v>747</v>
      </c>
      <c r="B950284" s="126">
        <v>8</v>
      </c>
    </row>
    <row r="950285" spans="1:2">
      <c r="A950285" s="483" t="s">
        <v>747</v>
      </c>
      <c r="B950285" s="126">
        <v>9</v>
      </c>
    </row>
    <row r="950286" spans="1:2">
      <c r="A950286" s="483" t="s">
        <v>747</v>
      </c>
      <c r="B950286" s="126">
        <v>10</v>
      </c>
    </row>
    <row r="950287" spans="1:2" ht="15.75" thickBot="1">
      <c r="A950287" s="610" t="s">
        <v>747</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747</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747</v>
      </c>
      <c r="B950318" s="127" t="s">
        <v>340</v>
      </c>
    </row>
    <row r="950319" spans="1:2" ht="45.75" thickBot="1">
      <c r="A950319" s="621"/>
      <c r="B950319" s="127" t="s">
        <v>341</v>
      </c>
    </row>
    <row r="950320" spans="1:2" ht="15.75" thickBot="1">
      <c r="A950320" s="615"/>
      <c r="B950320" s="126">
        <v>40</v>
      </c>
    </row>
    <row r="950321" spans="1:2" ht="45">
      <c r="A950321" s="541" t="s">
        <v>747</v>
      </c>
      <c r="B950321" s="127" t="s">
        <v>342</v>
      </c>
    </row>
    <row r="950322" spans="1:2" ht="45.75" thickBot="1">
      <c r="A950322" s="621"/>
      <c r="B950322" s="127" t="s">
        <v>343</v>
      </c>
    </row>
    <row r="950323" spans="1:2" ht="15.75" thickBot="1">
      <c r="A950323" s="622"/>
      <c r="B950323" s="126">
        <v>41</v>
      </c>
    </row>
    <row r="950324" spans="1:2" ht="60">
      <c r="A950324" s="541" t="s">
        <v>747</v>
      </c>
      <c r="B950324" s="127" t="s">
        <v>344</v>
      </c>
    </row>
    <row r="950325" spans="1:2" ht="15.75" thickBot="1">
      <c r="A950325" s="621"/>
      <c r="B950325" s="128">
        <v>42</v>
      </c>
    </row>
    <row r="950326" spans="1:2" ht="15.75" thickBot="1">
      <c r="A950326" s="622"/>
      <c r="B950326" s="126">
        <v>43</v>
      </c>
    </row>
    <row r="950327" spans="1:2" ht="60">
      <c r="A950327" s="541" t="s">
        <v>747</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747</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747</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747</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747</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747</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747</v>
      </c>
      <c r="B950405" s="125" t="s">
        <v>354</v>
      </c>
    </row>
    <row r="950406" spans="1:2">
      <c r="A950406" s="290"/>
      <c r="B950406" s="131">
        <v>113</v>
      </c>
    </row>
    <row r="950407" spans="1:2">
      <c r="A950407" s="525" t="s">
        <v>747</v>
      </c>
      <c r="B950407" s="131">
        <v>114</v>
      </c>
    </row>
    <row r="950408" spans="1:2">
      <c r="A950408" s="525" t="s">
        <v>747</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747</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747</v>
      </c>
      <c r="B950432" s="131">
        <v>139</v>
      </c>
    </row>
    <row r="950433" spans="1:2">
      <c r="A950433" s="370" t="s">
        <v>747</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747</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753</v>
      </c>
      <c r="B966666" s="126">
        <v>6</v>
      </c>
    </row>
    <row r="966667" spans="1:2">
      <c r="A966667" s="483" t="s">
        <v>747</v>
      </c>
      <c r="B966667" s="126">
        <v>7</v>
      </c>
    </row>
    <row r="966668" spans="1:2">
      <c r="A966668" s="483" t="s">
        <v>747</v>
      </c>
      <c r="B966668" s="126">
        <v>8</v>
      </c>
    </row>
    <row r="966669" spans="1:2">
      <c r="A966669" s="483" t="s">
        <v>747</v>
      </c>
      <c r="B966669" s="126">
        <v>9</v>
      </c>
    </row>
    <row r="966670" spans="1:2">
      <c r="A966670" s="483" t="s">
        <v>747</v>
      </c>
      <c r="B966670" s="126">
        <v>10</v>
      </c>
    </row>
    <row r="966671" spans="1:2" ht="15.75" thickBot="1">
      <c r="A966671" s="610" t="s">
        <v>747</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747</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747</v>
      </c>
      <c r="B966702" s="127" t="s">
        <v>340</v>
      </c>
    </row>
    <row r="966703" spans="1:2" ht="45.75" thickBot="1">
      <c r="A966703" s="621"/>
      <c r="B966703" s="127" t="s">
        <v>341</v>
      </c>
    </row>
    <row r="966704" spans="1:2" ht="15.75" thickBot="1">
      <c r="A966704" s="615"/>
      <c r="B966704" s="126">
        <v>40</v>
      </c>
    </row>
    <row r="966705" spans="1:2" ht="45">
      <c r="A966705" s="541" t="s">
        <v>747</v>
      </c>
      <c r="B966705" s="127" t="s">
        <v>342</v>
      </c>
    </row>
    <row r="966706" spans="1:2" ht="45.75" thickBot="1">
      <c r="A966706" s="621"/>
      <c r="B966706" s="127" t="s">
        <v>343</v>
      </c>
    </row>
    <row r="966707" spans="1:2" ht="15.75" thickBot="1">
      <c r="A966707" s="622"/>
      <c r="B966707" s="126">
        <v>41</v>
      </c>
    </row>
    <row r="966708" spans="1:2" ht="60">
      <c r="A966708" s="541" t="s">
        <v>747</v>
      </c>
      <c r="B966708" s="127" t="s">
        <v>344</v>
      </c>
    </row>
    <row r="966709" spans="1:2" ht="15.75" thickBot="1">
      <c r="A966709" s="621"/>
      <c r="B966709" s="128">
        <v>42</v>
      </c>
    </row>
    <row r="966710" spans="1:2" ht="15.75" thickBot="1">
      <c r="A966710" s="622"/>
      <c r="B966710" s="126">
        <v>43</v>
      </c>
    </row>
    <row r="966711" spans="1:2" ht="60">
      <c r="A966711" s="541" t="s">
        <v>747</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747</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747</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747</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747</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747</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747</v>
      </c>
      <c r="B966789" s="125" t="s">
        <v>354</v>
      </c>
    </row>
    <row r="966790" spans="1:2">
      <c r="A966790" s="290"/>
      <c r="B966790" s="131">
        <v>113</v>
      </c>
    </row>
    <row r="966791" spans="1:2">
      <c r="A966791" s="525" t="s">
        <v>747</v>
      </c>
      <c r="B966791" s="131">
        <v>114</v>
      </c>
    </row>
    <row r="966792" spans="1:2">
      <c r="A966792" s="525" t="s">
        <v>747</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747</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747</v>
      </c>
      <c r="B966816" s="131">
        <v>139</v>
      </c>
    </row>
    <row r="966817" spans="1:2">
      <c r="A966817" s="370" t="s">
        <v>747</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747</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753</v>
      </c>
      <c r="B983050" s="126">
        <v>6</v>
      </c>
    </row>
    <row r="983051" spans="1:2">
      <c r="A983051" s="483" t="s">
        <v>747</v>
      </c>
      <c r="B983051" s="126">
        <v>7</v>
      </c>
    </row>
    <row r="983052" spans="1:2">
      <c r="A983052" s="483" t="s">
        <v>747</v>
      </c>
      <c r="B983052" s="126">
        <v>8</v>
      </c>
    </row>
    <row r="983053" spans="1:2">
      <c r="A983053" s="483" t="s">
        <v>747</v>
      </c>
      <c r="B983053" s="126">
        <v>9</v>
      </c>
    </row>
    <row r="983054" spans="1:2">
      <c r="A983054" s="483" t="s">
        <v>747</v>
      </c>
      <c r="B983054" s="126">
        <v>10</v>
      </c>
    </row>
    <row r="983055" spans="1:2" ht="15.75" thickBot="1">
      <c r="A983055" s="610" t="s">
        <v>747</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747</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747</v>
      </c>
      <c r="B983086" s="127" t="s">
        <v>340</v>
      </c>
    </row>
    <row r="983087" spans="1:2" ht="45.75" thickBot="1">
      <c r="A983087" s="621"/>
      <c r="B983087" s="127" t="s">
        <v>341</v>
      </c>
    </row>
    <row r="983088" spans="1:2" ht="15.75" thickBot="1">
      <c r="A983088" s="615"/>
      <c r="B983088" s="126">
        <v>40</v>
      </c>
    </row>
    <row r="983089" spans="1:2" ht="45">
      <c r="A983089" s="541" t="s">
        <v>747</v>
      </c>
      <c r="B983089" s="127" t="s">
        <v>342</v>
      </c>
    </row>
    <row r="983090" spans="1:2" ht="45.75" thickBot="1">
      <c r="A983090" s="621"/>
      <c r="B983090" s="127" t="s">
        <v>343</v>
      </c>
    </row>
    <row r="983091" spans="1:2" ht="15.75" thickBot="1">
      <c r="A983091" s="622"/>
      <c r="B983091" s="126">
        <v>41</v>
      </c>
    </row>
    <row r="983092" spans="1:2" ht="60">
      <c r="A983092" s="541" t="s">
        <v>747</v>
      </c>
      <c r="B983092" s="127" t="s">
        <v>344</v>
      </c>
    </row>
    <row r="983093" spans="1:2" ht="15.75" thickBot="1">
      <c r="A983093" s="621"/>
      <c r="B983093" s="128">
        <v>42</v>
      </c>
    </row>
    <row r="983094" spans="1:2" ht="15.75" thickBot="1">
      <c r="A983094" s="622"/>
      <c r="B983094" s="126">
        <v>43</v>
      </c>
    </row>
    <row r="983095" spans="1:2" ht="60">
      <c r="A983095" s="541" t="s">
        <v>747</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747</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747</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747</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747</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747</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747</v>
      </c>
      <c r="B983173" s="125" t="s">
        <v>354</v>
      </c>
    </row>
    <row r="983174" spans="1:2">
      <c r="A983174" s="290"/>
      <c r="B983174" s="131">
        <v>113</v>
      </c>
    </row>
    <row r="983175" spans="1:2">
      <c r="A983175" s="525" t="s">
        <v>747</v>
      </c>
      <c r="B983175" s="131">
        <v>114</v>
      </c>
    </row>
    <row r="983176" spans="1:2">
      <c r="A983176" s="525" t="s">
        <v>747</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747</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747</v>
      </c>
      <c r="B983200" s="131">
        <v>139</v>
      </c>
    </row>
    <row r="983201" spans="1:2">
      <c r="A983201" s="370" t="s">
        <v>747</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747</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753</v>
      </c>
      <c r="B999434" s="126">
        <v>6</v>
      </c>
    </row>
    <row r="999435" spans="1:2">
      <c r="A999435" s="483" t="s">
        <v>747</v>
      </c>
      <c r="B999435" s="126">
        <v>7</v>
      </c>
    </row>
    <row r="999436" spans="1:2">
      <c r="A999436" s="483" t="s">
        <v>747</v>
      </c>
      <c r="B999436" s="126">
        <v>8</v>
      </c>
    </row>
    <row r="999437" spans="1:2">
      <c r="A999437" s="483" t="s">
        <v>747</v>
      </c>
      <c r="B999437" s="126">
        <v>9</v>
      </c>
    </row>
    <row r="999438" spans="1:2">
      <c r="A999438" s="483" t="s">
        <v>747</v>
      </c>
      <c r="B999438" s="126">
        <v>10</v>
      </c>
    </row>
    <row r="999439" spans="1:2" ht="15.75" thickBot="1">
      <c r="A999439" s="610" t="s">
        <v>747</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747</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747</v>
      </c>
      <c r="B999470" s="127" t="s">
        <v>340</v>
      </c>
    </row>
    <row r="999471" spans="1:2" ht="45.75" thickBot="1">
      <c r="A999471" s="621"/>
      <c r="B999471" s="127" t="s">
        <v>341</v>
      </c>
    </row>
    <row r="999472" spans="1:2" ht="15.75" thickBot="1">
      <c r="A999472" s="615"/>
      <c r="B999472" s="126">
        <v>40</v>
      </c>
    </row>
    <row r="999473" spans="1:2" ht="45">
      <c r="A999473" s="541" t="s">
        <v>747</v>
      </c>
      <c r="B999473" s="127" t="s">
        <v>342</v>
      </c>
    </row>
    <row r="999474" spans="1:2" ht="45.75" thickBot="1">
      <c r="A999474" s="621"/>
      <c r="B999474" s="127" t="s">
        <v>343</v>
      </c>
    </row>
    <row r="999475" spans="1:2" ht="15.75" thickBot="1">
      <c r="A999475" s="622"/>
      <c r="B999475" s="126">
        <v>41</v>
      </c>
    </row>
    <row r="999476" spans="1:2" ht="60">
      <c r="A999476" s="541" t="s">
        <v>747</v>
      </c>
      <c r="B999476" s="127" t="s">
        <v>344</v>
      </c>
    </row>
    <row r="999477" spans="1:2" ht="15.75" thickBot="1">
      <c r="A999477" s="621"/>
      <c r="B999477" s="128">
        <v>42</v>
      </c>
    </row>
    <row r="999478" spans="1:2" ht="15.75" thickBot="1">
      <c r="A999478" s="622"/>
      <c r="B999478" s="126">
        <v>43</v>
      </c>
    </row>
    <row r="999479" spans="1:2" ht="60">
      <c r="A999479" s="541" t="s">
        <v>747</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747</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747</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747</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747</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747</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747</v>
      </c>
      <c r="B999557" s="125" t="s">
        <v>354</v>
      </c>
    </row>
    <row r="999558" spans="1:2">
      <c r="A999558" s="290"/>
      <c r="B999558" s="131">
        <v>113</v>
      </c>
    </row>
    <row r="999559" spans="1:2">
      <c r="A999559" s="525" t="s">
        <v>747</v>
      </c>
      <c r="B999559" s="131">
        <v>114</v>
      </c>
    </row>
    <row r="999560" spans="1:2">
      <c r="A999560" s="525" t="s">
        <v>747</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747</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747</v>
      </c>
      <c r="B999584" s="131">
        <v>139</v>
      </c>
    </row>
    <row r="999585" spans="1:2">
      <c r="A999585" s="370" t="s">
        <v>747</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747</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753</v>
      </c>
      <c r="B1015818" s="126">
        <v>6</v>
      </c>
    </row>
    <row r="1015819" spans="1:2">
      <c r="A1015819" s="483" t="s">
        <v>747</v>
      </c>
      <c r="B1015819" s="126">
        <v>7</v>
      </c>
    </row>
    <row r="1015820" spans="1:2">
      <c r="A1015820" s="483" t="s">
        <v>747</v>
      </c>
      <c r="B1015820" s="126">
        <v>8</v>
      </c>
    </row>
    <row r="1015821" spans="1:2">
      <c r="A1015821" s="483" t="s">
        <v>747</v>
      </c>
      <c r="B1015821" s="126">
        <v>9</v>
      </c>
    </row>
    <row r="1015822" spans="1:2">
      <c r="A1015822" s="483" t="s">
        <v>747</v>
      </c>
      <c r="B1015822" s="126">
        <v>10</v>
      </c>
    </row>
    <row r="1015823" spans="1:2" ht="15.75" thickBot="1">
      <c r="A1015823" s="610" t="s">
        <v>747</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747</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747</v>
      </c>
      <c r="B1015854" s="127" t="s">
        <v>340</v>
      </c>
    </row>
    <row r="1015855" spans="1:2" ht="45.75" thickBot="1">
      <c r="A1015855" s="621"/>
      <c r="B1015855" s="127" t="s">
        <v>341</v>
      </c>
    </row>
    <row r="1015856" spans="1:2" ht="15.75" thickBot="1">
      <c r="A1015856" s="615"/>
      <c r="B1015856" s="126">
        <v>40</v>
      </c>
    </row>
    <row r="1015857" spans="1:2" ht="45">
      <c r="A1015857" s="541" t="s">
        <v>747</v>
      </c>
      <c r="B1015857" s="127" t="s">
        <v>342</v>
      </c>
    </row>
    <row r="1015858" spans="1:2" ht="45.75" thickBot="1">
      <c r="A1015858" s="621"/>
      <c r="B1015858" s="127" t="s">
        <v>343</v>
      </c>
    </row>
    <row r="1015859" spans="1:2" ht="15.75" thickBot="1">
      <c r="A1015859" s="622"/>
      <c r="B1015859" s="126">
        <v>41</v>
      </c>
    </row>
    <row r="1015860" spans="1:2" ht="60">
      <c r="A1015860" s="541" t="s">
        <v>747</v>
      </c>
      <c r="B1015860" s="127" t="s">
        <v>344</v>
      </c>
    </row>
    <row r="1015861" spans="1:2" ht="15.75" thickBot="1">
      <c r="A1015861" s="621"/>
      <c r="B1015861" s="128">
        <v>42</v>
      </c>
    </row>
    <row r="1015862" spans="1:2" ht="15.75" thickBot="1">
      <c r="A1015862" s="622"/>
      <c r="B1015862" s="126">
        <v>43</v>
      </c>
    </row>
    <row r="1015863" spans="1:2" ht="60">
      <c r="A1015863" s="541" t="s">
        <v>747</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747</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747</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747</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747</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747</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747</v>
      </c>
      <c r="B1015941" s="125" t="s">
        <v>354</v>
      </c>
    </row>
    <row r="1015942" spans="1:2">
      <c r="A1015942" s="290"/>
      <c r="B1015942" s="131">
        <v>113</v>
      </c>
    </row>
    <row r="1015943" spans="1:2">
      <c r="A1015943" s="525" t="s">
        <v>747</v>
      </c>
      <c r="B1015943" s="131">
        <v>114</v>
      </c>
    </row>
    <row r="1015944" spans="1:2">
      <c r="A1015944" s="525" t="s">
        <v>747</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747</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747</v>
      </c>
      <c r="B1015968" s="131">
        <v>139</v>
      </c>
    </row>
    <row r="1015969" spans="1:2">
      <c r="A1015969" s="370" t="s">
        <v>747</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747</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753</v>
      </c>
      <c r="B1032202" s="126">
        <v>6</v>
      </c>
    </row>
    <row r="1032203" spans="1:2">
      <c r="A1032203" s="483" t="s">
        <v>747</v>
      </c>
      <c r="B1032203" s="126">
        <v>7</v>
      </c>
    </row>
    <row r="1032204" spans="1:2">
      <c r="A1032204" s="483" t="s">
        <v>747</v>
      </c>
      <c r="B1032204" s="126">
        <v>8</v>
      </c>
    </row>
    <row r="1032205" spans="1:2">
      <c r="A1032205" s="483" t="s">
        <v>747</v>
      </c>
      <c r="B1032205" s="126">
        <v>9</v>
      </c>
    </row>
    <row r="1032206" spans="1:2">
      <c r="A1032206" s="483" t="s">
        <v>747</v>
      </c>
      <c r="B1032206" s="126">
        <v>10</v>
      </c>
    </row>
    <row r="1032207" spans="1:2" ht="15.75" thickBot="1">
      <c r="A1032207" s="610" t="s">
        <v>747</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747</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747</v>
      </c>
      <c r="B1032238" s="127" t="s">
        <v>340</v>
      </c>
    </row>
    <row r="1032239" spans="1:2" ht="45.75" thickBot="1">
      <c r="A1032239" s="621"/>
      <c r="B1032239" s="127" t="s">
        <v>341</v>
      </c>
    </row>
    <row r="1032240" spans="1:2" ht="15.75" thickBot="1">
      <c r="A1032240" s="615"/>
      <c r="B1032240" s="126">
        <v>40</v>
      </c>
    </row>
    <row r="1032241" spans="1:2" ht="45">
      <c r="A1032241" s="541" t="s">
        <v>747</v>
      </c>
      <c r="B1032241" s="127" t="s">
        <v>342</v>
      </c>
    </row>
    <row r="1032242" spans="1:2" ht="45.75" thickBot="1">
      <c r="A1032242" s="621"/>
      <c r="B1032242" s="127" t="s">
        <v>343</v>
      </c>
    </row>
    <row r="1032243" spans="1:2" ht="15.75" thickBot="1">
      <c r="A1032243" s="622"/>
      <c r="B1032243" s="126">
        <v>41</v>
      </c>
    </row>
    <row r="1032244" spans="1:2" ht="60">
      <c r="A1032244" s="541" t="s">
        <v>747</v>
      </c>
      <c r="B1032244" s="127" t="s">
        <v>344</v>
      </c>
    </row>
    <row r="1032245" spans="1:2" ht="15.75" thickBot="1">
      <c r="A1032245" s="621"/>
      <c r="B1032245" s="128">
        <v>42</v>
      </c>
    </row>
    <row r="1032246" spans="1:2" ht="15.75" thickBot="1">
      <c r="A1032246" s="622"/>
      <c r="B1032246" s="126">
        <v>43</v>
      </c>
    </row>
    <row r="1032247" spans="1:2" ht="60">
      <c r="A1032247" s="541" t="s">
        <v>747</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747</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747</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747</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747</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747</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747</v>
      </c>
      <c r="B1032325" s="125" t="s">
        <v>354</v>
      </c>
    </row>
    <row r="1032326" spans="1:2">
      <c r="A1032326" s="290"/>
      <c r="B1032326" s="131">
        <v>113</v>
      </c>
    </row>
    <row r="1032327" spans="1:2">
      <c r="A1032327" s="525" t="s">
        <v>747</v>
      </c>
      <c r="B1032327" s="131">
        <v>114</v>
      </c>
    </row>
    <row r="1032328" spans="1:2">
      <c r="A1032328" s="525" t="s">
        <v>747</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747</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747</v>
      </c>
      <c r="B1032352" s="131">
        <v>139</v>
      </c>
    </row>
    <row r="1032353" spans="1:2">
      <c r="A1032353" s="370" t="s">
        <v>747</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3313"/>
  <sheetViews>
    <sheetView topLeftCell="AQ1" zoomScale="95" zoomScaleNormal="95" workbookViewId="0">
      <selection activeCell="BM12" sqref="BM12"/>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7" max="47" width="20.85546875" customWidth="1"/>
    <col min="58" max="61" width="9.140625" style="730"/>
  </cols>
  <sheetData>
    <row r="1" spans="1:60">
      <c r="A1" t="s">
        <v>116</v>
      </c>
      <c r="B1" t="s">
        <v>934</v>
      </c>
      <c r="BD1" t="s">
        <v>11124</v>
      </c>
    </row>
    <row r="2" spans="1:60">
      <c r="B2" t="s">
        <v>935</v>
      </c>
      <c r="C2" t="s">
        <v>936</v>
      </c>
      <c r="D2" t="s">
        <v>937</v>
      </c>
      <c r="F2" t="s">
        <v>938</v>
      </c>
      <c r="I2" t="s">
        <v>939</v>
      </c>
      <c r="J2" t="s">
        <v>116</v>
      </c>
      <c r="AT2" t="s">
        <v>940</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941</v>
      </c>
      <c r="AP3" t="s">
        <v>942</v>
      </c>
    </row>
    <row r="4" spans="1:60">
      <c r="A4" t="s">
        <v>177</v>
      </c>
      <c r="B4" t="s">
        <v>943</v>
      </c>
      <c r="C4" t="s">
        <v>944</v>
      </c>
      <c r="D4" t="s">
        <v>945</v>
      </c>
      <c r="E4" t="s">
        <v>946</v>
      </c>
      <c r="F4" t="s">
        <v>947</v>
      </c>
      <c r="G4" t="s">
        <v>183</v>
      </c>
      <c r="H4" t="s">
        <v>948</v>
      </c>
      <c r="I4" t="s">
        <v>949</v>
      </c>
      <c r="J4" t="s">
        <v>950</v>
      </c>
      <c r="K4" t="s">
        <v>951</v>
      </c>
      <c r="L4" t="s">
        <v>952</v>
      </c>
      <c r="M4" t="s">
        <v>953</v>
      </c>
      <c r="N4" t="s">
        <v>954</v>
      </c>
      <c r="O4" t="s">
        <v>955</v>
      </c>
      <c r="P4" t="s">
        <v>956</v>
      </c>
      <c r="Q4" t="s">
        <v>957</v>
      </c>
      <c r="R4" t="s">
        <v>958</v>
      </c>
      <c r="S4" t="s">
        <v>215</v>
      </c>
      <c r="T4" t="s">
        <v>959</v>
      </c>
      <c r="U4" t="s">
        <v>217</v>
      </c>
      <c r="V4" t="s">
        <v>960</v>
      </c>
      <c r="W4" t="s">
        <v>961</v>
      </c>
      <c r="X4" t="s">
        <v>962</v>
      </c>
      <c r="Y4" t="s">
        <v>963</v>
      </c>
      <c r="Z4" t="s">
        <v>964</v>
      </c>
      <c r="AA4" t="s">
        <v>965</v>
      </c>
      <c r="AB4" t="s">
        <v>943</v>
      </c>
      <c r="AC4">
        <v>1</v>
      </c>
      <c r="AD4">
        <v>2</v>
      </c>
      <c r="AE4">
        <v>3</v>
      </c>
      <c r="AF4">
        <v>4</v>
      </c>
      <c r="AG4">
        <v>5</v>
      </c>
      <c r="AH4">
        <v>6</v>
      </c>
      <c r="AI4">
        <v>7</v>
      </c>
      <c r="AK4">
        <v>2</v>
      </c>
      <c r="AL4">
        <v>3</v>
      </c>
      <c r="AM4">
        <v>4</v>
      </c>
      <c r="AN4">
        <v>5</v>
      </c>
      <c r="AO4">
        <v>6</v>
      </c>
      <c r="AP4" t="s">
        <v>966</v>
      </c>
      <c r="AQ4" t="s">
        <v>967</v>
      </c>
      <c r="AT4" t="s">
        <v>943</v>
      </c>
      <c r="AU4" t="s">
        <v>507</v>
      </c>
      <c r="AV4" t="s">
        <v>968</v>
      </c>
      <c r="AW4" t="s">
        <v>969</v>
      </c>
      <c r="AX4" t="s">
        <v>970</v>
      </c>
    </row>
    <row r="5" spans="1:60">
      <c r="A5">
        <v>1</v>
      </c>
      <c r="B5" t="s">
        <v>971</v>
      </c>
      <c r="D5" t="s">
        <v>972</v>
      </c>
      <c r="E5" t="s">
        <v>973</v>
      </c>
      <c r="F5" t="s">
        <v>974</v>
      </c>
      <c r="G5">
        <v>1</v>
      </c>
      <c r="H5">
        <v>0</v>
      </c>
      <c r="I5" t="s">
        <v>975</v>
      </c>
      <c r="J5" t="s">
        <v>976</v>
      </c>
      <c r="K5" t="s">
        <v>971</v>
      </c>
      <c r="L5" t="s">
        <v>977</v>
      </c>
      <c r="M5" t="s">
        <v>978</v>
      </c>
      <c r="N5" t="s">
        <v>973</v>
      </c>
      <c r="O5" t="s">
        <v>973</v>
      </c>
      <c r="P5" t="s">
        <v>979</v>
      </c>
      <c r="Q5">
        <v>3714</v>
      </c>
      <c r="R5">
        <v>3704</v>
      </c>
      <c r="S5">
        <v>3682</v>
      </c>
      <c r="T5">
        <v>19</v>
      </c>
      <c r="U5">
        <v>3</v>
      </c>
      <c r="V5">
        <v>22</v>
      </c>
      <c r="W5">
        <v>0.99409999999999998</v>
      </c>
      <c r="X5">
        <v>1</v>
      </c>
      <c r="Y5">
        <v>1</v>
      </c>
      <c r="Z5">
        <v>1</v>
      </c>
      <c r="AA5">
        <v>1</v>
      </c>
      <c r="AB5" t="s">
        <v>971</v>
      </c>
      <c r="AC5" t="s">
        <v>980</v>
      </c>
      <c r="AP5" t="s">
        <v>981</v>
      </c>
      <c r="AQ5">
        <v>0</v>
      </c>
      <c r="AT5" t="s">
        <v>936</v>
      </c>
      <c r="AU5" t="s">
        <v>982</v>
      </c>
      <c r="AV5" t="s">
        <v>983</v>
      </c>
      <c r="AW5" t="s">
        <v>984</v>
      </c>
      <c r="AX5" t="s">
        <v>985</v>
      </c>
      <c r="BF5" s="730" t="s">
        <v>179</v>
      </c>
      <c r="BG5" s="730" t="s">
        <v>951</v>
      </c>
      <c r="BH5" s="730" t="s">
        <v>952</v>
      </c>
    </row>
    <row r="6" spans="1:60">
      <c r="A6">
        <v>2</v>
      </c>
      <c r="B6" t="s">
        <v>971</v>
      </c>
      <c r="D6" t="s">
        <v>986</v>
      </c>
      <c r="E6" t="s">
        <v>987</v>
      </c>
      <c r="F6" t="s">
        <v>974</v>
      </c>
      <c r="G6">
        <v>1</v>
      </c>
      <c r="H6">
        <v>0</v>
      </c>
      <c r="I6" t="s">
        <v>975</v>
      </c>
      <c r="J6" t="s">
        <v>987</v>
      </c>
      <c r="K6" t="s">
        <v>988</v>
      </c>
      <c r="L6" t="s">
        <v>977</v>
      </c>
      <c r="M6" t="s">
        <v>978</v>
      </c>
      <c r="N6" t="s">
        <v>987</v>
      </c>
      <c r="O6" t="s">
        <v>987</v>
      </c>
      <c r="P6" t="s">
        <v>989</v>
      </c>
      <c r="Q6">
        <v>9130</v>
      </c>
      <c r="R6">
        <v>8568</v>
      </c>
      <c r="S6">
        <v>8527</v>
      </c>
      <c r="T6">
        <v>30</v>
      </c>
      <c r="U6">
        <v>11</v>
      </c>
      <c r="V6">
        <v>41</v>
      </c>
      <c r="W6">
        <v>0.99519999999999997</v>
      </c>
      <c r="X6">
        <v>1</v>
      </c>
      <c r="Y6">
        <v>1</v>
      </c>
      <c r="Z6">
        <v>1</v>
      </c>
      <c r="AA6">
        <v>1</v>
      </c>
      <c r="AB6" t="s">
        <v>971</v>
      </c>
      <c r="AC6" t="s">
        <v>990</v>
      </c>
      <c r="AP6" t="s">
        <v>981</v>
      </c>
      <c r="AQ6">
        <v>0</v>
      </c>
      <c r="AT6" t="s">
        <v>991</v>
      </c>
      <c r="AU6" t="s">
        <v>992</v>
      </c>
      <c r="AV6" t="s">
        <v>993</v>
      </c>
      <c r="AW6" t="s">
        <v>994</v>
      </c>
      <c r="AX6" t="s">
        <v>995</v>
      </c>
      <c r="BF6" s="730">
        <v>1</v>
      </c>
      <c r="BG6" s="730">
        <v>10</v>
      </c>
      <c r="BH6" s="730">
        <v>11</v>
      </c>
    </row>
    <row r="7" spans="1:60">
      <c r="A7">
        <v>3</v>
      </c>
      <c r="B7" t="s">
        <v>971</v>
      </c>
      <c r="D7" t="s">
        <v>996</v>
      </c>
      <c r="E7" t="s">
        <v>997</v>
      </c>
      <c r="F7" t="s">
        <v>974</v>
      </c>
      <c r="G7">
        <v>1</v>
      </c>
      <c r="H7">
        <v>0</v>
      </c>
      <c r="I7" t="s">
        <v>975</v>
      </c>
      <c r="J7" t="s">
        <v>998</v>
      </c>
      <c r="K7" t="s">
        <v>971</v>
      </c>
      <c r="L7" t="s">
        <v>977</v>
      </c>
      <c r="M7" t="s">
        <v>978</v>
      </c>
      <c r="N7" t="s">
        <v>999</v>
      </c>
      <c r="O7" t="s">
        <v>1000</v>
      </c>
      <c r="P7" t="s">
        <v>1001</v>
      </c>
      <c r="Q7">
        <v>15863</v>
      </c>
      <c r="R7">
        <v>14498</v>
      </c>
      <c r="S7">
        <v>14089</v>
      </c>
      <c r="T7">
        <v>267</v>
      </c>
      <c r="U7">
        <v>142</v>
      </c>
      <c r="V7">
        <v>409</v>
      </c>
      <c r="W7">
        <v>0.9718</v>
      </c>
      <c r="X7">
        <v>0</v>
      </c>
      <c r="Y7">
        <v>1</v>
      </c>
      <c r="Z7">
        <v>1</v>
      </c>
      <c r="AA7">
        <v>0</v>
      </c>
      <c r="AB7" t="s">
        <v>971</v>
      </c>
      <c r="AC7" t="s">
        <v>1002</v>
      </c>
      <c r="AP7" t="s">
        <v>981</v>
      </c>
      <c r="AQ7">
        <v>0</v>
      </c>
      <c r="AT7" t="s">
        <v>991</v>
      </c>
      <c r="AU7" t="s">
        <v>1003</v>
      </c>
      <c r="AV7" t="s">
        <v>1004</v>
      </c>
      <c r="AW7" t="s">
        <v>1005</v>
      </c>
      <c r="AX7" t="s">
        <v>1006</v>
      </c>
      <c r="BF7" s="730" t="s">
        <v>972</v>
      </c>
      <c r="BG7" s="730" t="s">
        <v>971</v>
      </c>
      <c r="BH7" s="730" t="s">
        <v>11125</v>
      </c>
    </row>
    <row r="8" spans="1:60">
      <c r="A8">
        <v>4</v>
      </c>
      <c r="B8" t="s">
        <v>971</v>
      </c>
      <c r="D8" t="s">
        <v>1007</v>
      </c>
      <c r="E8" t="s">
        <v>1008</v>
      </c>
      <c r="F8" t="s">
        <v>974</v>
      </c>
      <c r="G8">
        <v>1</v>
      </c>
      <c r="H8">
        <v>0</v>
      </c>
      <c r="I8" t="s">
        <v>975</v>
      </c>
      <c r="J8" t="s">
        <v>998</v>
      </c>
      <c r="K8" t="s">
        <v>1009</v>
      </c>
      <c r="L8" t="s">
        <v>977</v>
      </c>
      <c r="M8" t="s">
        <v>978</v>
      </c>
      <c r="N8" t="s">
        <v>1010</v>
      </c>
      <c r="O8" t="s">
        <v>1010</v>
      </c>
      <c r="P8" t="s">
        <v>1011</v>
      </c>
      <c r="Q8">
        <v>20155</v>
      </c>
      <c r="R8">
        <v>19783</v>
      </c>
      <c r="S8">
        <v>19400</v>
      </c>
      <c r="T8">
        <v>373</v>
      </c>
      <c r="U8">
        <v>10</v>
      </c>
      <c r="V8">
        <v>383</v>
      </c>
      <c r="W8">
        <v>0.98060000000000003</v>
      </c>
      <c r="X8">
        <v>1</v>
      </c>
      <c r="Y8">
        <v>1</v>
      </c>
      <c r="Z8">
        <v>1</v>
      </c>
      <c r="AA8">
        <v>1</v>
      </c>
      <c r="AB8" t="s">
        <v>971</v>
      </c>
      <c r="AC8" t="s">
        <v>1012</v>
      </c>
      <c r="AP8" t="s">
        <v>981</v>
      </c>
      <c r="AQ8">
        <v>0</v>
      </c>
      <c r="AT8" t="s">
        <v>991</v>
      </c>
      <c r="AU8" t="s">
        <v>1013</v>
      </c>
      <c r="AV8" t="s">
        <v>1014</v>
      </c>
      <c r="AW8" t="s">
        <v>1015</v>
      </c>
      <c r="AX8" t="s">
        <v>1016</v>
      </c>
      <c r="BF8" s="730" t="s">
        <v>986</v>
      </c>
      <c r="BG8" s="730" t="s">
        <v>988</v>
      </c>
      <c r="BH8" s="730" t="s">
        <v>11125</v>
      </c>
    </row>
    <row r="9" spans="1:60">
      <c r="A9">
        <v>5</v>
      </c>
      <c r="B9" t="s">
        <v>971</v>
      </c>
      <c r="D9" t="s">
        <v>1017</v>
      </c>
      <c r="E9" t="s">
        <v>1018</v>
      </c>
      <c r="F9" t="s">
        <v>1019</v>
      </c>
      <c r="G9">
        <v>0</v>
      </c>
      <c r="H9">
        <v>1</v>
      </c>
      <c r="I9" t="s">
        <v>975</v>
      </c>
      <c r="J9" t="s">
        <v>1020</v>
      </c>
      <c r="K9" t="s">
        <v>1009</v>
      </c>
      <c r="L9" t="s">
        <v>977</v>
      </c>
      <c r="M9" t="s">
        <v>978</v>
      </c>
      <c r="N9" t="s">
        <v>1018</v>
      </c>
      <c r="O9" t="s">
        <v>1018</v>
      </c>
      <c r="P9" t="s">
        <v>1021</v>
      </c>
      <c r="Q9">
        <v>7301</v>
      </c>
      <c r="R9">
        <v>6732</v>
      </c>
      <c r="S9">
        <v>6296</v>
      </c>
      <c r="T9">
        <v>258</v>
      </c>
      <c r="U9">
        <v>178</v>
      </c>
      <c r="V9">
        <v>436</v>
      </c>
      <c r="W9">
        <v>0.93520000000000003</v>
      </c>
      <c r="X9">
        <v>0</v>
      </c>
      <c r="Y9">
        <v>0</v>
      </c>
      <c r="Z9">
        <v>1</v>
      </c>
      <c r="AA9">
        <v>0</v>
      </c>
      <c r="AB9" t="s">
        <v>971</v>
      </c>
      <c r="AC9" t="s">
        <v>747</v>
      </c>
      <c r="AJ9" t="s">
        <v>1022</v>
      </c>
      <c r="AP9" t="s">
        <v>981</v>
      </c>
      <c r="AQ9">
        <v>0</v>
      </c>
      <c r="AT9" t="s">
        <v>1023</v>
      </c>
      <c r="AU9" t="s">
        <v>1024</v>
      </c>
      <c r="AV9" t="s">
        <v>1025</v>
      </c>
      <c r="AW9" t="s">
        <v>1026</v>
      </c>
      <c r="AX9" t="s">
        <v>1027</v>
      </c>
      <c r="BF9" s="730" t="s">
        <v>996</v>
      </c>
      <c r="BG9" s="730" t="s">
        <v>971</v>
      </c>
      <c r="BH9" s="730" t="s">
        <v>11125</v>
      </c>
    </row>
    <row r="10" spans="1:60">
      <c r="A10">
        <v>6</v>
      </c>
      <c r="B10" t="s">
        <v>971</v>
      </c>
      <c r="D10" t="s">
        <v>1028</v>
      </c>
      <c r="E10" t="s">
        <v>1029</v>
      </c>
      <c r="F10" t="s">
        <v>974</v>
      </c>
      <c r="G10">
        <v>1</v>
      </c>
      <c r="H10">
        <v>0</v>
      </c>
      <c r="I10" t="s">
        <v>975</v>
      </c>
      <c r="J10" t="s">
        <v>1030</v>
      </c>
      <c r="K10" t="s">
        <v>988</v>
      </c>
      <c r="L10" t="s">
        <v>977</v>
      </c>
      <c r="M10" t="s">
        <v>978</v>
      </c>
      <c r="N10" t="s">
        <v>1031</v>
      </c>
      <c r="O10" t="s">
        <v>1029</v>
      </c>
      <c r="P10" t="s">
        <v>1032</v>
      </c>
      <c r="Q10">
        <v>2941</v>
      </c>
      <c r="R10">
        <v>2820</v>
      </c>
      <c r="S10">
        <v>2272</v>
      </c>
      <c r="T10">
        <v>286</v>
      </c>
      <c r="U10">
        <v>262</v>
      </c>
      <c r="V10">
        <v>548</v>
      </c>
      <c r="W10">
        <v>0.80569999999999997</v>
      </c>
      <c r="X10">
        <v>0</v>
      </c>
      <c r="Y10">
        <v>1</v>
      </c>
      <c r="Z10">
        <v>1</v>
      </c>
      <c r="AA10">
        <v>0</v>
      </c>
      <c r="AB10" t="s">
        <v>971</v>
      </c>
      <c r="AC10" t="s">
        <v>1033</v>
      </c>
      <c r="AP10" t="s">
        <v>981</v>
      </c>
      <c r="AQ10">
        <v>0</v>
      </c>
      <c r="AT10" t="s">
        <v>1034</v>
      </c>
      <c r="AU10" t="s">
        <v>1035</v>
      </c>
      <c r="AV10" t="s">
        <v>1036</v>
      </c>
      <c r="AW10" t="s">
        <v>1037</v>
      </c>
      <c r="AX10" t="s">
        <v>1038</v>
      </c>
      <c r="BF10" s="730" t="s">
        <v>1007</v>
      </c>
      <c r="BG10" s="730" t="s">
        <v>1009</v>
      </c>
      <c r="BH10" s="730" t="s">
        <v>11125</v>
      </c>
    </row>
    <row r="11" spans="1:60">
      <c r="A11">
        <v>7</v>
      </c>
      <c r="B11" t="s">
        <v>971</v>
      </c>
      <c r="D11" t="s">
        <v>1039</v>
      </c>
      <c r="E11" t="s">
        <v>1040</v>
      </c>
      <c r="F11" t="s">
        <v>974</v>
      </c>
      <c r="G11">
        <v>1</v>
      </c>
      <c r="H11">
        <v>0</v>
      </c>
      <c r="I11" t="s">
        <v>975</v>
      </c>
      <c r="J11" t="s">
        <v>1041</v>
      </c>
      <c r="K11" t="s">
        <v>971</v>
      </c>
      <c r="L11" t="s">
        <v>977</v>
      </c>
      <c r="M11" t="s">
        <v>978</v>
      </c>
      <c r="N11" t="s">
        <v>1040</v>
      </c>
      <c r="O11" t="s">
        <v>1040</v>
      </c>
      <c r="P11" t="s">
        <v>1042</v>
      </c>
      <c r="Q11">
        <v>2118</v>
      </c>
      <c r="R11">
        <v>2109</v>
      </c>
      <c r="S11">
        <v>2041</v>
      </c>
      <c r="T11">
        <v>47</v>
      </c>
      <c r="U11">
        <v>21</v>
      </c>
      <c r="V11">
        <v>68</v>
      </c>
      <c r="W11">
        <v>0.96779999999999999</v>
      </c>
      <c r="X11">
        <v>0</v>
      </c>
      <c r="Y11">
        <v>1</v>
      </c>
      <c r="Z11">
        <v>1</v>
      </c>
      <c r="AA11">
        <v>0</v>
      </c>
      <c r="AB11" t="s">
        <v>971</v>
      </c>
      <c r="AC11" t="s">
        <v>1043</v>
      </c>
      <c r="AP11" t="s">
        <v>981</v>
      </c>
      <c r="AQ11">
        <v>0</v>
      </c>
      <c r="AT11" t="s">
        <v>1044</v>
      </c>
      <c r="AU11" t="s">
        <v>1045</v>
      </c>
      <c r="AV11" t="s">
        <v>1046</v>
      </c>
      <c r="AW11" t="s">
        <v>1047</v>
      </c>
      <c r="AX11" t="s">
        <v>1047</v>
      </c>
      <c r="BF11" s="730" t="s">
        <v>1017</v>
      </c>
      <c r="BG11" s="730" t="s">
        <v>1009</v>
      </c>
      <c r="BH11" s="730" t="s">
        <v>11125</v>
      </c>
    </row>
    <row r="12" spans="1:60">
      <c r="A12">
        <v>8</v>
      </c>
      <c r="B12" t="s">
        <v>971</v>
      </c>
      <c r="D12" t="s">
        <v>1048</v>
      </c>
      <c r="E12" t="s">
        <v>1049</v>
      </c>
      <c r="F12" t="s">
        <v>974</v>
      </c>
      <c r="G12">
        <v>1</v>
      </c>
      <c r="H12">
        <v>0</v>
      </c>
      <c r="I12" t="s">
        <v>1050</v>
      </c>
      <c r="J12" t="s">
        <v>1051</v>
      </c>
      <c r="K12" t="s">
        <v>971</v>
      </c>
      <c r="L12" t="s">
        <v>977</v>
      </c>
      <c r="M12" t="s">
        <v>978</v>
      </c>
      <c r="N12" t="s">
        <v>1049</v>
      </c>
      <c r="O12" t="s">
        <v>1049</v>
      </c>
      <c r="P12" t="s">
        <v>1052</v>
      </c>
      <c r="Q12">
        <v>5053</v>
      </c>
      <c r="R12">
        <v>5021</v>
      </c>
      <c r="S12">
        <v>4924</v>
      </c>
      <c r="T12">
        <v>97</v>
      </c>
      <c r="U12">
        <v>0</v>
      </c>
      <c r="V12">
        <v>97</v>
      </c>
      <c r="W12">
        <v>0.98070000000000002</v>
      </c>
      <c r="X12">
        <v>1</v>
      </c>
      <c r="Y12">
        <v>1</v>
      </c>
      <c r="Z12">
        <v>1</v>
      </c>
      <c r="AA12">
        <v>1</v>
      </c>
      <c r="AB12" t="s">
        <v>971</v>
      </c>
      <c r="AC12" t="s">
        <v>1053</v>
      </c>
      <c r="AP12" t="s">
        <v>981</v>
      </c>
      <c r="AQ12">
        <v>0</v>
      </c>
      <c r="AT12" t="s">
        <v>1054</v>
      </c>
      <c r="AU12" t="s">
        <v>1055</v>
      </c>
      <c r="AV12" t="s">
        <v>1056</v>
      </c>
      <c r="AW12" t="s">
        <v>1057</v>
      </c>
      <c r="AX12" t="s">
        <v>1058</v>
      </c>
      <c r="BF12" s="730" t="s">
        <v>1028</v>
      </c>
      <c r="BG12" s="730" t="s">
        <v>988</v>
      </c>
      <c r="BH12" s="730" t="s">
        <v>11125</v>
      </c>
    </row>
    <row r="13" spans="1:60">
      <c r="A13">
        <v>9</v>
      </c>
      <c r="B13" t="s">
        <v>971</v>
      </c>
      <c r="D13" t="s">
        <v>1059</v>
      </c>
      <c r="E13" t="s">
        <v>1060</v>
      </c>
      <c r="F13" t="s">
        <v>974</v>
      </c>
      <c r="G13">
        <v>1</v>
      </c>
      <c r="H13">
        <v>0</v>
      </c>
      <c r="I13" t="s">
        <v>975</v>
      </c>
      <c r="J13" t="s">
        <v>1061</v>
      </c>
      <c r="K13" t="s">
        <v>971</v>
      </c>
      <c r="L13" t="s">
        <v>977</v>
      </c>
      <c r="M13" t="s">
        <v>978</v>
      </c>
      <c r="N13" t="s">
        <v>1060</v>
      </c>
      <c r="O13" t="s">
        <v>1062</v>
      </c>
      <c r="P13" t="s">
        <v>1063</v>
      </c>
      <c r="Q13">
        <v>12701</v>
      </c>
      <c r="R13">
        <v>13218</v>
      </c>
      <c r="S13">
        <v>12995</v>
      </c>
      <c r="T13">
        <v>112</v>
      </c>
      <c r="U13">
        <v>111</v>
      </c>
      <c r="V13">
        <v>223</v>
      </c>
      <c r="W13">
        <v>0.98309999999999997</v>
      </c>
      <c r="X13">
        <v>1</v>
      </c>
      <c r="Y13">
        <v>1</v>
      </c>
      <c r="Z13">
        <v>0</v>
      </c>
      <c r="AA13">
        <v>0</v>
      </c>
      <c r="AB13" t="s">
        <v>971</v>
      </c>
      <c r="AC13" t="s">
        <v>1064</v>
      </c>
      <c r="AP13" t="s">
        <v>981</v>
      </c>
      <c r="AQ13">
        <v>0</v>
      </c>
      <c r="AT13" t="s">
        <v>1023</v>
      </c>
      <c r="AU13" t="s">
        <v>1065</v>
      </c>
      <c r="AV13" t="s">
        <v>1066</v>
      </c>
      <c r="AW13" t="s">
        <v>1067</v>
      </c>
      <c r="AX13" t="s">
        <v>1068</v>
      </c>
      <c r="BF13" s="730" t="s">
        <v>1039</v>
      </c>
      <c r="BG13" s="730" t="s">
        <v>971</v>
      </c>
      <c r="BH13" s="730" t="s">
        <v>11125</v>
      </c>
    </row>
    <row r="14" spans="1:60">
      <c r="A14">
        <v>10</v>
      </c>
      <c r="B14" t="s">
        <v>971</v>
      </c>
      <c r="D14" t="s">
        <v>1069</v>
      </c>
      <c r="E14" t="s">
        <v>1070</v>
      </c>
      <c r="F14" t="s">
        <v>974</v>
      </c>
      <c r="G14">
        <v>2</v>
      </c>
      <c r="H14">
        <v>0</v>
      </c>
      <c r="I14" t="s">
        <v>975</v>
      </c>
      <c r="J14" t="s">
        <v>1020</v>
      </c>
      <c r="K14" t="s">
        <v>1009</v>
      </c>
      <c r="L14" t="s">
        <v>977</v>
      </c>
      <c r="M14" t="s">
        <v>978</v>
      </c>
      <c r="N14" t="s">
        <v>1070</v>
      </c>
      <c r="O14" t="s">
        <v>1071</v>
      </c>
      <c r="P14" t="s">
        <v>1072</v>
      </c>
      <c r="Q14">
        <v>52220</v>
      </c>
      <c r="R14">
        <v>52398</v>
      </c>
      <c r="S14">
        <v>52141</v>
      </c>
      <c r="T14">
        <v>234</v>
      </c>
      <c r="U14">
        <v>23</v>
      </c>
      <c r="V14">
        <v>257</v>
      </c>
      <c r="W14">
        <v>0.99509999999999998</v>
      </c>
      <c r="X14">
        <v>1</v>
      </c>
      <c r="Y14">
        <v>1</v>
      </c>
      <c r="Z14">
        <v>0</v>
      </c>
      <c r="AA14">
        <v>0</v>
      </c>
      <c r="AB14" t="s">
        <v>971</v>
      </c>
      <c r="AC14" s="486" t="s">
        <v>1073</v>
      </c>
      <c r="AD14" s="486" t="s">
        <v>1074</v>
      </c>
      <c r="AP14" t="s">
        <v>981</v>
      </c>
      <c r="AQ14">
        <v>0</v>
      </c>
      <c r="AT14" t="s">
        <v>1023</v>
      </c>
      <c r="AU14" t="s">
        <v>1065</v>
      </c>
      <c r="AV14" t="s">
        <v>1075</v>
      </c>
      <c r="AW14" t="s">
        <v>1076</v>
      </c>
      <c r="AX14" t="s">
        <v>1068</v>
      </c>
      <c r="BF14" s="730" t="s">
        <v>1048</v>
      </c>
      <c r="BG14" s="730" t="s">
        <v>971</v>
      </c>
      <c r="BH14" s="730" t="s">
        <v>11125</v>
      </c>
    </row>
    <row r="15" spans="1:60">
      <c r="A15">
        <v>11</v>
      </c>
      <c r="B15" t="s">
        <v>971</v>
      </c>
      <c r="D15" t="s">
        <v>1077</v>
      </c>
      <c r="E15" t="s">
        <v>1078</v>
      </c>
      <c r="F15" t="s">
        <v>974</v>
      </c>
      <c r="G15">
        <v>1</v>
      </c>
      <c r="H15">
        <v>0</v>
      </c>
      <c r="I15" t="s">
        <v>975</v>
      </c>
      <c r="J15" t="s">
        <v>1079</v>
      </c>
      <c r="K15" t="s">
        <v>1009</v>
      </c>
      <c r="L15" t="s">
        <v>977</v>
      </c>
      <c r="M15" t="s">
        <v>978</v>
      </c>
      <c r="N15" t="s">
        <v>1078</v>
      </c>
      <c r="O15" t="s">
        <v>1080</v>
      </c>
      <c r="P15" t="s">
        <v>1081</v>
      </c>
      <c r="Q15">
        <v>6533</v>
      </c>
      <c r="R15">
        <v>6533</v>
      </c>
      <c r="S15">
        <v>6408</v>
      </c>
      <c r="T15">
        <v>62</v>
      </c>
      <c r="U15">
        <v>63</v>
      </c>
      <c r="V15">
        <v>125</v>
      </c>
      <c r="W15">
        <v>0.98089999999999999</v>
      </c>
      <c r="X15">
        <v>1</v>
      </c>
      <c r="Y15">
        <v>1</v>
      </c>
      <c r="Z15">
        <v>1</v>
      </c>
      <c r="AA15">
        <v>1</v>
      </c>
      <c r="AB15" t="s">
        <v>971</v>
      </c>
      <c r="AC15" s="486" t="s">
        <v>1073</v>
      </c>
      <c r="AD15" s="486" t="s">
        <v>1074</v>
      </c>
      <c r="AP15" t="s">
        <v>981</v>
      </c>
      <c r="AQ15">
        <v>0</v>
      </c>
      <c r="AT15" t="s">
        <v>1082</v>
      </c>
      <c r="AU15" t="s">
        <v>1083</v>
      </c>
      <c r="AV15" t="s">
        <v>1084</v>
      </c>
      <c r="AW15" t="s">
        <v>1085</v>
      </c>
      <c r="AX15" t="s">
        <v>1086</v>
      </c>
      <c r="BF15" s="730" t="s">
        <v>1059</v>
      </c>
      <c r="BG15" s="730" t="s">
        <v>971</v>
      </c>
      <c r="BH15" s="730" t="s">
        <v>11125</v>
      </c>
    </row>
    <row r="16" spans="1:60">
      <c r="A16">
        <v>12</v>
      </c>
      <c r="B16" t="s">
        <v>971</v>
      </c>
      <c r="D16" t="s">
        <v>1087</v>
      </c>
      <c r="E16" t="s">
        <v>1088</v>
      </c>
      <c r="F16" t="s">
        <v>974</v>
      </c>
      <c r="G16">
        <v>7</v>
      </c>
      <c r="H16">
        <v>0</v>
      </c>
      <c r="I16" t="s">
        <v>975</v>
      </c>
      <c r="J16" t="s">
        <v>1089</v>
      </c>
      <c r="K16" t="s">
        <v>988</v>
      </c>
      <c r="L16" t="s">
        <v>977</v>
      </c>
      <c r="M16" t="s">
        <v>978</v>
      </c>
      <c r="N16" t="s">
        <v>1088</v>
      </c>
      <c r="O16" t="s">
        <v>1088</v>
      </c>
      <c r="P16" t="s">
        <v>1090</v>
      </c>
      <c r="Q16">
        <v>2610</v>
      </c>
      <c r="R16">
        <v>2600</v>
      </c>
      <c r="S16">
        <v>2549</v>
      </c>
      <c r="T16">
        <v>51</v>
      </c>
      <c r="U16">
        <v>0</v>
      </c>
      <c r="V16">
        <v>51</v>
      </c>
      <c r="W16">
        <v>0.98040000000000005</v>
      </c>
      <c r="X16">
        <v>1</v>
      </c>
      <c r="Y16">
        <v>1</v>
      </c>
      <c r="Z16">
        <v>1</v>
      </c>
      <c r="AA16">
        <v>1</v>
      </c>
      <c r="AB16" t="s">
        <v>971</v>
      </c>
      <c r="AC16" s="487" t="s">
        <v>1091</v>
      </c>
      <c r="AD16" s="487" t="s">
        <v>1092</v>
      </c>
      <c r="AE16" s="487" t="s">
        <v>1093</v>
      </c>
      <c r="AF16" s="487" t="s">
        <v>1094</v>
      </c>
      <c r="AG16" s="487" t="s">
        <v>1095</v>
      </c>
      <c r="AH16" s="487" t="s">
        <v>1096</v>
      </c>
      <c r="AI16" s="487" t="s">
        <v>1097</v>
      </c>
      <c r="AP16" t="s">
        <v>981</v>
      </c>
      <c r="AQ16">
        <v>0</v>
      </c>
      <c r="AT16" t="s">
        <v>1034</v>
      </c>
      <c r="AU16" t="s">
        <v>1098</v>
      </c>
      <c r="AV16" t="s">
        <v>1099</v>
      </c>
      <c r="AW16" t="s">
        <v>1100</v>
      </c>
      <c r="AX16" t="s">
        <v>1101</v>
      </c>
      <c r="BF16" s="730" t="s">
        <v>1069</v>
      </c>
      <c r="BG16" s="730" t="s">
        <v>1009</v>
      </c>
      <c r="BH16" s="730" t="s">
        <v>11125</v>
      </c>
    </row>
    <row r="17" spans="1:60">
      <c r="A17">
        <v>13</v>
      </c>
      <c r="B17" t="s">
        <v>971</v>
      </c>
      <c r="D17" t="s">
        <v>1102</v>
      </c>
      <c r="E17" t="s">
        <v>1103</v>
      </c>
      <c r="F17" t="s">
        <v>974</v>
      </c>
      <c r="G17">
        <v>1</v>
      </c>
      <c r="H17">
        <v>0</v>
      </c>
      <c r="I17" t="s">
        <v>975</v>
      </c>
      <c r="J17" t="s">
        <v>1041</v>
      </c>
      <c r="K17" t="s">
        <v>971</v>
      </c>
      <c r="L17" t="s">
        <v>977</v>
      </c>
      <c r="M17" t="s">
        <v>978</v>
      </c>
      <c r="N17" t="s">
        <v>1103</v>
      </c>
      <c r="O17" t="s">
        <v>1103</v>
      </c>
      <c r="P17" t="s">
        <v>1104</v>
      </c>
      <c r="Q17">
        <v>25361</v>
      </c>
      <c r="R17">
        <v>24524</v>
      </c>
      <c r="S17">
        <v>23662</v>
      </c>
      <c r="T17">
        <v>508</v>
      </c>
      <c r="U17">
        <v>354</v>
      </c>
      <c r="V17">
        <v>862</v>
      </c>
      <c r="W17">
        <v>0.96489999999999998</v>
      </c>
      <c r="X17">
        <v>0</v>
      </c>
      <c r="Y17">
        <v>1</v>
      </c>
      <c r="Z17">
        <v>1</v>
      </c>
      <c r="AA17">
        <v>0</v>
      </c>
      <c r="AB17" t="s">
        <v>971</v>
      </c>
      <c r="AC17" t="s">
        <v>1105</v>
      </c>
      <c r="AP17" t="s">
        <v>981</v>
      </c>
      <c r="AQ17">
        <v>0</v>
      </c>
      <c r="AT17" t="s">
        <v>1054</v>
      </c>
      <c r="AU17" t="s">
        <v>1106</v>
      </c>
      <c r="AV17" t="s">
        <v>1107</v>
      </c>
      <c r="AW17" t="s">
        <v>1108</v>
      </c>
      <c r="AX17" t="s">
        <v>1109</v>
      </c>
      <c r="BF17" s="730" t="s">
        <v>1077</v>
      </c>
      <c r="BG17" s="730" t="s">
        <v>1009</v>
      </c>
      <c r="BH17" s="730" t="s">
        <v>11125</v>
      </c>
    </row>
    <row r="18" spans="1:60">
      <c r="A18">
        <v>14</v>
      </c>
      <c r="B18" t="s">
        <v>971</v>
      </c>
      <c r="D18" t="s">
        <v>1110</v>
      </c>
      <c r="E18" t="s">
        <v>1111</v>
      </c>
      <c r="F18" t="s">
        <v>974</v>
      </c>
      <c r="G18">
        <v>1</v>
      </c>
      <c r="H18">
        <v>0</v>
      </c>
      <c r="I18" t="s">
        <v>975</v>
      </c>
      <c r="J18" t="s">
        <v>1112</v>
      </c>
      <c r="K18" t="s">
        <v>1113</v>
      </c>
      <c r="L18" t="s">
        <v>977</v>
      </c>
      <c r="M18" t="s">
        <v>978</v>
      </c>
      <c r="N18" t="s">
        <v>1111</v>
      </c>
      <c r="O18" t="s">
        <v>1114</v>
      </c>
      <c r="P18" t="s">
        <v>1115</v>
      </c>
      <c r="Q18">
        <v>4887</v>
      </c>
      <c r="R18">
        <v>4597</v>
      </c>
      <c r="S18">
        <v>4507</v>
      </c>
      <c r="T18">
        <v>39</v>
      </c>
      <c r="U18">
        <v>51</v>
      </c>
      <c r="V18">
        <v>90</v>
      </c>
      <c r="W18">
        <v>0.98040000000000005</v>
      </c>
      <c r="X18">
        <v>1</v>
      </c>
      <c r="Y18">
        <v>1</v>
      </c>
      <c r="Z18">
        <v>0</v>
      </c>
      <c r="AA18">
        <v>0</v>
      </c>
      <c r="AB18" t="s">
        <v>971</v>
      </c>
      <c r="AC18" t="s">
        <v>1116</v>
      </c>
      <c r="AP18" t="s">
        <v>981</v>
      </c>
      <c r="AQ18">
        <v>0</v>
      </c>
      <c r="AT18" t="s">
        <v>991</v>
      </c>
      <c r="AU18" t="s">
        <v>1117</v>
      </c>
      <c r="AV18" t="s">
        <v>1118</v>
      </c>
      <c r="AW18" t="s">
        <v>1119</v>
      </c>
      <c r="AX18" t="s">
        <v>1120</v>
      </c>
      <c r="BF18" s="730" t="s">
        <v>1087</v>
      </c>
      <c r="BG18" s="730" t="s">
        <v>988</v>
      </c>
      <c r="BH18" s="730" t="s">
        <v>11125</v>
      </c>
    </row>
    <row r="19" spans="1:60">
      <c r="A19">
        <v>15</v>
      </c>
      <c r="B19" t="s">
        <v>971</v>
      </c>
      <c r="D19" t="s">
        <v>1121</v>
      </c>
      <c r="E19" t="s">
        <v>1122</v>
      </c>
      <c r="F19" t="s">
        <v>974</v>
      </c>
      <c r="G19">
        <v>1</v>
      </c>
      <c r="H19">
        <v>0</v>
      </c>
      <c r="I19" t="s">
        <v>975</v>
      </c>
      <c r="J19" t="s">
        <v>1123</v>
      </c>
      <c r="K19" t="s">
        <v>971</v>
      </c>
      <c r="L19" t="s">
        <v>977</v>
      </c>
      <c r="M19" t="s">
        <v>978</v>
      </c>
      <c r="N19" t="s">
        <v>1122</v>
      </c>
      <c r="O19" t="s">
        <v>1122</v>
      </c>
      <c r="P19" t="s">
        <v>1124</v>
      </c>
      <c r="Q19">
        <v>31304</v>
      </c>
      <c r="R19">
        <v>31304</v>
      </c>
      <c r="S19">
        <v>31304</v>
      </c>
      <c r="T19">
        <v>0</v>
      </c>
      <c r="U19">
        <v>0</v>
      </c>
      <c r="V19">
        <v>0</v>
      </c>
      <c r="W19">
        <v>1</v>
      </c>
      <c r="X19">
        <v>1</v>
      </c>
      <c r="Y19">
        <v>1</v>
      </c>
      <c r="Z19">
        <v>1</v>
      </c>
      <c r="AA19">
        <v>1</v>
      </c>
      <c r="AB19" t="s">
        <v>971</v>
      </c>
      <c r="AC19" t="s">
        <v>1125</v>
      </c>
      <c r="AP19" t="s">
        <v>981</v>
      </c>
      <c r="AQ19">
        <v>0</v>
      </c>
      <c r="AT19" t="s">
        <v>1044</v>
      </c>
      <c r="AU19" t="s">
        <v>1126</v>
      </c>
      <c r="AV19" t="s">
        <v>1127</v>
      </c>
      <c r="AW19" t="s">
        <v>1128</v>
      </c>
      <c r="AX19" t="s">
        <v>1129</v>
      </c>
      <c r="BF19" s="730" t="s">
        <v>1102</v>
      </c>
      <c r="BG19" s="730" t="s">
        <v>971</v>
      </c>
      <c r="BH19" s="730" t="s">
        <v>11125</v>
      </c>
    </row>
    <row r="20" spans="1:60">
      <c r="A20">
        <v>16</v>
      </c>
      <c r="B20" t="s">
        <v>971</v>
      </c>
      <c r="D20" t="s">
        <v>1130</v>
      </c>
      <c r="E20" t="s">
        <v>1131</v>
      </c>
      <c r="F20" t="s">
        <v>974</v>
      </c>
      <c r="G20">
        <v>2</v>
      </c>
      <c r="H20">
        <v>0</v>
      </c>
      <c r="I20" t="s">
        <v>975</v>
      </c>
      <c r="J20" t="s">
        <v>1132</v>
      </c>
      <c r="K20" t="s">
        <v>1113</v>
      </c>
      <c r="L20" t="s">
        <v>977</v>
      </c>
      <c r="M20" t="s">
        <v>978</v>
      </c>
      <c r="N20" t="s">
        <v>1131</v>
      </c>
      <c r="O20" t="s">
        <v>1131</v>
      </c>
      <c r="P20" t="s">
        <v>1133</v>
      </c>
      <c r="Q20">
        <v>5575</v>
      </c>
      <c r="R20">
        <v>5555</v>
      </c>
      <c r="S20">
        <v>5536</v>
      </c>
      <c r="T20">
        <v>19</v>
      </c>
      <c r="U20">
        <v>0</v>
      </c>
      <c r="V20">
        <v>19</v>
      </c>
      <c r="W20">
        <v>0.99660000000000004</v>
      </c>
      <c r="X20">
        <v>1</v>
      </c>
      <c r="Y20">
        <v>1</v>
      </c>
      <c r="Z20">
        <v>0</v>
      </c>
      <c r="AA20">
        <v>0</v>
      </c>
      <c r="AB20" t="s">
        <v>971</v>
      </c>
      <c r="AC20" s="488" t="s">
        <v>1134</v>
      </c>
      <c r="AD20" s="489" t="s">
        <v>1135</v>
      </c>
      <c r="AP20" t="s">
        <v>981</v>
      </c>
      <c r="AQ20">
        <v>0</v>
      </c>
      <c r="AT20" t="s">
        <v>936</v>
      </c>
      <c r="AU20" t="s">
        <v>1136</v>
      </c>
      <c r="AV20" t="s">
        <v>1137</v>
      </c>
      <c r="AW20" t="s">
        <v>1138</v>
      </c>
      <c r="AX20" t="s">
        <v>1139</v>
      </c>
      <c r="BF20" s="730" t="s">
        <v>1110</v>
      </c>
      <c r="BG20" s="730" t="s">
        <v>1113</v>
      </c>
      <c r="BH20" s="730" t="s">
        <v>11125</v>
      </c>
    </row>
    <row r="21" spans="1:60">
      <c r="A21">
        <v>17</v>
      </c>
      <c r="B21" t="s">
        <v>971</v>
      </c>
      <c r="D21" t="s">
        <v>1140</v>
      </c>
      <c r="E21" t="s">
        <v>1141</v>
      </c>
      <c r="F21" t="s">
        <v>974</v>
      </c>
      <c r="G21">
        <v>1</v>
      </c>
      <c r="H21">
        <v>0</v>
      </c>
      <c r="I21" t="s">
        <v>975</v>
      </c>
      <c r="J21" t="s">
        <v>1020</v>
      </c>
      <c r="K21" t="s">
        <v>1009</v>
      </c>
      <c r="L21" t="s">
        <v>977</v>
      </c>
      <c r="M21" t="s">
        <v>978</v>
      </c>
      <c r="N21" t="s">
        <v>1142</v>
      </c>
      <c r="O21" t="s">
        <v>1143</v>
      </c>
      <c r="P21" t="s">
        <v>1144</v>
      </c>
      <c r="Q21">
        <v>8416</v>
      </c>
      <c r="R21">
        <v>7499</v>
      </c>
      <c r="S21">
        <v>7364</v>
      </c>
      <c r="T21">
        <v>85</v>
      </c>
      <c r="U21">
        <v>50</v>
      </c>
      <c r="V21">
        <v>135</v>
      </c>
      <c r="W21">
        <v>0.98199999999999998</v>
      </c>
      <c r="X21">
        <v>1</v>
      </c>
      <c r="Y21">
        <v>1</v>
      </c>
      <c r="Z21">
        <v>1</v>
      </c>
      <c r="AA21">
        <v>1</v>
      </c>
      <c r="AB21" t="s">
        <v>971</v>
      </c>
      <c r="AC21" t="s">
        <v>1145</v>
      </c>
      <c r="AP21" t="s">
        <v>981</v>
      </c>
      <c r="AQ21">
        <v>0</v>
      </c>
      <c r="AT21" t="s">
        <v>936</v>
      </c>
      <c r="AU21" t="s">
        <v>1146</v>
      </c>
      <c r="AV21" t="s">
        <v>1147</v>
      </c>
      <c r="AW21" t="s">
        <v>1148</v>
      </c>
      <c r="AX21" t="s">
        <v>1149</v>
      </c>
      <c r="BF21" s="730" t="s">
        <v>1121</v>
      </c>
      <c r="BG21" s="730" t="s">
        <v>971</v>
      </c>
      <c r="BH21" s="730" t="s">
        <v>11125</v>
      </c>
    </row>
    <row r="22" spans="1:60">
      <c r="A22">
        <v>18</v>
      </c>
      <c r="B22" t="s">
        <v>971</v>
      </c>
      <c r="D22" t="s">
        <v>1150</v>
      </c>
      <c r="E22" t="s">
        <v>988</v>
      </c>
      <c r="F22" t="s">
        <v>974</v>
      </c>
      <c r="G22">
        <v>1</v>
      </c>
      <c r="H22">
        <v>0</v>
      </c>
      <c r="I22" t="s">
        <v>975</v>
      </c>
      <c r="J22" t="s">
        <v>1151</v>
      </c>
      <c r="K22" t="s">
        <v>988</v>
      </c>
      <c r="L22" t="s">
        <v>977</v>
      </c>
      <c r="M22" t="s">
        <v>978</v>
      </c>
      <c r="N22" t="s">
        <v>1152</v>
      </c>
      <c r="O22" t="s">
        <v>1152</v>
      </c>
      <c r="P22" t="s">
        <v>1153</v>
      </c>
      <c r="Q22">
        <v>17159</v>
      </c>
      <c r="R22">
        <v>18277</v>
      </c>
      <c r="S22">
        <v>18009</v>
      </c>
      <c r="T22">
        <v>214</v>
      </c>
      <c r="U22">
        <v>54</v>
      </c>
      <c r="V22">
        <v>268</v>
      </c>
      <c r="W22">
        <v>0.98529999999999995</v>
      </c>
      <c r="X22">
        <v>1</v>
      </c>
      <c r="Y22">
        <v>1</v>
      </c>
      <c r="Z22">
        <v>1</v>
      </c>
      <c r="AA22">
        <v>1</v>
      </c>
      <c r="AB22" t="s">
        <v>971</v>
      </c>
      <c r="AC22" t="s">
        <v>1154</v>
      </c>
      <c r="AP22" t="s">
        <v>981</v>
      </c>
      <c r="AQ22">
        <v>0</v>
      </c>
      <c r="AT22" t="s">
        <v>936</v>
      </c>
      <c r="AU22" t="s">
        <v>1146</v>
      </c>
      <c r="AV22" t="s">
        <v>1155</v>
      </c>
      <c r="AW22" t="s">
        <v>1156</v>
      </c>
      <c r="AX22" t="s">
        <v>1149</v>
      </c>
      <c r="BF22" s="730" t="s">
        <v>1130</v>
      </c>
      <c r="BG22" s="730" t="s">
        <v>1113</v>
      </c>
      <c r="BH22" s="730" t="s">
        <v>11125</v>
      </c>
    </row>
    <row r="23" spans="1:60">
      <c r="A23">
        <v>19</v>
      </c>
      <c r="B23" t="s">
        <v>971</v>
      </c>
      <c r="D23" t="s">
        <v>1157</v>
      </c>
      <c r="E23" t="s">
        <v>1158</v>
      </c>
      <c r="F23" t="s">
        <v>974</v>
      </c>
      <c r="G23">
        <v>1</v>
      </c>
      <c r="H23">
        <v>0</v>
      </c>
      <c r="I23" t="s">
        <v>975</v>
      </c>
      <c r="J23" t="s">
        <v>1089</v>
      </c>
      <c r="K23" t="s">
        <v>1009</v>
      </c>
      <c r="L23" t="s">
        <v>977</v>
      </c>
      <c r="M23" t="s">
        <v>978</v>
      </c>
      <c r="N23" t="s">
        <v>1158</v>
      </c>
      <c r="O23" t="s">
        <v>1159</v>
      </c>
      <c r="P23" t="s">
        <v>1160</v>
      </c>
      <c r="Q23">
        <v>3299</v>
      </c>
      <c r="R23">
        <v>3395</v>
      </c>
      <c r="S23">
        <v>3332</v>
      </c>
      <c r="T23">
        <v>54</v>
      </c>
      <c r="U23">
        <v>9</v>
      </c>
      <c r="V23">
        <v>63</v>
      </c>
      <c r="W23">
        <v>0.98140000000000005</v>
      </c>
      <c r="X23">
        <v>1</v>
      </c>
      <c r="Y23">
        <v>1</v>
      </c>
      <c r="Z23">
        <v>1</v>
      </c>
      <c r="AA23">
        <v>1</v>
      </c>
      <c r="AB23" t="s">
        <v>971</v>
      </c>
      <c r="AC23" t="s">
        <v>1161</v>
      </c>
      <c r="AP23" t="s">
        <v>981</v>
      </c>
      <c r="AQ23">
        <v>0</v>
      </c>
      <c r="AT23" t="s">
        <v>1034</v>
      </c>
      <c r="AU23" t="s">
        <v>1162</v>
      </c>
      <c r="AV23" t="s">
        <v>1163</v>
      </c>
      <c r="AW23" t="s">
        <v>1164</v>
      </c>
      <c r="AX23" t="s">
        <v>1165</v>
      </c>
      <c r="BF23" s="730" t="s">
        <v>1140</v>
      </c>
      <c r="BG23" s="730" t="s">
        <v>1009</v>
      </c>
      <c r="BH23" s="730" t="s">
        <v>11125</v>
      </c>
    </row>
    <row r="24" spans="1:60">
      <c r="A24">
        <v>20</v>
      </c>
      <c r="B24" t="s">
        <v>971</v>
      </c>
      <c r="D24" t="s">
        <v>1166</v>
      </c>
      <c r="E24" t="s">
        <v>1167</v>
      </c>
      <c r="F24" t="s">
        <v>974</v>
      </c>
      <c r="G24">
        <v>1</v>
      </c>
      <c r="H24">
        <v>0</v>
      </c>
      <c r="I24" t="s">
        <v>975</v>
      </c>
      <c r="J24" t="s">
        <v>1112</v>
      </c>
      <c r="K24" t="s">
        <v>1113</v>
      </c>
      <c r="L24" t="s">
        <v>977</v>
      </c>
      <c r="M24" t="s">
        <v>978</v>
      </c>
      <c r="N24" t="s">
        <v>1167</v>
      </c>
      <c r="O24" t="s">
        <v>1167</v>
      </c>
      <c r="P24" t="s">
        <v>1168</v>
      </c>
      <c r="Q24">
        <v>2720</v>
      </c>
      <c r="R24">
        <v>2136</v>
      </c>
      <c r="S24">
        <v>2105</v>
      </c>
      <c r="T24">
        <v>20</v>
      </c>
      <c r="U24">
        <v>11</v>
      </c>
      <c r="V24">
        <v>31</v>
      </c>
      <c r="W24">
        <v>0.98550000000000004</v>
      </c>
      <c r="X24">
        <v>1</v>
      </c>
      <c r="Y24">
        <v>1</v>
      </c>
      <c r="Z24">
        <v>0</v>
      </c>
      <c r="AA24">
        <v>0</v>
      </c>
      <c r="AB24" t="s">
        <v>971</v>
      </c>
      <c r="AC24" t="s">
        <v>1169</v>
      </c>
      <c r="AP24" t="s">
        <v>981</v>
      </c>
      <c r="AQ24">
        <v>0</v>
      </c>
      <c r="AT24" t="s">
        <v>1034</v>
      </c>
      <c r="AU24" t="s">
        <v>1170</v>
      </c>
      <c r="AV24" t="s">
        <v>1171</v>
      </c>
      <c r="AW24" t="s">
        <v>1172</v>
      </c>
      <c r="AX24" t="s">
        <v>1173</v>
      </c>
      <c r="BF24" s="730" t="s">
        <v>1150</v>
      </c>
      <c r="BG24" s="730" t="s">
        <v>988</v>
      </c>
      <c r="BH24" s="730" t="s">
        <v>11125</v>
      </c>
    </row>
    <row r="25" spans="1:60">
      <c r="A25">
        <v>21</v>
      </c>
      <c r="B25" t="s">
        <v>971</v>
      </c>
      <c r="D25" t="s">
        <v>1174</v>
      </c>
      <c r="E25" t="s">
        <v>1175</v>
      </c>
      <c r="F25" t="s">
        <v>974</v>
      </c>
      <c r="G25">
        <v>1</v>
      </c>
      <c r="H25">
        <v>0</v>
      </c>
      <c r="I25" t="s">
        <v>975</v>
      </c>
      <c r="J25" t="s">
        <v>1020</v>
      </c>
      <c r="K25" t="s">
        <v>1009</v>
      </c>
      <c r="L25" t="s">
        <v>977</v>
      </c>
      <c r="M25" t="s">
        <v>978</v>
      </c>
      <c r="N25" t="s">
        <v>1175</v>
      </c>
      <c r="O25" t="s">
        <v>1176</v>
      </c>
      <c r="P25" t="s">
        <v>1177</v>
      </c>
      <c r="Q25">
        <v>5650</v>
      </c>
      <c r="R25">
        <v>6609</v>
      </c>
      <c r="S25">
        <v>6390</v>
      </c>
      <c r="T25">
        <v>219</v>
      </c>
      <c r="U25">
        <v>0</v>
      </c>
      <c r="V25">
        <v>219</v>
      </c>
      <c r="W25">
        <v>0.96689999999999998</v>
      </c>
      <c r="X25">
        <v>0</v>
      </c>
      <c r="Y25">
        <v>1</v>
      </c>
      <c r="Z25">
        <v>1</v>
      </c>
      <c r="AA25">
        <v>0</v>
      </c>
      <c r="AB25" t="s">
        <v>971</v>
      </c>
      <c r="AC25" t="s">
        <v>1178</v>
      </c>
      <c r="AP25" t="s">
        <v>981</v>
      </c>
      <c r="AQ25">
        <v>0</v>
      </c>
      <c r="AT25" t="s">
        <v>991</v>
      </c>
      <c r="AU25" t="s">
        <v>1179</v>
      </c>
      <c r="AV25" t="s">
        <v>1180</v>
      </c>
      <c r="AW25" t="s">
        <v>1181</v>
      </c>
      <c r="AX25" t="s">
        <v>1182</v>
      </c>
      <c r="BF25" s="730" t="s">
        <v>1157</v>
      </c>
      <c r="BG25" s="730" t="s">
        <v>1009</v>
      </c>
      <c r="BH25" s="730" t="s">
        <v>11125</v>
      </c>
    </row>
    <row r="26" spans="1:60">
      <c r="A26">
        <v>22</v>
      </c>
      <c r="B26" t="s">
        <v>971</v>
      </c>
      <c r="D26" t="s">
        <v>1183</v>
      </c>
      <c r="E26" t="s">
        <v>1184</v>
      </c>
      <c r="F26" t="s">
        <v>974</v>
      </c>
      <c r="G26">
        <v>1</v>
      </c>
      <c r="H26">
        <v>0</v>
      </c>
      <c r="I26" t="s">
        <v>1185</v>
      </c>
      <c r="J26" t="s">
        <v>1186</v>
      </c>
      <c r="K26" t="s">
        <v>1009</v>
      </c>
      <c r="L26" t="s">
        <v>977</v>
      </c>
      <c r="M26" t="s">
        <v>978</v>
      </c>
      <c r="N26" t="s">
        <v>1187</v>
      </c>
      <c r="O26" t="s">
        <v>1187</v>
      </c>
      <c r="P26" t="s">
        <v>1188</v>
      </c>
      <c r="Q26">
        <v>9542</v>
      </c>
      <c r="R26">
        <v>12069</v>
      </c>
      <c r="S26">
        <v>12041</v>
      </c>
      <c r="T26">
        <v>0</v>
      </c>
      <c r="U26">
        <v>0</v>
      </c>
      <c r="V26">
        <v>28</v>
      </c>
      <c r="W26">
        <v>0.99770000000000003</v>
      </c>
      <c r="X26">
        <v>1</v>
      </c>
      <c r="Y26">
        <v>1</v>
      </c>
      <c r="Z26">
        <v>1</v>
      </c>
      <c r="AA26">
        <v>1</v>
      </c>
      <c r="AB26" t="s">
        <v>971</v>
      </c>
      <c r="AC26" t="s">
        <v>1189</v>
      </c>
      <c r="AP26" t="s">
        <v>981</v>
      </c>
      <c r="AQ26">
        <v>0</v>
      </c>
      <c r="AT26" t="s">
        <v>1190</v>
      </c>
      <c r="AU26" t="s">
        <v>1191</v>
      </c>
      <c r="AV26" t="s">
        <v>1192</v>
      </c>
      <c r="AW26" t="s">
        <v>1193</v>
      </c>
      <c r="AX26" t="s">
        <v>1193</v>
      </c>
      <c r="BF26" s="730" t="s">
        <v>1166</v>
      </c>
      <c r="BG26" s="730" t="s">
        <v>1113</v>
      </c>
      <c r="BH26" s="730" t="s">
        <v>11125</v>
      </c>
    </row>
    <row r="27" spans="1:60">
      <c r="A27">
        <v>23</v>
      </c>
      <c r="B27" t="s">
        <v>971</v>
      </c>
      <c r="D27" t="s">
        <v>1194</v>
      </c>
      <c r="E27" t="s">
        <v>1195</v>
      </c>
      <c r="F27" t="s">
        <v>974</v>
      </c>
      <c r="G27">
        <v>1</v>
      </c>
      <c r="H27">
        <v>0</v>
      </c>
      <c r="I27" t="s">
        <v>975</v>
      </c>
      <c r="J27" t="s">
        <v>1196</v>
      </c>
      <c r="K27" t="s">
        <v>971</v>
      </c>
      <c r="L27" t="s">
        <v>977</v>
      </c>
      <c r="M27" t="s">
        <v>978</v>
      </c>
      <c r="N27" t="s">
        <v>1195</v>
      </c>
      <c r="O27" t="s">
        <v>1195</v>
      </c>
      <c r="P27" t="s">
        <v>1197</v>
      </c>
      <c r="Q27">
        <v>12616</v>
      </c>
      <c r="R27">
        <v>11750</v>
      </c>
      <c r="S27">
        <v>11181</v>
      </c>
      <c r="T27">
        <v>264</v>
      </c>
      <c r="U27">
        <v>305</v>
      </c>
      <c r="V27">
        <v>569</v>
      </c>
      <c r="W27">
        <v>0.9516</v>
      </c>
      <c r="X27">
        <v>0</v>
      </c>
      <c r="Y27">
        <v>1</v>
      </c>
      <c r="Z27">
        <v>1</v>
      </c>
      <c r="AA27">
        <v>0</v>
      </c>
      <c r="AB27" t="s">
        <v>971</v>
      </c>
      <c r="AC27" t="s">
        <v>1198</v>
      </c>
      <c r="AP27" t="s">
        <v>981</v>
      </c>
      <c r="AQ27">
        <v>0</v>
      </c>
      <c r="AT27" t="s">
        <v>1044</v>
      </c>
      <c r="AU27" t="s">
        <v>1199</v>
      </c>
      <c r="AV27" t="s">
        <v>1200</v>
      </c>
      <c r="AW27" t="s">
        <v>1201</v>
      </c>
      <c r="AX27" t="s">
        <v>1202</v>
      </c>
      <c r="BF27" s="730" t="s">
        <v>1174</v>
      </c>
      <c r="BG27" s="730" t="s">
        <v>1009</v>
      </c>
      <c r="BH27" s="730" t="s">
        <v>11125</v>
      </c>
    </row>
    <row r="28" spans="1:60">
      <c r="A28">
        <v>24</v>
      </c>
      <c r="B28" t="s">
        <v>971</v>
      </c>
      <c r="D28" t="s">
        <v>1203</v>
      </c>
      <c r="E28" t="s">
        <v>1204</v>
      </c>
      <c r="F28" t="s">
        <v>974</v>
      </c>
      <c r="G28">
        <v>1</v>
      </c>
      <c r="H28">
        <v>0</v>
      </c>
      <c r="I28" t="s">
        <v>975</v>
      </c>
      <c r="J28" t="s">
        <v>1061</v>
      </c>
      <c r="K28" t="s">
        <v>971</v>
      </c>
      <c r="L28" t="s">
        <v>977</v>
      </c>
      <c r="M28" t="s">
        <v>978</v>
      </c>
      <c r="N28" t="s">
        <v>1204</v>
      </c>
      <c r="O28" t="s">
        <v>1204</v>
      </c>
      <c r="P28" t="s">
        <v>1205</v>
      </c>
      <c r="Q28">
        <v>23579</v>
      </c>
      <c r="R28">
        <v>26784</v>
      </c>
      <c r="S28">
        <v>26164</v>
      </c>
      <c r="T28">
        <v>447</v>
      </c>
      <c r="U28">
        <v>173</v>
      </c>
      <c r="V28">
        <v>620</v>
      </c>
      <c r="W28">
        <v>0.97689999999999999</v>
      </c>
      <c r="X28">
        <v>0</v>
      </c>
      <c r="Y28">
        <v>1</v>
      </c>
      <c r="Z28">
        <v>1</v>
      </c>
      <c r="AA28">
        <v>0</v>
      </c>
      <c r="AB28" t="s">
        <v>971</v>
      </c>
      <c r="AC28" t="s">
        <v>1206</v>
      </c>
      <c r="AP28" t="s">
        <v>981</v>
      </c>
      <c r="AQ28">
        <v>0</v>
      </c>
      <c r="AT28" t="s">
        <v>1044</v>
      </c>
      <c r="AU28" t="s">
        <v>1207</v>
      </c>
      <c r="AV28" t="s">
        <v>1208</v>
      </c>
      <c r="AW28" t="s">
        <v>1209</v>
      </c>
      <c r="AX28" t="s">
        <v>1210</v>
      </c>
      <c r="BF28" s="730" t="s">
        <v>1183</v>
      </c>
      <c r="BG28" s="730" t="s">
        <v>1009</v>
      </c>
      <c r="BH28" s="730" t="s">
        <v>11125</v>
      </c>
    </row>
    <row r="29" spans="1:60">
      <c r="A29">
        <v>25</v>
      </c>
      <c r="B29" t="s">
        <v>971</v>
      </c>
      <c r="D29" t="s">
        <v>1211</v>
      </c>
      <c r="E29" t="s">
        <v>1212</v>
      </c>
      <c r="F29" t="s">
        <v>1019</v>
      </c>
      <c r="G29">
        <v>0</v>
      </c>
      <c r="H29">
        <v>1</v>
      </c>
      <c r="I29" t="s">
        <v>975</v>
      </c>
      <c r="J29" t="s">
        <v>1061</v>
      </c>
      <c r="K29" t="s">
        <v>971</v>
      </c>
      <c r="L29" t="s">
        <v>977</v>
      </c>
      <c r="M29" t="s">
        <v>978</v>
      </c>
      <c r="N29" t="s">
        <v>1204</v>
      </c>
      <c r="O29" t="s">
        <v>1204</v>
      </c>
      <c r="P29" t="s">
        <v>1213</v>
      </c>
      <c r="Q29">
        <v>4363</v>
      </c>
      <c r="R29">
        <v>4348</v>
      </c>
      <c r="S29">
        <v>4332</v>
      </c>
      <c r="T29">
        <v>8</v>
      </c>
      <c r="U29">
        <v>8</v>
      </c>
      <c r="V29">
        <v>16</v>
      </c>
      <c r="W29">
        <v>0.99629999999999996</v>
      </c>
      <c r="X29">
        <v>1</v>
      </c>
      <c r="Y29">
        <v>0</v>
      </c>
      <c r="Z29">
        <v>1</v>
      </c>
      <c r="AA29">
        <v>0</v>
      </c>
      <c r="AB29" t="s">
        <v>971</v>
      </c>
      <c r="AC29" t="s">
        <v>747</v>
      </c>
      <c r="AJ29" t="s">
        <v>1214</v>
      </c>
      <c r="AP29" t="s">
        <v>981</v>
      </c>
      <c r="AQ29">
        <v>0</v>
      </c>
      <c r="AT29" t="s">
        <v>1034</v>
      </c>
      <c r="AU29" t="s">
        <v>1215</v>
      </c>
      <c r="AV29" t="s">
        <v>1216</v>
      </c>
      <c r="AW29" t="s">
        <v>1217</v>
      </c>
      <c r="AX29" t="s">
        <v>1218</v>
      </c>
      <c r="BF29" s="730" t="s">
        <v>1194</v>
      </c>
      <c r="BG29" s="730" t="s">
        <v>971</v>
      </c>
      <c r="BH29" s="730" t="s">
        <v>11125</v>
      </c>
    </row>
    <row r="30" spans="1:60">
      <c r="A30">
        <v>26</v>
      </c>
      <c r="B30" t="s">
        <v>971</v>
      </c>
      <c r="D30" t="s">
        <v>1219</v>
      </c>
      <c r="E30" t="s">
        <v>1220</v>
      </c>
      <c r="F30" t="s">
        <v>974</v>
      </c>
      <c r="G30">
        <v>1</v>
      </c>
      <c r="H30">
        <v>0</v>
      </c>
      <c r="I30" t="s">
        <v>975</v>
      </c>
      <c r="J30" t="s">
        <v>1041</v>
      </c>
      <c r="K30" t="s">
        <v>971</v>
      </c>
      <c r="L30" t="s">
        <v>977</v>
      </c>
      <c r="M30" t="s">
        <v>978</v>
      </c>
      <c r="N30" t="s">
        <v>1220</v>
      </c>
      <c r="O30" t="s">
        <v>1220</v>
      </c>
      <c r="P30" t="s">
        <v>1221</v>
      </c>
      <c r="Q30">
        <v>3342</v>
      </c>
      <c r="R30">
        <v>2960</v>
      </c>
      <c r="S30">
        <v>2892</v>
      </c>
      <c r="T30">
        <v>45</v>
      </c>
      <c r="U30">
        <v>23</v>
      </c>
      <c r="V30">
        <v>68</v>
      </c>
      <c r="W30">
        <v>0.97699999999999998</v>
      </c>
      <c r="X30">
        <v>0</v>
      </c>
      <c r="Y30">
        <v>1</v>
      </c>
      <c r="Z30">
        <v>0</v>
      </c>
      <c r="AA30">
        <v>0</v>
      </c>
      <c r="AB30" t="s">
        <v>971</v>
      </c>
      <c r="AC30" t="s">
        <v>1222</v>
      </c>
      <c r="AP30" t="s">
        <v>981</v>
      </c>
      <c r="AQ30">
        <v>0</v>
      </c>
      <c r="AT30" t="s">
        <v>991</v>
      </c>
      <c r="AU30" t="s">
        <v>1223</v>
      </c>
      <c r="AV30" t="s">
        <v>1224</v>
      </c>
      <c r="AW30" t="s">
        <v>1225</v>
      </c>
      <c r="AX30" t="s">
        <v>1225</v>
      </c>
      <c r="BF30" s="730" t="s">
        <v>1203</v>
      </c>
      <c r="BG30" s="730" t="s">
        <v>971</v>
      </c>
      <c r="BH30" s="730" t="s">
        <v>11125</v>
      </c>
    </row>
    <row r="31" spans="1:60">
      <c r="A31">
        <v>27</v>
      </c>
      <c r="B31" t="s">
        <v>971</v>
      </c>
      <c r="D31" t="s">
        <v>1226</v>
      </c>
      <c r="E31" t="s">
        <v>1227</v>
      </c>
      <c r="F31" t="s">
        <v>1019</v>
      </c>
      <c r="G31">
        <v>0</v>
      </c>
      <c r="H31">
        <v>1</v>
      </c>
      <c r="I31" t="s">
        <v>975</v>
      </c>
      <c r="J31" t="s">
        <v>1020</v>
      </c>
      <c r="K31" t="s">
        <v>1009</v>
      </c>
      <c r="L31" t="s">
        <v>977</v>
      </c>
      <c r="M31" t="s">
        <v>978</v>
      </c>
      <c r="N31" t="s">
        <v>1227</v>
      </c>
      <c r="O31" t="s">
        <v>1227</v>
      </c>
      <c r="P31" t="s">
        <v>1228</v>
      </c>
      <c r="Q31">
        <v>8441</v>
      </c>
      <c r="R31">
        <v>8767</v>
      </c>
      <c r="S31">
        <v>8225</v>
      </c>
      <c r="T31">
        <v>393</v>
      </c>
      <c r="U31">
        <v>149</v>
      </c>
      <c r="V31">
        <v>542</v>
      </c>
      <c r="W31">
        <v>0.93820000000000003</v>
      </c>
      <c r="X31">
        <v>0</v>
      </c>
      <c r="Y31">
        <v>0</v>
      </c>
      <c r="Z31">
        <v>1</v>
      </c>
      <c r="AA31">
        <v>0</v>
      </c>
      <c r="AB31" t="s">
        <v>971</v>
      </c>
      <c r="AC31" t="s">
        <v>747</v>
      </c>
      <c r="AJ31" t="s">
        <v>1022</v>
      </c>
      <c r="AP31" t="s">
        <v>981</v>
      </c>
      <c r="AQ31">
        <v>0</v>
      </c>
      <c r="AT31" t="s">
        <v>991</v>
      </c>
      <c r="AU31" t="s">
        <v>1229</v>
      </c>
      <c r="AV31" t="s">
        <v>1230</v>
      </c>
      <c r="AW31" t="s">
        <v>1231</v>
      </c>
      <c r="AX31" t="s">
        <v>1231</v>
      </c>
      <c r="BF31" s="730" t="s">
        <v>1211</v>
      </c>
      <c r="BG31" s="730" t="s">
        <v>971</v>
      </c>
      <c r="BH31" s="730" t="s">
        <v>11125</v>
      </c>
    </row>
    <row r="32" spans="1:60">
      <c r="A32">
        <v>28</v>
      </c>
      <c r="B32" t="s">
        <v>971</v>
      </c>
      <c r="D32" t="s">
        <v>1232</v>
      </c>
      <c r="E32" t="s">
        <v>1233</v>
      </c>
      <c r="F32" t="s">
        <v>974</v>
      </c>
      <c r="G32">
        <v>3</v>
      </c>
      <c r="H32">
        <v>0</v>
      </c>
      <c r="I32" t="s">
        <v>1050</v>
      </c>
      <c r="J32" t="s">
        <v>1234</v>
      </c>
      <c r="K32" t="s">
        <v>1113</v>
      </c>
      <c r="L32" t="s">
        <v>977</v>
      </c>
      <c r="M32" t="s">
        <v>978</v>
      </c>
      <c r="N32" t="s">
        <v>1233</v>
      </c>
      <c r="O32" t="s">
        <v>1233</v>
      </c>
      <c r="P32" t="s">
        <v>1235</v>
      </c>
      <c r="Q32">
        <v>2274</v>
      </c>
      <c r="R32">
        <v>2266</v>
      </c>
      <c r="S32">
        <v>2222</v>
      </c>
      <c r="T32">
        <v>12</v>
      </c>
      <c r="U32">
        <v>32</v>
      </c>
      <c r="V32">
        <v>44</v>
      </c>
      <c r="W32">
        <v>0.98060000000000003</v>
      </c>
      <c r="X32">
        <v>1</v>
      </c>
      <c r="Y32">
        <v>1</v>
      </c>
      <c r="Z32">
        <v>0</v>
      </c>
      <c r="AA32">
        <v>0</v>
      </c>
      <c r="AB32" t="s">
        <v>971</v>
      </c>
      <c r="AC32" s="488" t="s">
        <v>1236</v>
      </c>
      <c r="AD32" s="488" t="s">
        <v>1237</v>
      </c>
      <c r="AE32" s="490" t="s">
        <v>1238</v>
      </c>
      <c r="AP32" t="s">
        <v>981</v>
      </c>
      <c r="AQ32">
        <v>0</v>
      </c>
      <c r="AT32" t="s">
        <v>1239</v>
      </c>
      <c r="AU32" t="s">
        <v>1240</v>
      </c>
      <c r="AV32" t="s">
        <v>1241</v>
      </c>
      <c r="AW32" t="s">
        <v>1242</v>
      </c>
      <c r="AX32" t="s">
        <v>1243</v>
      </c>
      <c r="BF32" s="730" t="s">
        <v>1219</v>
      </c>
      <c r="BG32" s="730" t="s">
        <v>971</v>
      </c>
      <c r="BH32" s="730" t="s">
        <v>11125</v>
      </c>
    </row>
    <row r="33" spans="1:60">
      <c r="A33">
        <v>29</v>
      </c>
      <c r="B33" t="s">
        <v>971</v>
      </c>
      <c r="D33" t="s">
        <v>1244</v>
      </c>
      <c r="E33" t="s">
        <v>1245</v>
      </c>
      <c r="F33" t="s">
        <v>974</v>
      </c>
      <c r="G33">
        <v>1</v>
      </c>
      <c r="H33">
        <v>0</v>
      </c>
      <c r="I33" t="s">
        <v>975</v>
      </c>
      <c r="J33" t="s">
        <v>1030</v>
      </c>
      <c r="K33" t="s">
        <v>1113</v>
      </c>
      <c r="L33" t="s">
        <v>977</v>
      </c>
      <c r="M33" t="s">
        <v>978</v>
      </c>
      <c r="N33" t="s">
        <v>1245</v>
      </c>
      <c r="O33" t="s">
        <v>1245</v>
      </c>
      <c r="P33" t="s">
        <v>1246</v>
      </c>
      <c r="Q33">
        <v>30736</v>
      </c>
      <c r="R33">
        <v>37235</v>
      </c>
      <c r="S33">
        <v>36915</v>
      </c>
      <c r="T33">
        <v>173</v>
      </c>
      <c r="U33">
        <v>32</v>
      </c>
      <c r="V33">
        <v>320</v>
      </c>
      <c r="W33">
        <v>0.99139999999999995</v>
      </c>
      <c r="X33">
        <v>1</v>
      </c>
      <c r="Y33">
        <v>1</v>
      </c>
      <c r="Z33">
        <v>1</v>
      </c>
      <c r="AA33">
        <v>1</v>
      </c>
      <c r="AB33" t="s">
        <v>971</v>
      </c>
      <c r="AC33" t="s">
        <v>1247</v>
      </c>
      <c r="AP33" t="s">
        <v>981</v>
      </c>
      <c r="AQ33">
        <v>0</v>
      </c>
      <c r="AT33" t="s">
        <v>1034</v>
      </c>
      <c r="AU33" t="s">
        <v>1248</v>
      </c>
      <c r="AV33" t="s">
        <v>1249</v>
      </c>
      <c r="AW33" t="s">
        <v>1250</v>
      </c>
      <c r="AX33" t="s">
        <v>1250</v>
      </c>
      <c r="BF33" s="730" t="s">
        <v>1226</v>
      </c>
      <c r="BG33" s="730" t="s">
        <v>1009</v>
      </c>
      <c r="BH33" s="730" t="s">
        <v>11125</v>
      </c>
    </row>
    <row r="34" spans="1:60">
      <c r="A34">
        <v>30</v>
      </c>
      <c r="B34" t="s">
        <v>971</v>
      </c>
      <c r="D34" t="s">
        <v>1251</v>
      </c>
      <c r="E34" t="s">
        <v>1252</v>
      </c>
      <c r="F34" t="s">
        <v>974</v>
      </c>
      <c r="G34">
        <v>1</v>
      </c>
      <c r="H34">
        <v>0</v>
      </c>
      <c r="I34" t="s">
        <v>975</v>
      </c>
      <c r="J34" t="s">
        <v>1030</v>
      </c>
      <c r="K34" t="s">
        <v>1113</v>
      </c>
      <c r="L34" t="s">
        <v>977</v>
      </c>
      <c r="M34" t="s">
        <v>978</v>
      </c>
      <c r="N34" t="s">
        <v>1245</v>
      </c>
      <c r="O34" t="s">
        <v>1245</v>
      </c>
      <c r="P34" t="s">
        <v>1253</v>
      </c>
      <c r="Q34">
        <v>6628</v>
      </c>
      <c r="R34">
        <v>6145</v>
      </c>
      <c r="S34">
        <v>5097</v>
      </c>
      <c r="T34">
        <v>880</v>
      </c>
      <c r="U34">
        <v>18</v>
      </c>
      <c r="V34">
        <v>1048</v>
      </c>
      <c r="W34">
        <v>0.82950000000000002</v>
      </c>
      <c r="X34">
        <v>0</v>
      </c>
      <c r="Y34">
        <v>1</v>
      </c>
      <c r="Z34">
        <v>1</v>
      </c>
      <c r="AA34">
        <v>0</v>
      </c>
      <c r="AB34" t="s">
        <v>971</v>
      </c>
      <c r="AC34" t="s">
        <v>1254</v>
      </c>
      <c r="AP34" t="s">
        <v>981</v>
      </c>
      <c r="AQ34">
        <v>0</v>
      </c>
      <c r="AT34" t="s">
        <v>1082</v>
      </c>
      <c r="AU34" t="s">
        <v>1255</v>
      </c>
      <c r="AV34" t="s">
        <v>1256</v>
      </c>
      <c r="AW34" t="s">
        <v>1257</v>
      </c>
      <c r="AX34" t="s">
        <v>1258</v>
      </c>
      <c r="BF34" s="730" t="s">
        <v>1232</v>
      </c>
      <c r="BG34" s="730" t="s">
        <v>1113</v>
      </c>
      <c r="BH34" s="730" t="s">
        <v>11125</v>
      </c>
    </row>
    <row r="35" spans="1:60">
      <c r="A35">
        <v>31</v>
      </c>
      <c r="B35" t="s">
        <v>971</v>
      </c>
      <c r="D35" t="s">
        <v>1214</v>
      </c>
      <c r="E35" t="s">
        <v>1259</v>
      </c>
      <c r="F35" t="s">
        <v>974</v>
      </c>
      <c r="G35">
        <v>1</v>
      </c>
      <c r="H35">
        <v>0</v>
      </c>
      <c r="I35" t="s">
        <v>975</v>
      </c>
      <c r="J35" t="s">
        <v>971</v>
      </c>
      <c r="K35" t="s">
        <v>971</v>
      </c>
      <c r="L35" t="s">
        <v>977</v>
      </c>
      <c r="M35" t="s">
        <v>978</v>
      </c>
      <c r="N35" t="s">
        <v>971</v>
      </c>
      <c r="O35" t="s">
        <v>971</v>
      </c>
      <c r="P35" t="s">
        <v>1260</v>
      </c>
      <c r="Q35">
        <v>374713</v>
      </c>
      <c r="R35">
        <v>374827</v>
      </c>
      <c r="S35">
        <v>373850</v>
      </c>
      <c r="T35">
        <v>795</v>
      </c>
      <c r="U35">
        <v>182</v>
      </c>
      <c r="V35">
        <v>977</v>
      </c>
      <c r="W35">
        <v>0.99739999999999995</v>
      </c>
      <c r="X35">
        <v>1</v>
      </c>
      <c r="Y35">
        <v>1</v>
      </c>
      <c r="Z35">
        <v>1</v>
      </c>
      <c r="AA35">
        <v>1</v>
      </c>
      <c r="AB35" t="s">
        <v>971</v>
      </c>
      <c r="AC35" t="s">
        <v>1261</v>
      </c>
      <c r="AP35" t="s">
        <v>1262</v>
      </c>
      <c r="AQ35">
        <v>1</v>
      </c>
      <c r="AT35" t="s">
        <v>1034</v>
      </c>
      <c r="AU35" t="s">
        <v>1263</v>
      </c>
      <c r="AV35" t="s">
        <v>1264</v>
      </c>
      <c r="AW35" t="s">
        <v>1265</v>
      </c>
      <c r="AX35" t="s">
        <v>1266</v>
      </c>
      <c r="BF35" s="730" t="s">
        <v>1244</v>
      </c>
      <c r="BG35" s="730" t="s">
        <v>1113</v>
      </c>
      <c r="BH35" s="730" t="s">
        <v>11125</v>
      </c>
    </row>
    <row r="36" spans="1:60">
      <c r="A36">
        <v>32</v>
      </c>
      <c r="B36" t="s">
        <v>971</v>
      </c>
      <c r="D36" t="s">
        <v>1267</v>
      </c>
      <c r="E36" t="s">
        <v>1268</v>
      </c>
      <c r="F36" t="s">
        <v>974</v>
      </c>
      <c r="G36">
        <v>1</v>
      </c>
      <c r="H36">
        <v>0</v>
      </c>
      <c r="I36" t="s">
        <v>975</v>
      </c>
      <c r="J36" t="s">
        <v>971</v>
      </c>
      <c r="K36" t="s">
        <v>971</v>
      </c>
      <c r="L36" t="s">
        <v>977</v>
      </c>
      <c r="M36" t="s">
        <v>978</v>
      </c>
      <c r="N36" t="s">
        <v>971</v>
      </c>
      <c r="O36" t="s">
        <v>971</v>
      </c>
      <c r="P36" t="s">
        <v>1269</v>
      </c>
      <c r="Q36">
        <v>83324</v>
      </c>
      <c r="R36">
        <v>92731</v>
      </c>
      <c r="S36">
        <v>90878</v>
      </c>
      <c r="T36">
        <v>1567</v>
      </c>
      <c r="U36">
        <v>286</v>
      </c>
      <c r="V36">
        <v>1853</v>
      </c>
      <c r="W36">
        <v>0.98</v>
      </c>
      <c r="X36">
        <v>1</v>
      </c>
      <c r="Y36">
        <v>1</v>
      </c>
      <c r="Z36">
        <v>1</v>
      </c>
      <c r="AA36">
        <v>1</v>
      </c>
      <c r="AB36" t="s">
        <v>971</v>
      </c>
      <c r="AC36" t="s">
        <v>1270</v>
      </c>
      <c r="AP36" t="s">
        <v>981</v>
      </c>
      <c r="AQ36">
        <v>0</v>
      </c>
      <c r="AT36" t="s">
        <v>1082</v>
      </c>
      <c r="AU36" t="s">
        <v>1271</v>
      </c>
      <c r="AV36" t="s">
        <v>1272</v>
      </c>
      <c r="AW36" t="s">
        <v>1273</v>
      </c>
      <c r="AX36" t="s">
        <v>1274</v>
      </c>
      <c r="BF36" s="730" t="s">
        <v>1251</v>
      </c>
      <c r="BG36" s="730" t="s">
        <v>1113</v>
      </c>
      <c r="BH36" s="730" t="s">
        <v>11125</v>
      </c>
    </row>
    <row r="37" spans="1:60">
      <c r="A37">
        <v>33</v>
      </c>
      <c r="B37" t="s">
        <v>971</v>
      </c>
      <c r="D37" t="s">
        <v>1022</v>
      </c>
      <c r="E37" t="s">
        <v>1009</v>
      </c>
      <c r="F37" t="s">
        <v>974</v>
      </c>
      <c r="G37">
        <v>1</v>
      </c>
      <c r="H37">
        <v>0</v>
      </c>
      <c r="I37" t="s">
        <v>975</v>
      </c>
      <c r="J37" t="s">
        <v>1009</v>
      </c>
      <c r="K37" t="s">
        <v>1009</v>
      </c>
      <c r="L37" t="s">
        <v>977</v>
      </c>
      <c r="M37" t="s">
        <v>978</v>
      </c>
      <c r="N37" t="s">
        <v>1009</v>
      </c>
      <c r="O37" t="s">
        <v>1275</v>
      </c>
      <c r="P37" t="s">
        <v>1276</v>
      </c>
      <c r="Q37">
        <v>124218</v>
      </c>
      <c r="R37">
        <v>124218</v>
      </c>
      <c r="S37">
        <v>123656</v>
      </c>
      <c r="T37">
        <v>562</v>
      </c>
      <c r="U37">
        <v>0</v>
      </c>
      <c r="V37">
        <v>562</v>
      </c>
      <c r="W37">
        <v>0.99550000000000005</v>
      </c>
      <c r="X37">
        <v>1</v>
      </c>
      <c r="Y37">
        <v>1</v>
      </c>
      <c r="Z37">
        <v>1</v>
      </c>
      <c r="AA37">
        <v>1</v>
      </c>
      <c r="AB37" t="s">
        <v>971</v>
      </c>
      <c r="AC37" t="s">
        <v>1277</v>
      </c>
      <c r="AP37" t="s">
        <v>1262</v>
      </c>
      <c r="AQ37">
        <v>2</v>
      </c>
      <c r="AT37" t="s">
        <v>1082</v>
      </c>
      <c r="AU37" t="s">
        <v>1278</v>
      </c>
      <c r="AV37" t="s">
        <v>1279</v>
      </c>
      <c r="AW37" t="s">
        <v>1280</v>
      </c>
      <c r="AX37" t="s">
        <v>1281</v>
      </c>
      <c r="BF37" s="730" t="s">
        <v>1214</v>
      </c>
      <c r="BG37" s="730" t="s">
        <v>971</v>
      </c>
      <c r="BH37" s="730" t="s">
        <v>11125</v>
      </c>
    </row>
    <row r="38" spans="1:60">
      <c r="A38">
        <v>34</v>
      </c>
      <c r="B38" t="s">
        <v>971</v>
      </c>
      <c r="D38" t="s">
        <v>1282</v>
      </c>
      <c r="E38" t="s">
        <v>1283</v>
      </c>
      <c r="F38" t="s">
        <v>974</v>
      </c>
      <c r="G38">
        <v>1</v>
      </c>
      <c r="H38">
        <v>0</v>
      </c>
      <c r="I38" t="s">
        <v>975</v>
      </c>
      <c r="J38" t="s">
        <v>1196</v>
      </c>
      <c r="K38" t="s">
        <v>1113</v>
      </c>
      <c r="L38" t="s">
        <v>977</v>
      </c>
      <c r="M38" t="s">
        <v>978</v>
      </c>
      <c r="N38" t="s">
        <v>1283</v>
      </c>
      <c r="O38" t="s">
        <v>1283</v>
      </c>
      <c r="P38" t="s">
        <v>1284</v>
      </c>
      <c r="Q38">
        <v>16225</v>
      </c>
      <c r="R38">
        <v>17507</v>
      </c>
      <c r="S38">
        <v>17191</v>
      </c>
      <c r="T38">
        <v>141</v>
      </c>
      <c r="U38">
        <v>175</v>
      </c>
      <c r="V38">
        <v>316</v>
      </c>
      <c r="W38">
        <v>0.98199999999999998</v>
      </c>
      <c r="X38">
        <v>1</v>
      </c>
      <c r="Y38">
        <v>1</v>
      </c>
      <c r="Z38">
        <v>1</v>
      </c>
      <c r="AA38">
        <v>1</v>
      </c>
      <c r="AB38" t="s">
        <v>971</v>
      </c>
      <c r="AC38" t="s">
        <v>1285</v>
      </c>
      <c r="AP38" t="s">
        <v>981</v>
      </c>
      <c r="AQ38">
        <v>0</v>
      </c>
      <c r="AT38" t="s">
        <v>1034</v>
      </c>
      <c r="AU38" t="s">
        <v>1286</v>
      </c>
      <c r="AV38" t="s">
        <v>1287</v>
      </c>
      <c r="AW38" t="s">
        <v>1288</v>
      </c>
      <c r="AX38" t="s">
        <v>1288</v>
      </c>
      <c r="BF38" s="730" t="s">
        <v>1267</v>
      </c>
      <c r="BG38" s="730" t="s">
        <v>971</v>
      </c>
      <c r="BH38" s="730" t="s">
        <v>11125</v>
      </c>
    </row>
    <row r="39" spans="1:60">
      <c r="A39">
        <v>35</v>
      </c>
      <c r="B39" t="s">
        <v>971</v>
      </c>
      <c r="D39" t="s">
        <v>1289</v>
      </c>
      <c r="E39" t="s">
        <v>1290</v>
      </c>
      <c r="F39" t="s">
        <v>974</v>
      </c>
      <c r="G39">
        <v>1</v>
      </c>
      <c r="H39">
        <v>0</v>
      </c>
      <c r="I39" t="s">
        <v>975</v>
      </c>
      <c r="J39" t="s">
        <v>998</v>
      </c>
      <c r="K39" t="s">
        <v>1009</v>
      </c>
      <c r="L39" t="s">
        <v>977</v>
      </c>
      <c r="M39" t="s">
        <v>978</v>
      </c>
      <c r="N39" t="s">
        <v>1291</v>
      </c>
      <c r="O39" t="s">
        <v>1290</v>
      </c>
      <c r="P39" t="s">
        <v>1292</v>
      </c>
      <c r="Q39">
        <v>23450</v>
      </c>
      <c r="R39">
        <v>24640</v>
      </c>
      <c r="S39">
        <v>24226</v>
      </c>
      <c r="T39">
        <v>378</v>
      </c>
      <c r="U39">
        <v>36</v>
      </c>
      <c r="V39">
        <v>414</v>
      </c>
      <c r="W39">
        <v>0.98319999999999996</v>
      </c>
      <c r="X39">
        <v>1</v>
      </c>
      <c r="Y39">
        <v>1</v>
      </c>
      <c r="Z39">
        <v>1</v>
      </c>
      <c r="AA39">
        <v>1</v>
      </c>
      <c r="AB39" t="s">
        <v>971</v>
      </c>
      <c r="AC39" t="s">
        <v>1293</v>
      </c>
      <c r="AP39" t="s">
        <v>981</v>
      </c>
      <c r="AQ39">
        <v>0</v>
      </c>
      <c r="AT39" t="s">
        <v>1034</v>
      </c>
      <c r="AU39" t="s">
        <v>1286</v>
      </c>
      <c r="AV39" t="s">
        <v>1294</v>
      </c>
      <c r="AW39" t="s">
        <v>1295</v>
      </c>
      <c r="AX39" t="s">
        <v>1288</v>
      </c>
      <c r="BF39" s="730" t="s">
        <v>1022</v>
      </c>
      <c r="BG39" s="730" t="s">
        <v>1009</v>
      </c>
      <c r="BH39" s="730" t="s">
        <v>11125</v>
      </c>
    </row>
    <row r="40" spans="1:60">
      <c r="A40">
        <v>36</v>
      </c>
      <c r="B40" t="s">
        <v>971</v>
      </c>
      <c r="D40" t="s">
        <v>1296</v>
      </c>
      <c r="E40" t="s">
        <v>1297</v>
      </c>
      <c r="F40" t="s">
        <v>974</v>
      </c>
      <c r="G40">
        <v>1</v>
      </c>
      <c r="H40">
        <v>0</v>
      </c>
      <c r="I40" t="s">
        <v>1050</v>
      </c>
      <c r="J40" t="s">
        <v>1298</v>
      </c>
      <c r="K40" t="s">
        <v>1113</v>
      </c>
      <c r="L40" t="s">
        <v>977</v>
      </c>
      <c r="M40" t="s">
        <v>978</v>
      </c>
      <c r="N40" t="s">
        <v>1297</v>
      </c>
      <c r="O40" t="s">
        <v>1297</v>
      </c>
      <c r="P40" t="s">
        <v>1299</v>
      </c>
      <c r="Q40">
        <v>4668</v>
      </c>
      <c r="R40">
        <v>4573</v>
      </c>
      <c r="S40">
        <v>4487</v>
      </c>
      <c r="T40">
        <v>59</v>
      </c>
      <c r="U40">
        <v>27</v>
      </c>
      <c r="V40">
        <v>86</v>
      </c>
      <c r="W40">
        <v>0.98119999999999996</v>
      </c>
      <c r="X40">
        <v>1</v>
      </c>
      <c r="Y40">
        <v>1</v>
      </c>
      <c r="Z40">
        <v>0</v>
      </c>
      <c r="AA40">
        <v>0</v>
      </c>
      <c r="AB40" t="s">
        <v>971</v>
      </c>
      <c r="AC40" t="s">
        <v>1300</v>
      </c>
      <c r="AP40" t="s">
        <v>981</v>
      </c>
      <c r="AQ40">
        <v>0</v>
      </c>
      <c r="AT40" t="s">
        <v>1034</v>
      </c>
      <c r="AU40" t="s">
        <v>1301</v>
      </c>
      <c r="AV40" t="s">
        <v>1302</v>
      </c>
      <c r="AW40" t="s">
        <v>1303</v>
      </c>
      <c r="AX40" t="s">
        <v>1304</v>
      </c>
      <c r="BF40" s="730" t="s">
        <v>1282</v>
      </c>
      <c r="BG40" s="730" t="s">
        <v>1113</v>
      </c>
      <c r="BH40" s="730" t="s">
        <v>11125</v>
      </c>
    </row>
    <row r="41" spans="1:60">
      <c r="A41">
        <v>37</v>
      </c>
      <c r="B41" t="s">
        <v>971</v>
      </c>
      <c r="D41" t="s">
        <v>1305</v>
      </c>
      <c r="E41" t="s">
        <v>1306</v>
      </c>
      <c r="F41" t="s">
        <v>974</v>
      </c>
      <c r="G41">
        <v>1</v>
      </c>
      <c r="H41">
        <v>0</v>
      </c>
      <c r="I41" t="s">
        <v>975</v>
      </c>
      <c r="J41" t="s">
        <v>1041</v>
      </c>
      <c r="K41" t="s">
        <v>971</v>
      </c>
      <c r="L41" t="s">
        <v>977</v>
      </c>
      <c r="M41" t="s">
        <v>978</v>
      </c>
      <c r="N41" t="s">
        <v>1306</v>
      </c>
      <c r="O41" t="s">
        <v>1306</v>
      </c>
      <c r="P41" t="s">
        <v>1307</v>
      </c>
      <c r="Q41">
        <v>2019</v>
      </c>
      <c r="R41">
        <v>2019</v>
      </c>
      <c r="S41">
        <v>1991</v>
      </c>
      <c r="T41">
        <v>28</v>
      </c>
      <c r="U41">
        <v>0</v>
      </c>
      <c r="V41">
        <v>28</v>
      </c>
      <c r="W41">
        <v>0.98609999999999998</v>
      </c>
      <c r="X41">
        <v>1</v>
      </c>
      <c r="Y41">
        <v>1</v>
      </c>
      <c r="Z41">
        <v>1</v>
      </c>
      <c r="AA41">
        <v>1</v>
      </c>
      <c r="AB41" t="s">
        <v>971</v>
      </c>
      <c r="AC41" t="s">
        <v>1308</v>
      </c>
      <c r="AP41" t="s">
        <v>981</v>
      </c>
      <c r="AQ41">
        <v>0</v>
      </c>
      <c r="AT41" t="s">
        <v>1034</v>
      </c>
      <c r="AU41" t="s">
        <v>1309</v>
      </c>
      <c r="AV41" t="s">
        <v>1310</v>
      </c>
      <c r="AW41" t="s">
        <v>1311</v>
      </c>
      <c r="AX41" t="s">
        <v>1312</v>
      </c>
      <c r="BF41" s="730" t="s">
        <v>1289</v>
      </c>
      <c r="BG41" s="730" t="s">
        <v>1009</v>
      </c>
      <c r="BH41" s="730" t="s">
        <v>11125</v>
      </c>
    </row>
    <row r="42" spans="1:60">
      <c r="A42">
        <v>38</v>
      </c>
      <c r="B42" t="s">
        <v>971</v>
      </c>
      <c r="D42" t="s">
        <v>1313</v>
      </c>
      <c r="E42" t="s">
        <v>1314</v>
      </c>
      <c r="F42" t="s">
        <v>974</v>
      </c>
      <c r="G42">
        <v>1</v>
      </c>
      <c r="H42">
        <v>0</v>
      </c>
      <c r="I42" t="s">
        <v>975</v>
      </c>
      <c r="J42" t="s">
        <v>1030</v>
      </c>
      <c r="K42" t="s">
        <v>988</v>
      </c>
      <c r="L42" t="s">
        <v>977</v>
      </c>
      <c r="M42" t="s">
        <v>978</v>
      </c>
      <c r="N42" t="s">
        <v>1314</v>
      </c>
      <c r="O42" t="s">
        <v>1314</v>
      </c>
      <c r="P42" t="s">
        <v>1315</v>
      </c>
      <c r="Q42">
        <v>16707</v>
      </c>
      <c r="R42">
        <v>15905</v>
      </c>
      <c r="S42">
        <v>15835</v>
      </c>
      <c r="T42">
        <v>70</v>
      </c>
      <c r="U42">
        <v>0</v>
      </c>
      <c r="V42">
        <v>70</v>
      </c>
      <c r="W42">
        <v>0.99560000000000004</v>
      </c>
      <c r="X42">
        <v>1</v>
      </c>
      <c r="Y42">
        <v>1</v>
      </c>
      <c r="Z42">
        <v>1</v>
      </c>
      <c r="AA42">
        <v>1</v>
      </c>
      <c r="AB42" t="s">
        <v>971</v>
      </c>
      <c r="AC42" t="s">
        <v>1316</v>
      </c>
      <c r="AP42" t="s">
        <v>981</v>
      </c>
      <c r="AQ42">
        <v>0</v>
      </c>
      <c r="AT42" t="s">
        <v>991</v>
      </c>
      <c r="AU42" t="s">
        <v>1317</v>
      </c>
      <c r="AV42" t="s">
        <v>1318</v>
      </c>
      <c r="AW42" t="s">
        <v>1319</v>
      </c>
      <c r="AX42" t="s">
        <v>1320</v>
      </c>
      <c r="BF42" s="730" t="s">
        <v>1296</v>
      </c>
      <c r="BG42" s="730" t="s">
        <v>1113</v>
      </c>
      <c r="BH42" s="730" t="s">
        <v>11125</v>
      </c>
    </row>
    <row r="43" spans="1:60">
      <c r="A43">
        <v>39</v>
      </c>
      <c r="B43" t="s">
        <v>971</v>
      </c>
      <c r="D43" t="s">
        <v>1321</v>
      </c>
      <c r="E43" t="s">
        <v>1322</v>
      </c>
      <c r="F43" t="s">
        <v>974</v>
      </c>
      <c r="G43">
        <v>1</v>
      </c>
      <c r="H43">
        <v>0</v>
      </c>
      <c r="I43" t="s">
        <v>975</v>
      </c>
      <c r="J43" t="s">
        <v>1123</v>
      </c>
      <c r="K43" t="s">
        <v>988</v>
      </c>
      <c r="L43" t="s">
        <v>977</v>
      </c>
      <c r="M43" t="s">
        <v>978</v>
      </c>
      <c r="N43" t="s">
        <v>1322</v>
      </c>
      <c r="O43" t="s">
        <v>1322</v>
      </c>
      <c r="P43" t="s">
        <v>1323</v>
      </c>
      <c r="Q43">
        <v>3111</v>
      </c>
      <c r="R43">
        <v>2944</v>
      </c>
      <c r="S43">
        <v>2894</v>
      </c>
      <c r="T43">
        <v>35</v>
      </c>
      <c r="U43">
        <v>15</v>
      </c>
      <c r="V43">
        <v>50</v>
      </c>
      <c r="W43">
        <v>0.98299999999999998</v>
      </c>
      <c r="X43">
        <v>1</v>
      </c>
      <c r="Y43">
        <v>1</v>
      </c>
      <c r="Z43">
        <v>1</v>
      </c>
      <c r="AA43">
        <v>1</v>
      </c>
      <c r="AB43" t="s">
        <v>971</v>
      </c>
      <c r="AC43" t="s">
        <v>1324</v>
      </c>
      <c r="AP43" t="s">
        <v>981</v>
      </c>
      <c r="AQ43">
        <v>0</v>
      </c>
      <c r="AT43" t="s">
        <v>936</v>
      </c>
      <c r="AU43" t="s">
        <v>1325</v>
      </c>
      <c r="AV43" t="s">
        <v>1326</v>
      </c>
      <c r="AW43" t="s">
        <v>1327</v>
      </c>
      <c r="AX43" t="s">
        <v>1327</v>
      </c>
      <c r="BF43" s="730" t="s">
        <v>1305</v>
      </c>
      <c r="BG43" s="730" t="s">
        <v>971</v>
      </c>
      <c r="BH43" s="730" t="s">
        <v>11125</v>
      </c>
    </row>
    <row r="44" spans="1:60">
      <c r="A44">
        <v>40</v>
      </c>
      <c r="B44" t="s">
        <v>971</v>
      </c>
      <c r="D44" t="s">
        <v>1328</v>
      </c>
      <c r="E44" t="s">
        <v>1329</v>
      </c>
      <c r="F44" t="s">
        <v>974</v>
      </c>
      <c r="G44">
        <v>1</v>
      </c>
      <c r="H44">
        <v>0</v>
      </c>
      <c r="I44" t="s">
        <v>975</v>
      </c>
      <c r="J44" t="s">
        <v>1041</v>
      </c>
      <c r="K44" t="s">
        <v>971</v>
      </c>
      <c r="L44" t="s">
        <v>977</v>
      </c>
      <c r="M44" t="s">
        <v>978</v>
      </c>
      <c r="N44" t="s">
        <v>1329</v>
      </c>
      <c r="O44" t="s">
        <v>1329</v>
      </c>
      <c r="P44" t="s">
        <v>1330</v>
      </c>
      <c r="Q44">
        <v>3101</v>
      </c>
      <c r="R44">
        <v>2821</v>
      </c>
      <c r="S44">
        <v>2766</v>
      </c>
      <c r="T44">
        <v>15</v>
      </c>
      <c r="U44">
        <v>40</v>
      </c>
      <c r="V44">
        <v>55</v>
      </c>
      <c r="W44">
        <v>0.98050000000000004</v>
      </c>
      <c r="X44">
        <v>1</v>
      </c>
      <c r="Y44">
        <v>1</v>
      </c>
      <c r="Z44">
        <v>1</v>
      </c>
      <c r="AA44">
        <v>1</v>
      </c>
      <c r="AB44" t="s">
        <v>971</v>
      </c>
      <c r="AC44" t="s">
        <v>1331</v>
      </c>
      <c r="AP44" t="s">
        <v>981</v>
      </c>
      <c r="AQ44">
        <v>0</v>
      </c>
      <c r="AT44" t="s">
        <v>1044</v>
      </c>
      <c r="AU44" t="s">
        <v>1332</v>
      </c>
      <c r="AV44" t="s">
        <v>1333</v>
      </c>
      <c r="AW44" t="s">
        <v>1334</v>
      </c>
      <c r="AX44" t="s">
        <v>1335</v>
      </c>
      <c r="BF44" s="730" t="s">
        <v>1313</v>
      </c>
      <c r="BG44" s="730" t="s">
        <v>988</v>
      </c>
      <c r="BH44" s="730" t="s">
        <v>11125</v>
      </c>
    </row>
    <row r="45" spans="1:60">
      <c r="A45">
        <v>41</v>
      </c>
      <c r="B45" t="s">
        <v>971</v>
      </c>
      <c r="D45" t="s">
        <v>1336</v>
      </c>
      <c r="E45" t="s">
        <v>1337</v>
      </c>
      <c r="F45" t="s">
        <v>974</v>
      </c>
      <c r="G45">
        <v>1</v>
      </c>
      <c r="H45">
        <v>0</v>
      </c>
      <c r="I45" t="s">
        <v>975</v>
      </c>
      <c r="J45" t="s">
        <v>1041</v>
      </c>
      <c r="K45" t="s">
        <v>971</v>
      </c>
      <c r="L45" t="s">
        <v>977</v>
      </c>
      <c r="M45" t="s">
        <v>978</v>
      </c>
      <c r="N45" t="s">
        <v>1337</v>
      </c>
      <c r="O45" t="s">
        <v>1337</v>
      </c>
      <c r="P45" t="s">
        <v>1338</v>
      </c>
      <c r="Q45">
        <v>2042</v>
      </c>
      <c r="R45">
        <v>2024</v>
      </c>
      <c r="S45">
        <v>1988</v>
      </c>
      <c r="T45">
        <v>28</v>
      </c>
      <c r="U45">
        <v>8</v>
      </c>
      <c r="V45">
        <v>36</v>
      </c>
      <c r="W45">
        <v>0.98219999999999996</v>
      </c>
      <c r="X45">
        <v>1</v>
      </c>
      <c r="Y45">
        <v>1</v>
      </c>
      <c r="Z45">
        <v>1</v>
      </c>
      <c r="AA45">
        <v>1</v>
      </c>
      <c r="AB45" t="s">
        <v>971</v>
      </c>
      <c r="AC45" t="s">
        <v>1339</v>
      </c>
      <c r="AP45" t="s">
        <v>981</v>
      </c>
      <c r="AQ45">
        <v>0</v>
      </c>
      <c r="AT45" t="s">
        <v>1054</v>
      </c>
      <c r="AU45" t="s">
        <v>1340</v>
      </c>
      <c r="AV45" t="s">
        <v>1341</v>
      </c>
      <c r="AW45" t="s">
        <v>1342</v>
      </c>
      <c r="AX45" t="s">
        <v>1343</v>
      </c>
      <c r="BF45" s="730" t="s">
        <v>1321</v>
      </c>
      <c r="BG45" s="730" t="s">
        <v>988</v>
      </c>
      <c r="BH45" s="730" t="s">
        <v>11125</v>
      </c>
    </row>
    <row r="46" spans="1:60">
      <c r="A46">
        <v>42</v>
      </c>
      <c r="B46" t="s">
        <v>971</v>
      </c>
      <c r="D46" t="s">
        <v>1344</v>
      </c>
      <c r="E46" t="s">
        <v>1345</v>
      </c>
      <c r="F46" t="s">
        <v>974</v>
      </c>
      <c r="G46">
        <v>1</v>
      </c>
      <c r="H46">
        <v>0</v>
      </c>
      <c r="I46" t="s">
        <v>975</v>
      </c>
      <c r="J46" t="s">
        <v>1346</v>
      </c>
      <c r="K46" t="s">
        <v>988</v>
      </c>
      <c r="L46" t="s">
        <v>977</v>
      </c>
      <c r="M46" t="s">
        <v>978</v>
      </c>
      <c r="N46" t="s">
        <v>1345</v>
      </c>
      <c r="O46" t="s">
        <v>1345</v>
      </c>
      <c r="P46" t="s">
        <v>1347</v>
      </c>
      <c r="Q46">
        <v>4882</v>
      </c>
      <c r="R46">
        <v>4525</v>
      </c>
      <c r="S46">
        <v>4473</v>
      </c>
      <c r="T46">
        <v>10</v>
      </c>
      <c r="U46">
        <v>42</v>
      </c>
      <c r="V46">
        <v>52</v>
      </c>
      <c r="W46">
        <v>0.98850000000000005</v>
      </c>
      <c r="X46">
        <v>1</v>
      </c>
      <c r="Y46">
        <v>1</v>
      </c>
      <c r="Z46">
        <v>1</v>
      </c>
      <c r="AA46">
        <v>1</v>
      </c>
      <c r="AB46" t="s">
        <v>971</v>
      </c>
      <c r="AC46" t="s">
        <v>1348</v>
      </c>
      <c r="AP46" t="s">
        <v>981</v>
      </c>
      <c r="AQ46">
        <v>0</v>
      </c>
      <c r="AT46" t="s">
        <v>1054</v>
      </c>
      <c r="AU46" t="s">
        <v>1349</v>
      </c>
      <c r="AV46" t="s">
        <v>1350</v>
      </c>
      <c r="AW46" t="s">
        <v>1351</v>
      </c>
      <c r="AX46" t="s">
        <v>1352</v>
      </c>
      <c r="BF46" s="730" t="s">
        <v>1328</v>
      </c>
      <c r="BG46" s="730" t="s">
        <v>971</v>
      </c>
      <c r="BH46" s="730" t="s">
        <v>11125</v>
      </c>
    </row>
    <row r="47" spans="1:60">
      <c r="A47">
        <v>43</v>
      </c>
      <c r="B47" t="s">
        <v>971</v>
      </c>
      <c r="D47" t="s">
        <v>1353</v>
      </c>
      <c r="E47" t="s">
        <v>1354</v>
      </c>
      <c r="F47" t="s">
        <v>974</v>
      </c>
      <c r="G47">
        <v>1</v>
      </c>
      <c r="H47">
        <v>0</v>
      </c>
      <c r="I47" t="s">
        <v>975</v>
      </c>
      <c r="J47" t="s">
        <v>1355</v>
      </c>
      <c r="K47" t="s">
        <v>1009</v>
      </c>
      <c r="L47" t="s">
        <v>977</v>
      </c>
      <c r="M47" t="s">
        <v>978</v>
      </c>
      <c r="N47" t="s">
        <v>1356</v>
      </c>
      <c r="O47" t="s">
        <v>1357</v>
      </c>
      <c r="P47" t="s">
        <v>1358</v>
      </c>
      <c r="Q47">
        <v>35000</v>
      </c>
      <c r="R47">
        <v>34648</v>
      </c>
      <c r="S47">
        <v>34276</v>
      </c>
      <c r="T47">
        <v>286</v>
      </c>
      <c r="U47">
        <v>86</v>
      </c>
      <c r="V47">
        <v>372</v>
      </c>
      <c r="W47">
        <v>0.98929999999999996</v>
      </c>
      <c r="X47">
        <v>1</v>
      </c>
      <c r="Y47">
        <v>1</v>
      </c>
      <c r="Z47">
        <v>1</v>
      </c>
      <c r="AA47">
        <v>1</v>
      </c>
      <c r="AB47" t="s">
        <v>971</v>
      </c>
      <c r="AC47" t="s">
        <v>1359</v>
      </c>
      <c r="AP47" t="s">
        <v>981</v>
      </c>
      <c r="AQ47">
        <v>0</v>
      </c>
      <c r="AT47" t="s">
        <v>1044</v>
      </c>
      <c r="AU47" t="s">
        <v>1360</v>
      </c>
      <c r="AV47" t="s">
        <v>1361</v>
      </c>
      <c r="AW47" t="s">
        <v>1362</v>
      </c>
      <c r="AX47" t="s">
        <v>1363</v>
      </c>
      <c r="BF47" s="730" t="s">
        <v>1336</v>
      </c>
      <c r="BG47" s="730" t="s">
        <v>971</v>
      </c>
      <c r="BH47" s="730" t="s">
        <v>11125</v>
      </c>
    </row>
    <row r="48" spans="1:60">
      <c r="A48">
        <v>44</v>
      </c>
      <c r="B48" t="s">
        <v>971</v>
      </c>
      <c r="D48" t="s">
        <v>1364</v>
      </c>
      <c r="E48" t="s">
        <v>1365</v>
      </c>
      <c r="F48" t="s">
        <v>974</v>
      </c>
      <c r="G48">
        <v>1</v>
      </c>
      <c r="H48">
        <v>0</v>
      </c>
      <c r="I48" t="s">
        <v>975</v>
      </c>
      <c r="J48" t="s">
        <v>1346</v>
      </c>
      <c r="K48" t="s">
        <v>988</v>
      </c>
      <c r="L48" t="s">
        <v>977</v>
      </c>
      <c r="M48" t="s">
        <v>978</v>
      </c>
      <c r="N48" t="s">
        <v>1366</v>
      </c>
      <c r="O48" t="s">
        <v>1366</v>
      </c>
      <c r="P48" t="s">
        <v>1367</v>
      </c>
      <c r="Q48">
        <v>11039</v>
      </c>
      <c r="R48">
        <v>9866</v>
      </c>
      <c r="S48">
        <v>9680</v>
      </c>
      <c r="T48">
        <v>138</v>
      </c>
      <c r="U48">
        <v>48</v>
      </c>
      <c r="V48">
        <v>186</v>
      </c>
      <c r="W48">
        <v>0.98109999999999997</v>
      </c>
      <c r="X48">
        <v>1</v>
      </c>
      <c r="Y48">
        <v>1</v>
      </c>
      <c r="Z48">
        <v>1</v>
      </c>
      <c r="AA48">
        <v>1</v>
      </c>
      <c r="AB48" t="s">
        <v>971</v>
      </c>
      <c r="AC48" t="s">
        <v>1368</v>
      </c>
      <c r="AP48" t="s">
        <v>981</v>
      </c>
      <c r="AQ48">
        <v>0</v>
      </c>
      <c r="AT48" t="s">
        <v>1034</v>
      </c>
      <c r="AU48" t="s">
        <v>1369</v>
      </c>
      <c r="AV48" t="s">
        <v>1370</v>
      </c>
      <c r="AW48" t="s">
        <v>1371</v>
      </c>
      <c r="AX48" t="s">
        <v>1371</v>
      </c>
      <c r="BF48" s="730" t="s">
        <v>1344</v>
      </c>
      <c r="BG48" s="730" t="s">
        <v>988</v>
      </c>
      <c r="BH48" s="730" t="s">
        <v>11125</v>
      </c>
    </row>
    <row r="49" spans="1:60">
      <c r="A49">
        <v>45</v>
      </c>
      <c r="B49" t="s">
        <v>971</v>
      </c>
      <c r="D49" t="s">
        <v>1372</v>
      </c>
      <c r="E49" t="s">
        <v>1373</v>
      </c>
      <c r="F49" t="s">
        <v>974</v>
      </c>
      <c r="G49">
        <v>1</v>
      </c>
      <c r="H49">
        <v>0</v>
      </c>
      <c r="I49" t="s">
        <v>975</v>
      </c>
      <c r="J49" t="s">
        <v>1373</v>
      </c>
      <c r="K49" t="s">
        <v>988</v>
      </c>
      <c r="L49" t="s">
        <v>977</v>
      </c>
      <c r="M49" t="s">
        <v>978</v>
      </c>
      <c r="N49" t="s">
        <v>1373</v>
      </c>
      <c r="O49" t="s">
        <v>1373</v>
      </c>
      <c r="P49" t="s">
        <v>1374</v>
      </c>
      <c r="Q49">
        <v>18789</v>
      </c>
      <c r="R49">
        <v>18525</v>
      </c>
      <c r="S49">
        <v>18207</v>
      </c>
      <c r="T49">
        <v>291</v>
      </c>
      <c r="U49">
        <v>27</v>
      </c>
      <c r="V49">
        <v>318</v>
      </c>
      <c r="W49">
        <v>0.98280000000000001</v>
      </c>
      <c r="X49">
        <v>1</v>
      </c>
      <c r="Y49">
        <v>1</v>
      </c>
      <c r="Z49">
        <v>1</v>
      </c>
      <c r="AA49">
        <v>1</v>
      </c>
      <c r="AB49" t="s">
        <v>971</v>
      </c>
      <c r="AC49" t="s">
        <v>1375</v>
      </c>
      <c r="AP49" t="s">
        <v>981</v>
      </c>
      <c r="AQ49">
        <v>0</v>
      </c>
      <c r="AT49" t="s">
        <v>1239</v>
      </c>
      <c r="AU49" t="s">
        <v>1376</v>
      </c>
      <c r="AV49" t="s">
        <v>1377</v>
      </c>
      <c r="AW49" t="s">
        <v>1378</v>
      </c>
      <c r="AX49" t="s">
        <v>1378</v>
      </c>
      <c r="BF49" s="730" t="s">
        <v>1353</v>
      </c>
      <c r="BG49" s="730" t="s">
        <v>1009</v>
      </c>
      <c r="BH49" s="730" t="s">
        <v>11125</v>
      </c>
    </row>
    <row r="50" spans="1:60">
      <c r="A50">
        <v>46</v>
      </c>
      <c r="B50" t="s">
        <v>971</v>
      </c>
      <c r="D50" t="s">
        <v>1379</v>
      </c>
      <c r="E50" t="s">
        <v>1380</v>
      </c>
      <c r="F50" t="s">
        <v>974</v>
      </c>
      <c r="G50">
        <v>1</v>
      </c>
      <c r="H50">
        <v>0</v>
      </c>
      <c r="I50" t="s">
        <v>975</v>
      </c>
      <c r="J50" t="s">
        <v>1030</v>
      </c>
      <c r="K50" t="s">
        <v>1113</v>
      </c>
      <c r="L50" t="s">
        <v>977</v>
      </c>
      <c r="M50" t="s">
        <v>978</v>
      </c>
      <c r="N50" t="s">
        <v>1380</v>
      </c>
      <c r="O50" t="s">
        <v>1380</v>
      </c>
      <c r="P50" t="s">
        <v>1381</v>
      </c>
      <c r="Q50">
        <v>5002</v>
      </c>
      <c r="R50">
        <v>4752</v>
      </c>
      <c r="S50">
        <v>4579</v>
      </c>
      <c r="T50">
        <v>139</v>
      </c>
      <c r="U50">
        <v>34</v>
      </c>
      <c r="V50">
        <v>173</v>
      </c>
      <c r="W50">
        <v>0.96360000000000001</v>
      </c>
      <c r="X50">
        <v>0</v>
      </c>
      <c r="Y50">
        <v>1</v>
      </c>
      <c r="Z50">
        <v>1</v>
      </c>
      <c r="AA50">
        <v>0</v>
      </c>
      <c r="AB50" t="s">
        <v>971</v>
      </c>
      <c r="AC50" t="s">
        <v>1382</v>
      </c>
      <c r="AP50" t="s">
        <v>981</v>
      </c>
      <c r="AQ50">
        <v>0</v>
      </c>
      <c r="AT50" t="s">
        <v>1190</v>
      </c>
      <c r="AU50" t="s">
        <v>1383</v>
      </c>
      <c r="AV50" t="s">
        <v>1384</v>
      </c>
      <c r="AW50" t="s">
        <v>1385</v>
      </c>
      <c r="AX50" t="s">
        <v>1385</v>
      </c>
      <c r="BF50" s="730" t="s">
        <v>1364</v>
      </c>
      <c r="BG50" s="730" t="s">
        <v>988</v>
      </c>
      <c r="BH50" s="730" t="s">
        <v>11125</v>
      </c>
    </row>
    <row r="51" spans="1:60">
      <c r="A51">
        <v>47</v>
      </c>
      <c r="B51" t="s">
        <v>971</v>
      </c>
      <c r="D51" t="s">
        <v>1386</v>
      </c>
      <c r="E51" t="s">
        <v>1387</v>
      </c>
      <c r="F51" t="s">
        <v>974</v>
      </c>
      <c r="G51">
        <v>1</v>
      </c>
      <c r="H51">
        <v>0</v>
      </c>
      <c r="I51" t="s">
        <v>975</v>
      </c>
      <c r="J51" t="s">
        <v>1041</v>
      </c>
      <c r="K51" t="s">
        <v>971</v>
      </c>
      <c r="L51" t="s">
        <v>977</v>
      </c>
      <c r="M51" t="s">
        <v>978</v>
      </c>
      <c r="N51" t="s">
        <v>1387</v>
      </c>
      <c r="O51" t="s">
        <v>1387</v>
      </c>
      <c r="P51" t="s">
        <v>1388</v>
      </c>
      <c r="Q51">
        <v>6675</v>
      </c>
      <c r="R51">
        <v>6177</v>
      </c>
      <c r="S51">
        <v>6083</v>
      </c>
      <c r="T51">
        <v>49</v>
      </c>
      <c r="U51">
        <v>45</v>
      </c>
      <c r="V51">
        <v>94</v>
      </c>
      <c r="W51">
        <v>0.98480000000000001</v>
      </c>
      <c r="X51">
        <v>1</v>
      </c>
      <c r="Y51">
        <v>1</v>
      </c>
      <c r="Z51">
        <v>1</v>
      </c>
      <c r="AA51">
        <v>1</v>
      </c>
      <c r="AB51" t="s">
        <v>971</v>
      </c>
      <c r="AC51" t="s">
        <v>1389</v>
      </c>
      <c r="AP51" t="s">
        <v>981</v>
      </c>
      <c r="AQ51">
        <v>0</v>
      </c>
      <c r="AT51" t="s">
        <v>1044</v>
      </c>
      <c r="AU51" t="s">
        <v>1390</v>
      </c>
      <c r="AV51" t="s">
        <v>1391</v>
      </c>
      <c r="AW51" t="s">
        <v>1392</v>
      </c>
      <c r="AX51" t="s">
        <v>1392</v>
      </c>
      <c r="BF51" s="730" t="s">
        <v>1372</v>
      </c>
      <c r="BG51" s="730" t="s">
        <v>988</v>
      </c>
      <c r="BH51" s="730" t="s">
        <v>11125</v>
      </c>
    </row>
    <row r="52" spans="1:60">
      <c r="A52">
        <v>48</v>
      </c>
      <c r="B52" t="s">
        <v>971</v>
      </c>
      <c r="D52" t="s">
        <v>1393</v>
      </c>
      <c r="E52" t="s">
        <v>1394</v>
      </c>
      <c r="F52" t="s">
        <v>974</v>
      </c>
      <c r="G52">
        <v>1</v>
      </c>
      <c r="H52">
        <v>0</v>
      </c>
      <c r="I52" t="s">
        <v>975</v>
      </c>
      <c r="J52" t="s">
        <v>1089</v>
      </c>
      <c r="K52" t="s">
        <v>1009</v>
      </c>
      <c r="L52" t="s">
        <v>977</v>
      </c>
      <c r="M52" t="s">
        <v>978</v>
      </c>
      <c r="N52" t="s">
        <v>1394</v>
      </c>
      <c r="O52" t="s">
        <v>1395</v>
      </c>
      <c r="P52" t="s">
        <v>1396</v>
      </c>
      <c r="Q52">
        <v>19334</v>
      </c>
      <c r="R52">
        <v>18648</v>
      </c>
      <c r="S52">
        <v>18219</v>
      </c>
      <c r="T52">
        <v>290</v>
      </c>
      <c r="U52">
        <v>139</v>
      </c>
      <c r="V52">
        <v>429</v>
      </c>
      <c r="W52">
        <v>0.97699999999999998</v>
      </c>
      <c r="X52">
        <v>0</v>
      </c>
      <c r="Y52">
        <v>1</v>
      </c>
      <c r="Z52">
        <v>1</v>
      </c>
      <c r="AA52">
        <v>0</v>
      </c>
      <c r="AB52" t="s">
        <v>971</v>
      </c>
      <c r="AC52" t="s">
        <v>1397</v>
      </c>
      <c r="AP52" t="s">
        <v>981</v>
      </c>
      <c r="AQ52">
        <v>0</v>
      </c>
      <c r="AT52" t="s">
        <v>1044</v>
      </c>
      <c r="AU52" t="s">
        <v>1398</v>
      </c>
      <c r="AV52" t="s">
        <v>1399</v>
      </c>
      <c r="AW52" t="s">
        <v>1400</v>
      </c>
      <c r="AX52" t="s">
        <v>1400</v>
      </c>
      <c r="BF52" s="730" t="s">
        <v>1379</v>
      </c>
      <c r="BG52" s="730" t="s">
        <v>1113</v>
      </c>
      <c r="BH52" s="730" t="s">
        <v>11125</v>
      </c>
    </row>
    <row r="53" spans="1:60">
      <c r="A53">
        <v>49</v>
      </c>
      <c r="B53" t="s">
        <v>971</v>
      </c>
      <c r="D53" t="s">
        <v>1401</v>
      </c>
      <c r="E53" t="s">
        <v>1402</v>
      </c>
      <c r="F53" t="s">
        <v>974</v>
      </c>
      <c r="G53">
        <v>1</v>
      </c>
      <c r="H53">
        <v>0</v>
      </c>
      <c r="I53" t="s">
        <v>975</v>
      </c>
      <c r="J53" t="s">
        <v>1020</v>
      </c>
      <c r="K53" t="s">
        <v>1009</v>
      </c>
      <c r="L53" t="s">
        <v>977</v>
      </c>
      <c r="M53" t="s">
        <v>978</v>
      </c>
      <c r="N53" t="s">
        <v>1403</v>
      </c>
      <c r="O53" t="s">
        <v>1402</v>
      </c>
      <c r="P53" t="s">
        <v>1404</v>
      </c>
      <c r="Q53">
        <v>4213</v>
      </c>
      <c r="R53">
        <v>4234</v>
      </c>
      <c r="S53">
        <v>4132</v>
      </c>
      <c r="T53">
        <v>54</v>
      </c>
      <c r="U53">
        <v>48</v>
      </c>
      <c r="V53">
        <v>102</v>
      </c>
      <c r="W53">
        <v>0.97589999999999999</v>
      </c>
      <c r="X53">
        <v>0</v>
      </c>
      <c r="Y53">
        <v>1</v>
      </c>
      <c r="Z53">
        <v>1</v>
      </c>
      <c r="AA53">
        <v>0</v>
      </c>
      <c r="AB53" t="s">
        <v>971</v>
      </c>
      <c r="AC53" t="s">
        <v>1405</v>
      </c>
      <c r="AP53" t="s">
        <v>981</v>
      </c>
      <c r="AQ53">
        <v>0</v>
      </c>
      <c r="AT53" t="s">
        <v>1034</v>
      </c>
      <c r="AU53" t="s">
        <v>1406</v>
      </c>
      <c r="AV53" t="s">
        <v>1407</v>
      </c>
      <c r="AW53" t="s">
        <v>1408</v>
      </c>
      <c r="AX53" t="s">
        <v>1409</v>
      </c>
      <c r="BF53" s="730" t="s">
        <v>1386</v>
      </c>
      <c r="BG53" s="730" t="s">
        <v>971</v>
      </c>
      <c r="BH53" s="730" t="s">
        <v>11125</v>
      </c>
    </row>
    <row r="54" spans="1:60">
      <c r="A54">
        <v>50</v>
      </c>
      <c r="B54" t="s">
        <v>971</v>
      </c>
      <c r="D54" t="s">
        <v>1410</v>
      </c>
      <c r="E54" t="s">
        <v>1113</v>
      </c>
      <c r="F54" t="s">
        <v>974</v>
      </c>
      <c r="G54">
        <v>1</v>
      </c>
      <c r="H54">
        <v>0</v>
      </c>
      <c r="I54" t="s">
        <v>975</v>
      </c>
      <c r="J54" t="s">
        <v>1112</v>
      </c>
      <c r="K54" t="s">
        <v>1113</v>
      </c>
      <c r="L54" t="s">
        <v>977</v>
      </c>
      <c r="M54" t="s">
        <v>978</v>
      </c>
      <c r="N54" t="s">
        <v>1411</v>
      </c>
      <c r="O54" t="s">
        <v>1412</v>
      </c>
      <c r="P54" t="s">
        <v>1413</v>
      </c>
      <c r="Q54">
        <v>86238</v>
      </c>
      <c r="R54">
        <v>91716</v>
      </c>
      <c r="S54">
        <v>90084</v>
      </c>
      <c r="T54">
        <v>1343</v>
      </c>
      <c r="U54">
        <v>289</v>
      </c>
      <c r="V54">
        <v>1632</v>
      </c>
      <c r="W54">
        <v>0.98219999999999996</v>
      </c>
      <c r="X54">
        <v>1</v>
      </c>
      <c r="Y54">
        <v>1</v>
      </c>
      <c r="Z54">
        <v>1</v>
      </c>
      <c r="AA54">
        <v>1</v>
      </c>
      <c r="AB54" t="s">
        <v>971</v>
      </c>
      <c r="AC54" t="s">
        <v>1414</v>
      </c>
      <c r="AP54" t="s">
        <v>981</v>
      </c>
      <c r="AQ54">
        <v>0</v>
      </c>
      <c r="AT54" t="s">
        <v>1034</v>
      </c>
      <c r="AU54" t="s">
        <v>1406</v>
      </c>
      <c r="AV54" t="s">
        <v>1415</v>
      </c>
      <c r="AW54" t="s">
        <v>1416</v>
      </c>
      <c r="AX54" t="s">
        <v>1409</v>
      </c>
      <c r="BF54" s="730" t="s">
        <v>1393</v>
      </c>
      <c r="BG54" s="730" t="s">
        <v>1009</v>
      </c>
      <c r="BH54" s="730" t="s">
        <v>11125</v>
      </c>
    </row>
    <row r="55" spans="1:60">
      <c r="A55">
        <v>51</v>
      </c>
      <c r="B55" t="s">
        <v>971</v>
      </c>
      <c r="D55" t="s">
        <v>1417</v>
      </c>
      <c r="E55" t="s">
        <v>1418</v>
      </c>
      <c r="F55" t="s">
        <v>974</v>
      </c>
      <c r="G55">
        <v>1</v>
      </c>
      <c r="H55">
        <v>0</v>
      </c>
      <c r="I55" t="s">
        <v>975</v>
      </c>
      <c r="J55" t="s">
        <v>1020</v>
      </c>
      <c r="K55" t="s">
        <v>1009</v>
      </c>
      <c r="L55" t="s">
        <v>977</v>
      </c>
      <c r="M55" t="s">
        <v>978</v>
      </c>
      <c r="N55" t="s">
        <v>1418</v>
      </c>
      <c r="O55" t="s">
        <v>1418</v>
      </c>
      <c r="P55" t="s">
        <v>1419</v>
      </c>
      <c r="Q55">
        <v>2184</v>
      </c>
      <c r="R55">
        <v>2156</v>
      </c>
      <c r="S55">
        <v>2148</v>
      </c>
      <c r="T55">
        <v>0</v>
      </c>
      <c r="U55">
        <v>8</v>
      </c>
      <c r="V55">
        <v>8</v>
      </c>
      <c r="W55">
        <v>0.99629999999999996</v>
      </c>
      <c r="X55">
        <v>1</v>
      </c>
      <c r="Y55">
        <v>1</v>
      </c>
      <c r="Z55">
        <v>1</v>
      </c>
      <c r="AA55">
        <v>1</v>
      </c>
      <c r="AB55" t="s">
        <v>971</v>
      </c>
      <c r="AC55" t="s">
        <v>1420</v>
      </c>
      <c r="AP55" t="s">
        <v>981</v>
      </c>
      <c r="AQ55">
        <v>0</v>
      </c>
      <c r="AT55" t="s">
        <v>1034</v>
      </c>
      <c r="AU55" t="s">
        <v>1421</v>
      </c>
      <c r="AV55" t="s">
        <v>1422</v>
      </c>
      <c r="AW55" t="s">
        <v>1423</v>
      </c>
      <c r="AX55" t="s">
        <v>1424</v>
      </c>
      <c r="BF55" s="730" t="s">
        <v>1401</v>
      </c>
      <c r="BG55" s="730" t="s">
        <v>1009</v>
      </c>
      <c r="BH55" s="730" t="s">
        <v>11125</v>
      </c>
    </row>
    <row r="56" spans="1:60">
      <c r="A56">
        <v>52</v>
      </c>
      <c r="B56" t="s">
        <v>971</v>
      </c>
      <c r="D56" t="s">
        <v>1425</v>
      </c>
      <c r="E56" t="s">
        <v>1426</v>
      </c>
      <c r="F56" t="s">
        <v>974</v>
      </c>
      <c r="G56">
        <v>1</v>
      </c>
      <c r="H56">
        <v>0</v>
      </c>
      <c r="I56" t="s">
        <v>1185</v>
      </c>
      <c r="J56" t="s">
        <v>1427</v>
      </c>
      <c r="K56" t="s">
        <v>1009</v>
      </c>
      <c r="L56" t="s">
        <v>977</v>
      </c>
      <c r="M56" t="s">
        <v>978</v>
      </c>
      <c r="N56" t="s">
        <v>1426</v>
      </c>
      <c r="O56" t="s">
        <v>1426</v>
      </c>
      <c r="P56" t="s">
        <v>1428</v>
      </c>
      <c r="Q56">
        <v>15043</v>
      </c>
      <c r="R56">
        <v>13376</v>
      </c>
      <c r="S56">
        <v>12987</v>
      </c>
      <c r="T56">
        <v>296</v>
      </c>
      <c r="U56">
        <v>93</v>
      </c>
      <c r="V56">
        <v>389</v>
      </c>
      <c r="W56">
        <v>0.97089999999999999</v>
      </c>
      <c r="X56">
        <v>0</v>
      </c>
      <c r="Y56">
        <v>1</v>
      </c>
      <c r="Z56">
        <v>1</v>
      </c>
      <c r="AA56">
        <v>0</v>
      </c>
      <c r="AB56" t="s">
        <v>971</v>
      </c>
      <c r="AC56" t="s">
        <v>1429</v>
      </c>
      <c r="AP56" t="s">
        <v>981</v>
      </c>
      <c r="AQ56">
        <v>0</v>
      </c>
      <c r="AT56" t="s">
        <v>1044</v>
      </c>
      <c r="AU56" t="s">
        <v>1430</v>
      </c>
      <c r="AV56" t="s">
        <v>1431</v>
      </c>
      <c r="AW56" t="s">
        <v>1432</v>
      </c>
      <c r="AX56" t="s">
        <v>1433</v>
      </c>
      <c r="BF56" s="730" t="s">
        <v>1410</v>
      </c>
      <c r="BG56" s="730" t="s">
        <v>1113</v>
      </c>
      <c r="BH56" s="730" t="s">
        <v>11125</v>
      </c>
    </row>
    <row r="57" spans="1:60">
      <c r="A57">
        <v>53</v>
      </c>
      <c r="B57" t="s">
        <v>971</v>
      </c>
      <c r="D57" t="s">
        <v>1434</v>
      </c>
      <c r="E57" t="s">
        <v>1435</v>
      </c>
      <c r="F57" t="s">
        <v>974</v>
      </c>
      <c r="G57">
        <v>1</v>
      </c>
      <c r="H57">
        <v>0</v>
      </c>
      <c r="I57" t="s">
        <v>975</v>
      </c>
      <c r="J57" t="s">
        <v>1435</v>
      </c>
      <c r="K57" t="s">
        <v>971</v>
      </c>
      <c r="L57" t="s">
        <v>977</v>
      </c>
      <c r="M57" t="s">
        <v>978</v>
      </c>
      <c r="N57" t="s">
        <v>1435</v>
      </c>
      <c r="O57" t="s">
        <v>1435</v>
      </c>
      <c r="P57" t="s">
        <v>1436</v>
      </c>
      <c r="Q57">
        <v>68807</v>
      </c>
      <c r="R57">
        <v>65804</v>
      </c>
      <c r="S57">
        <v>65747</v>
      </c>
      <c r="T57">
        <v>57</v>
      </c>
      <c r="U57">
        <v>0</v>
      </c>
      <c r="V57">
        <v>57</v>
      </c>
      <c r="W57">
        <v>0.99909999999999999</v>
      </c>
      <c r="X57">
        <v>1</v>
      </c>
      <c r="Y57">
        <v>1</v>
      </c>
      <c r="Z57">
        <v>1</v>
      </c>
      <c r="AA57">
        <v>1</v>
      </c>
      <c r="AB57" t="s">
        <v>971</v>
      </c>
      <c r="AC57" t="s">
        <v>1437</v>
      </c>
      <c r="AP57" t="s">
        <v>981</v>
      </c>
      <c r="AQ57">
        <v>0</v>
      </c>
      <c r="AT57" t="s">
        <v>1034</v>
      </c>
      <c r="AU57" t="s">
        <v>1438</v>
      </c>
      <c r="AV57" t="s">
        <v>1439</v>
      </c>
      <c r="AW57" t="s">
        <v>1440</v>
      </c>
      <c r="AX57" t="s">
        <v>1441</v>
      </c>
      <c r="BF57" s="730" t="s">
        <v>1417</v>
      </c>
      <c r="BG57" s="730" t="s">
        <v>1009</v>
      </c>
      <c r="BH57" s="730" t="s">
        <v>11125</v>
      </c>
    </row>
    <row r="58" spans="1:60">
      <c r="A58">
        <v>54</v>
      </c>
      <c r="B58" t="s">
        <v>971</v>
      </c>
      <c r="D58" t="s">
        <v>1442</v>
      </c>
      <c r="E58" t="s">
        <v>1443</v>
      </c>
      <c r="F58" t="s">
        <v>974</v>
      </c>
      <c r="G58">
        <v>1</v>
      </c>
      <c r="H58">
        <v>0</v>
      </c>
      <c r="I58" t="s">
        <v>1050</v>
      </c>
      <c r="J58" t="s">
        <v>1444</v>
      </c>
      <c r="K58" t="s">
        <v>971</v>
      </c>
      <c r="L58" t="s">
        <v>977</v>
      </c>
      <c r="M58" t="s">
        <v>978</v>
      </c>
      <c r="N58" t="s">
        <v>1443</v>
      </c>
      <c r="O58" t="s">
        <v>1443</v>
      </c>
      <c r="P58" t="s">
        <v>1445</v>
      </c>
      <c r="Q58">
        <v>19003</v>
      </c>
      <c r="R58">
        <v>18488</v>
      </c>
      <c r="S58">
        <v>18203</v>
      </c>
      <c r="T58">
        <v>150</v>
      </c>
      <c r="U58">
        <v>135</v>
      </c>
      <c r="V58">
        <v>285</v>
      </c>
      <c r="W58">
        <v>0.98460000000000003</v>
      </c>
      <c r="X58">
        <v>1</v>
      </c>
      <c r="Y58">
        <v>1</v>
      </c>
      <c r="Z58">
        <v>1</v>
      </c>
      <c r="AA58">
        <v>1</v>
      </c>
      <c r="AB58" t="s">
        <v>971</v>
      </c>
      <c r="AC58" t="s">
        <v>1446</v>
      </c>
      <c r="AP58" t="s">
        <v>981</v>
      </c>
      <c r="AQ58">
        <v>0</v>
      </c>
      <c r="AT58" t="s">
        <v>1054</v>
      </c>
      <c r="AU58" t="s">
        <v>1447</v>
      </c>
      <c r="AV58" t="s">
        <v>1448</v>
      </c>
      <c r="AW58" t="s">
        <v>1449</v>
      </c>
      <c r="AX58" t="s">
        <v>1449</v>
      </c>
      <c r="BF58" s="730" t="s">
        <v>1425</v>
      </c>
      <c r="BG58" s="730" t="s">
        <v>1009</v>
      </c>
      <c r="BH58" s="730" t="s">
        <v>11125</v>
      </c>
    </row>
    <row r="59" spans="1:60">
      <c r="A59">
        <v>55</v>
      </c>
      <c r="B59" t="s">
        <v>971</v>
      </c>
      <c r="D59" t="s">
        <v>1450</v>
      </c>
      <c r="E59" t="s">
        <v>1451</v>
      </c>
      <c r="F59" t="s">
        <v>974</v>
      </c>
      <c r="G59">
        <v>1</v>
      </c>
      <c r="H59">
        <v>0</v>
      </c>
      <c r="I59" t="s">
        <v>975</v>
      </c>
      <c r="J59" t="s">
        <v>998</v>
      </c>
      <c r="K59" t="s">
        <v>1009</v>
      </c>
      <c r="L59" t="s">
        <v>977</v>
      </c>
      <c r="M59" t="s">
        <v>978</v>
      </c>
      <c r="N59" t="s">
        <v>1452</v>
      </c>
      <c r="O59" t="s">
        <v>1452</v>
      </c>
      <c r="P59" t="s">
        <v>1453</v>
      </c>
      <c r="Q59">
        <v>21666</v>
      </c>
      <c r="R59">
        <v>21666</v>
      </c>
      <c r="S59">
        <v>21515</v>
      </c>
      <c r="T59">
        <v>151</v>
      </c>
      <c r="U59">
        <v>0</v>
      </c>
      <c r="V59">
        <v>151</v>
      </c>
      <c r="W59">
        <v>0.99299999999999999</v>
      </c>
      <c r="X59">
        <v>1</v>
      </c>
      <c r="Y59">
        <v>1</v>
      </c>
      <c r="Z59">
        <v>1</v>
      </c>
      <c r="AA59">
        <v>1</v>
      </c>
      <c r="AB59" t="s">
        <v>971</v>
      </c>
      <c r="AC59" t="s">
        <v>1454</v>
      </c>
      <c r="AP59" t="s">
        <v>981</v>
      </c>
      <c r="AQ59">
        <v>0</v>
      </c>
      <c r="AT59" t="s">
        <v>1023</v>
      </c>
      <c r="AU59" t="s">
        <v>1455</v>
      </c>
      <c r="AV59" t="s">
        <v>1456</v>
      </c>
      <c r="AW59" t="s">
        <v>1457</v>
      </c>
      <c r="AX59" t="s">
        <v>1458</v>
      </c>
      <c r="BF59" s="730" t="s">
        <v>1434</v>
      </c>
      <c r="BG59" s="730" t="s">
        <v>971</v>
      </c>
      <c r="BH59" s="730" t="s">
        <v>11125</v>
      </c>
    </row>
    <row r="60" spans="1:60">
      <c r="A60">
        <v>56</v>
      </c>
      <c r="B60" t="s">
        <v>971</v>
      </c>
      <c r="D60" t="s">
        <v>1459</v>
      </c>
      <c r="E60" t="s">
        <v>1460</v>
      </c>
      <c r="F60" t="s">
        <v>974</v>
      </c>
      <c r="G60">
        <v>1</v>
      </c>
      <c r="H60">
        <v>0</v>
      </c>
      <c r="I60" t="s">
        <v>975</v>
      </c>
      <c r="J60" t="s">
        <v>1151</v>
      </c>
      <c r="K60" t="s">
        <v>988</v>
      </c>
      <c r="L60" t="s">
        <v>977</v>
      </c>
      <c r="M60" t="s">
        <v>978</v>
      </c>
      <c r="N60" t="s">
        <v>1460</v>
      </c>
      <c r="O60" t="s">
        <v>1460</v>
      </c>
      <c r="P60" t="s">
        <v>1461</v>
      </c>
      <c r="Q60">
        <v>28975</v>
      </c>
      <c r="R60">
        <v>27309</v>
      </c>
      <c r="S60">
        <v>26835</v>
      </c>
      <c r="T60">
        <v>305</v>
      </c>
      <c r="U60">
        <v>169</v>
      </c>
      <c r="V60">
        <v>474</v>
      </c>
      <c r="W60">
        <v>0.98260000000000003</v>
      </c>
      <c r="X60">
        <v>1</v>
      </c>
      <c r="Y60">
        <v>1</v>
      </c>
      <c r="Z60">
        <v>1</v>
      </c>
      <c r="AA60">
        <v>1</v>
      </c>
      <c r="AB60" t="s">
        <v>971</v>
      </c>
      <c r="AC60" t="s">
        <v>1462</v>
      </c>
      <c r="AP60" t="s">
        <v>981</v>
      </c>
      <c r="AQ60">
        <v>0</v>
      </c>
      <c r="AT60" t="s">
        <v>936</v>
      </c>
      <c r="AU60" t="s">
        <v>1463</v>
      </c>
      <c r="AV60" t="s">
        <v>1464</v>
      </c>
      <c r="AW60" t="s">
        <v>1465</v>
      </c>
      <c r="AX60" t="s">
        <v>1466</v>
      </c>
      <c r="BF60" s="730" t="s">
        <v>1442</v>
      </c>
      <c r="BG60" s="730" t="s">
        <v>971</v>
      </c>
      <c r="BH60" s="730" t="s">
        <v>11125</v>
      </c>
    </row>
    <row r="61" spans="1:60">
      <c r="A61">
        <v>57</v>
      </c>
      <c r="B61" t="s">
        <v>971</v>
      </c>
      <c r="D61" t="s">
        <v>1467</v>
      </c>
      <c r="E61" t="s">
        <v>1468</v>
      </c>
      <c r="F61" t="s">
        <v>974</v>
      </c>
      <c r="G61">
        <v>1</v>
      </c>
      <c r="H61">
        <v>0</v>
      </c>
      <c r="I61" t="s">
        <v>975</v>
      </c>
      <c r="J61" t="s">
        <v>1061</v>
      </c>
      <c r="K61" t="s">
        <v>971</v>
      </c>
      <c r="L61" t="s">
        <v>977</v>
      </c>
      <c r="M61" t="s">
        <v>978</v>
      </c>
      <c r="N61" t="s">
        <v>1468</v>
      </c>
      <c r="O61" t="s">
        <v>1468</v>
      </c>
      <c r="P61" t="s">
        <v>1469</v>
      </c>
      <c r="Q61">
        <v>41030</v>
      </c>
      <c r="R61">
        <v>47532</v>
      </c>
      <c r="S61">
        <v>46111</v>
      </c>
      <c r="T61">
        <v>1351</v>
      </c>
      <c r="U61">
        <v>70</v>
      </c>
      <c r="V61">
        <v>1421</v>
      </c>
      <c r="W61">
        <v>0.97009999999999996</v>
      </c>
      <c r="X61">
        <v>0</v>
      </c>
      <c r="Y61">
        <v>1</v>
      </c>
      <c r="Z61">
        <v>0</v>
      </c>
      <c r="AA61">
        <v>0</v>
      </c>
      <c r="AB61" t="s">
        <v>971</v>
      </c>
      <c r="AC61" t="s">
        <v>1470</v>
      </c>
      <c r="AP61" t="s">
        <v>981</v>
      </c>
      <c r="AQ61">
        <v>0</v>
      </c>
      <c r="AT61" t="s">
        <v>1054</v>
      </c>
      <c r="AU61" t="s">
        <v>1471</v>
      </c>
      <c r="AV61" t="s">
        <v>1472</v>
      </c>
      <c r="AW61" t="s">
        <v>1473</v>
      </c>
      <c r="AX61" t="s">
        <v>1473</v>
      </c>
      <c r="BF61" s="730" t="s">
        <v>1450</v>
      </c>
      <c r="BG61" s="730" t="s">
        <v>1009</v>
      </c>
      <c r="BH61" s="730" t="s">
        <v>11125</v>
      </c>
    </row>
    <row r="62" spans="1:60">
      <c r="A62">
        <v>58</v>
      </c>
      <c r="B62" t="s">
        <v>971</v>
      </c>
      <c r="D62" t="s">
        <v>1474</v>
      </c>
      <c r="E62" t="s">
        <v>1475</v>
      </c>
      <c r="F62" t="s">
        <v>974</v>
      </c>
      <c r="G62">
        <v>1</v>
      </c>
      <c r="H62">
        <v>0</v>
      </c>
      <c r="I62" t="s">
        <v>975</v>
      </c>
      <c r="J62" t="s">
        <v>1123</v>
      </c>
      <c r="K62" t="s">
        <v>988</v>
      </c>
      <c r="L62" t="s">
        <v>977</v>
      </c>
      <c r="M62" t="s">
        <v>978</v>
      </c>
      <c r="N62" t="s">
        <v>1475</v>
      </c>
      <c r="O62" t="s">
        <v>1476</v>
      </c>
      <c r="P62" t="s">
        <v>1477</v>
      </c>
      <c r="Q62">
        <v>28659</v>
      </c>
      <c r="R62">
        <v>28659</v>
      </c>
      <c r="S62">
        <v>28483</v>
      </c>
      <c r="T62">
        <v>176</v>
      </c>
      <c r="U62">
        <v>0</v>
      </c>
      <c r="V62">
        <v>176</v>
      </c>
      <c r="W62">
        <v>0.99390000000000001</v>
      </c>
      <c r="X62">
        <v>1</v>
      </c>
      <c r="Y62">
        <v>1</v>
      </c>
      <c r="Z62">
        <v>1</v>
      </c>
      <c r="AA62">
        <v>1</v>
      </c>
      <c r="AB62" t="s">
        <v>971</v>
      </c>
      <c r="AC62" t="s">
        <v>1478</v>
      </c>
      <c r="AP62" t="s">
        <v>981</v>
      </c>
      <c r="AQ62">
        <v>0</v>
      </c>
      <c r="AT62" t="s">
        <v>1023</v>
      </c>
      <c r="AU62" t="s">
        <v>1479</v>
      </c>
      <c r="AV62" t="s">
        <v>1480</v>
      </c>
      <c r="AW62" t="s">
        <v>1481</v>
      </c>
      <c r="AX62" t="s">
        <v>1482</v>
      </c>
      <c r="BF62" s="730" t="s">
        <v>1459</v>
      </c>
      <c r="BG62" s="730" t="s">
        <v>988</v>
      </c>
      <c r="BH62" s="730" t="s">
        <v>11125</v>
      </c>
    </row>
    <row r="63" spans="1:60">
      <c r="A63">
        <v>59</v>
      </c>
      <c r="B63" t="s">
        <v>971</v>
      </c>
      <c r="D63" t="s">
        <v>1483</v>
      </c>
      <c r="E63" t="s">
        <v>1484</v>
      </c>
      <c r="F63" t="s">
        <v>974</v>
      </c>
      <c r="G63">
        <v>1</v>
      </c>
      <c r="H63">
        <v>0</v>
      </c>
      <c r="I63" t="s">
        <v>975</v>
      </c>
      <c r="J63" t="s">
        <v>1112</v>
      </c>
      <c r="K63" t="s">
        <v>1113</v>
      </c>
      <c r="L63" t="s">
        <v>977</v>
      </c>
      <c r="M63" t="s">
        <v>978</v>
      </c>
      <c r="N63" t="s">
        <v>1484</v>
      </c>
      <c r="O63" t="s">
        <v>1484</v>
      </c>
      <c r="P63" t="s">
        <v>1485</v>
      </c>
      <c r="Q63">
        <v>3243</v>
      </c>
      <c r="R63">
        <v>3221</v>
      </c>
      <c r="S63">
        <v>3181</v>
      </c>
      <c r="T63">
        <v>25</v>
      </c>
      <c r="U63">
        <v>15</v>
      </c>
      <c r="V63">
        <v>40</v>
      </c>
      <c r="W63">
        <v>0.98760000000000003</v>
      </c>
      <c r="X63">
        <v>1</v>
      </c>
      <c r="Y63">
        <v>1</v>
      </c>
      <c r="Z63">
        <v>0</v>
      </c>
      <c r="AA63">
        <v>0</v>
      </c>
      <c r="AB63" t="s">
        <v>971</v>
      </c>
      <c r="AC63" t="s">
        <v>1486</v>
      </c>
      <c r="AP63" t="s">
        <v>981</v>
      </c>
      <c r="AQ63">
        <v>0</v>
      </c>
      <c r="AT63" t="s">
        <v>1023</v>
      </c>
      <c r="AU63" t="s">
        <v>1487</v>
      </c>
      <c r="AV63" t="s">
        <v>1488</v>
      </c>
      <c r="AW63" t="s">
        <v>1489</v>
      </c>
      <c r="AX63" t="s">
        <v>1490</v>
      </c>
      <c r="BF63" s="730" t="s">
        <v>1467</v>
      </c>
      <c r="BG63" s="730" t="s">
        <v>971</v>
      </c>
      <c r="BH63" s="730" t="s">
        <v>11125</v>
      </c>
    </row>
    <row r="64" spans="1:60">
      <c r="A64">
        <v>60</v>
      </c>
      <c r="B64" t="s">
        <v>971</v>
      </c>
      <c r="D64" t="s">
        <v>1491</v>
      </c>
      <c r="E64" t="s">
        <v>1492</v>
      </c>
      <c r="F64" t="s">
        <v>974</v>
      </c>
      <c r="G64">
        <v>1</v>
      </c>
      <c r="H64">
        <v>0</v>
      </c>
      <c r="I64" t="s">
        <v>975</v>
      </c>
      <c r="J64" t="s">
        <v>1355</v>
      </c>
      <c r="K64" t="s">
        <v>1009</v>
      </c>
      <c r="L64" t="s">
        <v>977</v>
      </c>
      <c r="M64" t="s">
        <v>978</v>
      </c>
      <c r="N64" t="s">
        <v>1492</v>
      </c>
      <c r="O64" t="s">
        <v>1493</v>
      </c>
      <c r="P64" t="s">
        <v>1494</v>
      </c>
      <c r="Q64">
        <v>7284</v>
      </c>
      <c r="R64">
        <v>6529</v>
      </c>
      <c r="S64">
        <v>5942</v>
      </c>
      <c r="T64">
        <v>366</v>
      </c>
      <c r="U64">
        <v>221</v>
      </c>
      <c r="V64">
        <v>587</v>
      </c>
      <c r="W64">
        <v>0.91010000000000002</v>
      </c>
      <c r="X64">
        <v>0</v>
      </c>
      <c r="Y64">
        <v>1</v>
      </c>
      <c r="Z64">
        <v>1</v>
      </c>
      <c r="AA64">
        <v>0</v>
      </c>
      <c r="AB64" t="s">
        <v>971</v>
      </c>
      <c r="AC64" t="s">
        <v>1495</v>
      </c>
      <c r="AP64" t="s">
        <v>981</v>
      </c>
      <c r="AQ64">
        <v>0</v>
      </c>
      <c r="AT64" t="s">
        <v>1044</v>
      </c>
      <c r="AU64" t="s">
        <v>1496</v>
      </c>
      <c r="AV64" t="s">
        <v>1497</v>
      </c>
      <c r="AW64" t="s">
        <v>1498</v>
      </c>
      <c r="AX64" t="s">
        <v>1499</v>
      </c>
      <c r="BF64" s="730" t="s">
        <v>1474</v>
      </c>
      <c r="BG64" s="730" t="s">
        <v>988</v>
      </c>
      <c r="BH64" s="730" t="s">
        <v>11125</v>
      </c>
    </row>
    <row r="65" spans="1:60">
      <c r="A65">
        <v>61</v>
      </c>
      <c r="B65" t="s">
        <v>971</v>
      </c>
      <c r="D65" t="s">
        <v>1500</v>
      </c>
      <c r="E65" t="s">
        <v>1501</v>
      </c>
      <c r="F65" t="s">
        <v>974</v>
      </c>
      <c r="G65">
        <v>1</v>
      </c>
      <c r="H65">
        <v>0</v>
      </c>
      <c r="I65" t="s">
        <v>975</v>
      </c>
      <c r="J65" t="s">
        <v>1132</v>
      </c>
      <c r="K65" t="s">
        <v>1113</v>
      </c>
      <c r="L65" t="s">
        <v>977</v>
      </c>
      <c r="M65" t="s">
        <v>978</v>
      </c>
      <c r="N65" t="s">
        <v>1501</v>
      </c>
      <c r="O65" t="s">
        <v>1501</v>
      </c>
      <c r="P65" t="s">
        <v>1502</v>
      </c>
      <c r="Q65">
        <v>3566</v>
      </c>
      <c r="R65">
        <v>3566</v>
      </c>
      <c r="S65">
        <v>3511</v>
      </c>
      <c r="T65">
        <v>12</v>
      </c>
      <c r="U65">
        <v>43</v>
      </c>
      <c r="V65">
        <v>55</v>
      </c>
      <c r="W65">
        <v>0.98460000000000003</v>
      </c>
      <c r="X65">
        <v>1</v>
      </c>
      <c r="Y65">
        <v>1</v>
      </c>
      <c r="Z65">
        <v>1</v>
      </c>
      <c r="AA65">
        <v>1</v>
      </c>
      <c r="AB65" t="s">
        <v>971</v>
      </c>
      <c r="AC65" t="s">
        <v>1503</v>
      </c>
      <c r="AP65" t="s">
        <v>981</v>
      </c>
      <c r="AQ65">
        <v>0</v>
      </c>
      <c r="AT65" t="s">
        <v>1239</v>
      </c>
      <c r="AU65" t="s">
        <v>1504</v>
      </c>
      <c r="AV65" t="s">
        <v>1505</v>
      </c>
      <c r="AW65" t="s">
        <v>1506</v>
      </c>
      <c r="AX65" t="s">
        <v>1507</v>
      </c>
      <c r="BF65" s="730" t="s">
        <v>1483</v>
      </c>
      <c r="BG65" s="730" t="s">
        <v>1113</v>
      </c>
      <c r="BH65" s="730" t="s">
        <v>11125</v>
      </c>
    </row>
    <row r="66" spans="1:60">
      <c r="A66">
        <v>62</v>
      </c>
      <c r="B66" t="s">
        <v>971</v>
      </c>
      <c r="D66" t="s">
        <v>1508</v>
      </c>
      <c r="E66" t="s">
        <v>1509</v>
      </c>
      <c r="F66" t="s">
        <v>974</v>
      </c>
      <c r="G66">
        <v>1</v>
      </c>
      <c r="H66">
        <v>0</v>
      </c>
      <c r="I66" t="s">
        <v>975</v>
      </c>
      <c r="J66" t="s">
        <v>1132</v>
      </c>
      <c r="K66" t="s">
        <v>1113</v>
      </c>
      <c r="L66" t="s">
        <v>977</v>
      </c>
      <c r="M66" t="s">
        <v>978</v>
      </c>
      <c r="N66" t="s">
        <v>1509</v>
      </c>
      <c r="O66" t="s">
        <v>1509</v>
      </c>
      <c r="P66" t="s">
        <v>1510</v>
      </c>
      <c r="Q66">
        <v>23066</v>
      </c>
      <c r="R66">
        <v>22135</v>
      </c>
      <c r="S66">
        <v>21721</v>
      </c>
      <c r="T66">
        <v>414</v>
      </c>
      <c r="U66">
        <v>0</v>
      </c>
      <c r="V66">
        <v>414</v>
      </c>
      <c r="W66">
        <v>0.98129999999999995</v>
      </c>
      <c r="X66">
        <v>1</v>
      </c>
      <c r="Y66">
        <v>1</v>
      </c>
      <c r="Z66">
        <v>1</v>
      </c>
      <c r="AA66">
        <v>1</v>
      </c>
      <c r="AB66" t="s">
        <v>971</v>
      </c>
      <c r="AC66" t="s">
        <v>1511</v>
      </c>
      <c r="AP66" t="s">
        <v>981</v>
      </c>
      <c r="AQ66">
        <v>0</v>
      </c>
      <c r="AT66" t="s">
        <v>1023</v>
      </c>
      <c r="AU66" t="s">
        <v>1512</v>
      </c>
      <c r="AV66" t="s">
        <v>1513</v>
      </c>
      <c r="AW66" t="s">
        <v>1514</v>
      </c>
      <c r="AX66" t="s">
        <v>1515</v>
      </c>
      <c r="BF66" s="730" t="s">
        <v>1491</v>
      </c>
      <c r="BG66" s="730" t="s">
        <v>1009</v>
      </c>
      <c r="BH66" s="730" t="s">
        <v>11125</v>
      </c>
    </row>
    <row r="67" spans="1:60">
      <c r="A67">
        <v>63</v>
      </c>
      <c r="B67" t="s">
        <v>971</v>
      </c>
      <c r="D67" t="s">
        <v>1516</v>
      </c>
      <c r="E67" t="s">
        <v>1517</v>
      </c>
      <c r="F67" t="s">
        <v>974</v>
      </c>
      <c r="G67">
        <v>1</v>
      </c>
      <c r="H67">
        <v>0</v>
      </c>
      <c r="I67" t="s">
        <v>975</v>
      </c>
      <c r="J67" t="s">
        <v>976</v>
      </c>
      <c r="K67" t="s">
        <v>971</v>
      </c>
      <c r="L67" t="s">
        <v>977</v>
      </c>
      <c r="M67" t="s">
        <v>978</v>
      </c>
      <c r="N67" t="s">
        <v>1517</v>
      </c>
      <c r="O67" t="s">
        <v>1518</v>
      </c>
      <c r="P67" t="s">
        <v>1519</v>
      </c>
      <c r="Q67">
        <v>16900</v>
      </c>
      <c r="R67">
        <v>15559</v>
      </c>
      <c r="S67">
        <v>15252</v>
      </c>
      <c r="T67">
        <v>182</v>
      </c>
      <c r="U67">
        <v>125</v>
      </c>
      <c r="V67">
        <v>307</v>
      </c>
      <c r="W67">
        <v>0.98029999999999995</v>
      </c>
      <c r="X67">
        <v>1</v>
      </c>
      <c r="Y67">
        <v>1</v>
      </c>
      <c r="Z67">
        <v>1</v>
      </c>
      <c r="AA67">
        <v>1</v>
      </c>
      <c r="AB67" t="s">
        <v>971</v>
      </c>
      <c r="AC67" t="s">
        <v>1520</v>
      </c>
      <c r="AP67" t="s">
        <v>981</v>
      </c>
      <c r="AQ67">
        <v>0</v>
      </c>
      <c r="AT67" t="s">
        <v>1521</v>
      </c>
      <c r="AU67" t="s">
        <v>1522</v>
      </c>
      <c r="AV67" t="s">
        <v>1523</v>
      </c>
      <c r="AW67" t="s">
        <v>1524</v>
      </c>
      <c r="AX67" t="s">
        <v>1525</v>
      </c>
      <c r="BF67" s="730" t="s">
        <v>1500</v>
      </c>
      <c r="BG67" s="730" t="s">
        <v>1113</v>
      </c>
      <c r="BH67" s="730" t="s">
        <v>11125</v>
      </c>
    </row>
    <row r="68" spans="1:60">
      <c r="A68">
        <v>64</v>
      </c>
      <c r="B68" t="s">
        <v>971</v>
      </c>
      <c r="D68" t="s">
        <v>1526</v>
      </c>
      <c r="E68" t="s">
        <v>1527</v>
      </c>
      <c r="F68" t="s">
        <v>974</v>
      </c>
      <c r="G68">
        <v>1</v>
      </c>
      <c r="H68">
        <v>0</v>
      </c>
      <c r="I68" t="s">
        <v>975</v>
      </c>
      <c r="J68" t="s">
        <v>1355</v>
      </c>
      <c r="K68" t="s">
        <v>1009</v>
      </c>
      <c r="L68" t="s">
        <v>977</v>
      </c>
      <c r="M68" t="s">
        <v>978</v>
      </c>
      <c r="N68" t="s">
        <v>1527</v>
      </c>
      <c r="O68" t="s">
        <v>1528</v>
      </c>
      <c r="P68" t="s">
        <v>1529</v>
      </c>
      <c r="Q68">
        <v>9521</v>
      </c>
      <c r="R68">
        <v>8574</v>
      </c>
      <c r="S68">
        <v>8371</v>
      </c>
      <c r="T68">
        <v>147</v>
      </c>
      <c r="U68">
        <v>56</v>
      </c>
      <c r="V68">
        <v>203</v>
      </c>
      <c r="W68">
        <v>0.97629999999999995</v>
      </c>
      <c r="X68">
        <v>0</v>
      </c>
      <c r="Y68">
        <v>1</v>
      </c>
      <c r="Z68">
        <v>1</v>
      </c>
      <c r="AA68">
        <v>0</v>
      </c>
      <c r="AB68" t="s">
        <v>971</v>
      </c>
      <c r="AC68" t="s">
        <v>1530</v>
      </c>
      <c r="AP68" t="s">
        <v>981</v>
      </c>
      <c r="AQ68">
        <v>0</v>
      </c>
      <c r="AT68" t="s">
        <v>1023</v>
      </c>
      <c r="AU68" t="s">
        <v>1531</v>
      </c>
      <c r="AV68" t="s">
        <v>1532</v>
      </c>
      <c r="AW68" t="s">
        <v>1533</v>
      </c>
      <c r="AX68" t="s">
        <v>1534</v>
      </c>
      <c r="BF68" s="730" t="s">
        <v>1508</v>
      </c>
      <c r="BG68" s="730" t="s">
        <v>1113</v>
      </c>
      <c r="BH68" s="730" t="s">
        <v>11125</v>
      </c>
    </row>
    <row r="69" spans="1:60">
      <c r="A69">
        <v>65</v>
      </c>
      <c r="B69" t="s">
        <v>971</v>
      </c>
      <c r="D69" t="s">
        <v>1535</v>
      </c>
      <c r="E69" t="s">
        <v>1536</v>
      </c>
      <c r="F69" t="s">
        <v>974</v>
      </c>
      <c r="G69">
        <v>1</v>
      </c>
      <c r="H69">
        <v>0</v>
      </c>
      <c r="I69" t="s">
        <v>975</v>
      </c>
      <c r="J69" t="s">
        <v>1151</v>
      </c>
      <c r="K69" t="s">
        <v>988</v>
      </c>
      <c r="L69" t="s">
        <v>977</v>
      </c>
      <c r="M69" t="s">
        <v>978</v>
      </c>
      <c r="N69" t="s">
        <v>1537</v>
      </c>
      <c r="O69" t="s">
        <v>1537</v>
      </c>
      <c r="P69" t="s">
        <v>1538</v>
      </c>
      <c r="Q69">
        <v>4912</v>
      </c>
      <c r="R69">
        <v>4905</v>
      </c>
      <c r="S69">
        <v>4629</v>
      </c>
      <c r="T69">
        <v>258</v>
      </c>
      <c r="U69">
        <v>18</v>
      </c>
      <c r="V69">
        <v>276</v>
      </c>
      <c r="W69">
        <v>0.94369999999999998</v>
      </c>
      <c r="X69">
        <v>0</v>
      </c>
      <c r="Y69">
        <v>1</v>
      </c>
      <c r="Z69">
        <v>1</v>
      </c>
      <c r="AA69">
        <v>0</v>
      </c>
      <c r="AB69" t="s">
        <v>971</v>
      </c>
      <c r="AC69" t="s">
        <v>1539</v>
      </c>
      <c r="AP69" t="s">
        <v>981</v>
      </c>
      <c r="AQ69">
        <v>0</v>
      </c>
      <c r="AT69" t="s">
        <v>1190</v>
      </c>
      <c r="AU69" t="s">
        <v>1540</v>
      </c>
      <c r="AV69" t="s">
        <v>1541</v>
      </c>
      <c r="AW69" t="s">
        <v>1542</v>
      </c>
      <c r="AX69" t="s">
        <v>1543</v>
      </c>
      <c r="BF69" s="730" t="s">
        <v>1516</v>
      </c>
      <c r="BG69" s="730" t="s">
        <v>971</v>
      </c>
      <c r="BH69" s="730" t="s">
        <v>11125</v>
      </c>
    </row>
    <row r="70" spans="1:60">
      <c r="A70">
        <v>66</v>
      </c>
      <c r="B70" t="s">
        <v>971</v>
      </c>
      <c r="D70" t="s">
        <v>1544</v>
      </c>
      <c r="E70" t="s">
        <v>1545</v>
      </c>
      <c r="F70" t="s">
        <v>974</v>
      </c>
      <c r="G70">
        <v>1</v>
      </c>
      <c r="H70">
        <v>0</v>
      </c>
      <c r="I70" t="s">
        <v>975</v>
      </c>
      <c r="J70" t="s">
        <v>1079</v>
      </c>
      <c r="K70" t="s">
        <v>1009</v>
      </c>
      <c r="L70" t="s">
        <v>977</v>
      </c>
      <c r="M70" t="s">
        <v>978</v>
      </c>
      <c r="N70" t="s">
        <v>1545</v>
      </c>
      <c r="O70" t="s">
        <v>1545</v>
      </c>
      <c r="P70" t="s">
        <v>1546</v>
      </c>
      <c r="Q70">
        <v>4810</v>
      </c>
      <c r="R70">
        <v>4810</v>
      </c>
      <c r="S70">
        <v>4772</v>
      </c>
      <c r="T70">
        <v>0</v>
      </c>
      <c r="U70">
        <v>38</v>
      </c>
      <c r="V70">
        <v>38</v>
      </c>
      <c r="W70">
        <v>0.99209999999999998</v>
      </c>
      <c r="X70">
        <v>1</v>
      </c>
      <c r="Y70">
        <v>1</v>
      </c>
      <c r="Z70">
        <v>1</v>
      </c>
      <c r="AA70">
        <v>1</v>
      </c>
      <c r="AB70" t="s">
        <v>971</v>
      </c>
      <c r="AC70" t="s">
        <v>1547</v>
      </c>
      <c r="AP70" t="s">
        <v>981</v>
      </c>
      <c r="AQ70">
        <v>0</v>
      </c>
      <c r="AT70" t="s">
        <v>1023</v>
      </c>
      <c r="AU70" t="s">
        <v>1548</v>
      </c>
      <c r="AV70" t="s">
        <v>1549</v>
      </c>
      <c r="AW70" t="s">
        <v>1550</v>
      </c>
      <c r="AX70" t="s">
        <v>1551</v>
      </c>
      <c r="BF70" s="730" t="s">
        <v>1526</v>
      </c>
      <c r="BG70" s="730" t="s">
        <v>1009</v>
      </c>
      <c r="BH70" s="730" t="s">
        <v>11125</v>
      </c>
    </row>
    <row r="71" spans="1:60">
      <c r="A71">
        <v>67</v>
      </c>
      <c r="B71" t="s">
        <v>971</v>
      </c>
      <c r="D71" t="s">
        <v>1552</v>
      </c>
      <c r="E71" t="s">
        <v>1553</v>
      </c>
      <c r="F71" t="s">
        <v>974</v>
      </c>
      <c r="G71">
        <v>1</v>
      </c>
      <c r="H71">
        <v>0</v>
      </c>
      <c r="I71" t="s">
        <v>975</v>
      </c>
      <c r="J71" t="s">
        <v>1151</v>
      </c>
      <c r="K71" t="s">
        <v>988</v>
      </c>
      <c r="L71" t="s">
        <v>977</v>
      </c>
      <c r="M71" t="s">
        <v>978</v>
      </c>
      <c r="N71" t="s">
        <v>1553</v>
      </c>
      <c r="O71" t="s">
        <v>1553</v>
      </c>
      <c r="P71" t="s">
        <v>1554</v>
      </c>
      <c r="Q71">
        <v>90225</v>
      </c>
      <c r="R71">
        <v>91562</v>
      </c>
      <c r="S71">
        <v>91562</v>
      </c>
      <c r="T71">
        <v>0</v>
      </c>
      <c r="U71">
        <v>0</v>
      </c>
      <c r="V71">
        <v>0</v>
      </c>
      <c r="W71">
        <v>1</v>
      </c>
      <c r="X71">
        <v>1</v>
      </c>
      <c r="Y71">
        <v>1</v>
      </c>
      <c r="Z71">
        <v>1</v>
      </c>
      <c r="AA71">
        <v>1</v>
      </c>
      <c r="AB71" t="s">
        <v>971</v>
      </c>
      <c r="AC71" t="s">
        <v>1555</v>
      </c>
      <c r="AP71" t="s">
        <v>981</v>
      </c>
      <c r="AQ71">
        <v>0</v>
      </c>
      <c r="AT71" t="s">
        <v>1082</v>
      </c>
      <c r="AU71" t="s">
        <v>1556</v>
      </c>
      <c r="AV71" t="s">
        <v>1557</v>
      </c>
      <c r="AW71" t="s">
        <v>1558</v>
      </c>
      <c r="AX71" t="s">
        <v>1559</v>
      </c>
      <c r="BF71" s="730" t="s">
        <v>1535</v>
      </c>
      <c r="BG71" s="730" t="s">
        <v>988</v>
      </c>
      <c r="BH71" s="730" t="s">
        <v>11125</v>
      </c>
    </row>
    <row r="72" spans="1:60">
      <c r="A72">
        <v>68</v>
      </c>
      <c r="B72" t="s">
        <v>971</v>
      </c>
      <c r="D72" t="s">
        <v>1560</v>
      </c>
      <c r="E72" t="s">
        <v>1561</v>
      </c>
      <c r="F72" t="s">
        <v>974</v>
      </c>
      <c r="G72">
        <v>1</v>
      </c>
      <c r="H72">
        <v>0</v>
      </c>
      <c r="I72" t="s">
        <v>975</v>
      </c>
      <c r="J72" t="s">
        <v>1346</v>
      </c>
      <c r="K72" t="s">
        <v>988</v>
      </c>
      <c r="L72" t="s">
        <v>977</v>
      </c>
      <c r="M72" t="s">
        <v>978</v>
      </c>
      <c r="N72" t="s">
        <v>1561</v>
      </c>
      <c r="O72" t="s">
        <v>1561</v>
      </c>
      <c r="P72" t="s">
        <v>1562</v>
      </c>
      <c r="Q72">
        <v>3504</v>
      </c>
      <c r="R72">
        <v>3269</v>
      </c>
      <c r="S72">
        <v>3145</v>
      </c>
      <c r="T72">
        <v>103</v>
      </c>
      <c r="U72">
        <v>21</v>
      </c>
      <c r="V72">
        <v>124</v>
      </c>
      <c r="W72">
        <v>0.96209999999999996</v>
      </c>
      <c r="X72">
        <v>0</v>
      </c>
      <c r="Y72">
        <v>1</v>
      </c>
      <c r="Z72">
        <v>1</v>
      </c>
      <c r="AA72">
        <v>0</v>
      </c>
      <c r="AB72" t="s">
        <v>971</v>
      </c>
      <c r="AC72" t="s">
        <v>1563</v>
      </c>
      <c r="AP72" t="s">
        <v>981</v>
      </c>
      <c r="AQ72">
        <v>0</v>
      </c>
      <c r="AT72" t="s">
        <v>1082</v>
      </c>
      <c r="AU72" t="s">
        <v>1556</v>
      </c>
      <c r="AV72" t="s">
        <v>1564</v>
      </c>
      <c r="AW72" t="s">
        <v>1565</v>
      </c>
      <c r="AX72" t="s">
        <v>1559</v>
      </c>
      <c r="BF72" s="730" t="s">
        <v>1544</v>
      </c>
      <c r="BG72" s="730" t="s">
        <v>1009</v>
      </c>
      <c r="BH72" s="730" t="s">
        <v>11125</v>
      </c>
    </row>
    <row r="73" spans="1:60">
      <c r="A73">
        <v>69</v>
      </c>
      <c r="B73" t="s">
        <v>971</v>
      </c>
      <c r="D73" t="s">
        <v>1566</v>
      </c>
      <c r="E73" t="s">
        <v>1567</v>
      </c>
      <c r="F73" t="s">
        <v>974</v>
      </c>
      <c r="G73">
        <v>1</v>
      </c>
      <c r="H73">
        <v>0</v>
      </c>
      <c r="I73" t="s">
        <v>975</v>
      </c>
      <c r="J73" t="s">
        <v>1112</v>
      </c>
      <c r="K73" t="s">
        <v>1113</v>
      </c>
      <c r="L73" t="s">
        <v>977</v>
      </c>
      <c r="M73" t="s">
        <v>978</v>
      </c>
      <c r="N73" t="s">
        <v>1567</v>
      </c>
      <c r="O73" t="s">
        <v>1567</v>
      </c>
      <c r="P73" t="s">
        <v>1568</v>
      </c>
      <c r="Q73">
        <v>6132</v>
      </c>
      <c r="R73">
        <v>6106</v>
      </c>
      <c r="S73">
        <v>5970</v>
      </c>
      <c r="T73">
        <v>60</v>
      </c>
      <c r="U73">
        <v>76</v>
      </c>
      <c r="V73">
        <v>136</v>
      </c>
      <c r="W73">
        <v>0.97770000000000001</v>
      </c>
      <c r="X73">
        <v>0</v>
      </c>
      <c r="Y73">
        <v>1</v>
      </c>
      <c r="Z73">
        <v>1</v>
      </c>
      <c r="AA73">
        <v>0</v>
      </c>
      <c r="AB73" t="s">
        <v>971</v>
      </c>
      <c r="AC73" t="s">
        <v>1569</v>
      </c>
      <c r="AP73" t="s">
        <v>981</v>
      </c>
      <c r="AQ73">
        <v>0</v>
      </c>
      <c r="AT73" t="s">
        <v>991</v>
      </c>
      <c r="AU73" t="s">
        <v>1570</v>
      </c>
      <c r="AV73" t="s">
        <v>1571</v>
      </c>
      <c r="AW73" t="s">
        <v>1572</v>
      </c>
      <c r="AX73" t="s">
        <v>1572</v>
      </c>
      <c r="BF73" s="730" t="s">
        <v>1552</v>
      </c>
      <c r="BG73" s="730" t="s">
        <v>988</v>
      </c>
      <c r="BH73" s="730" t="s">
        <v>11125</v>
      </c>
    </row>
    <row r="74" spans="1:60">
      <c r="A74">
        <v>70</v>
      </c>
      <c r="B74" t="s">
        <v>971</v>
      </c>
      <c r="D74" t="s">
        <v>1573</v>
      </c>
      <c r="E74" t="s">
        <v>1574</v>
      </c>
      <c r="F74" t="s">
        <v>974</v>
      </c>
      <c r="G74">
        <v>1</v>
      </c>
      <c r="H74">
        <v>0</v>
      </c>
      <c r="I74" t="s">
        <v>975</v>
      </c>
      <c r="J74" t="s">
        <v>1041</v>
      </c>
      <c r="K74" t="s">
        <v>971</v>
      </c>
      <c r="L74" t="s">
        <v>977</v>
      </c>
      <c r="M74" t="s">
        <v>978</v>
      </c>
      <c r="N74" t="s">
        <v>1574</v>
      </c>
      <c r="O74" t="s">
        <v>1574</v>
      </c>
      <c r="P74" t="s">
        <v>1575</v>
      </c>
      <c r="Q74">
        <v>7561</v>
      </c>
      <c r="R74">
        <v>6749</v>
      </c>
      <c r="S74">
        <v>6326</v>
      </c>
      <c r="T74">
        <v>281</v>
      </c>
      <c r="U74">
        <v>142</v>
      </c>
      <c r="V74">
        <v>423</v>
      </c>
      <c r="W74">
        <v>0.93730000000000002</v>
      </c>
      <c r="X74">
        <v>0</v>
      </c>
      <c r="Y74">
        <v>1</v>
      </c>
      <c r="Z74">
        <v>1</v>
      </c>
      <c r="AA74">
        <v>0</v>
      </c>
      <c r="AB74" t="s">
        <v>971</v>
      </c>
      <c r="AC74" t="s">
        <v>1576</v>
      </c>
      <c r="AP74" t="s">
        <v>981</v>
      </c>
      <c r="AQ74">
        <v>0</v>
      </c>
      <c r="AT74" t="s">
        <v>936</v>
      </c>
      <c r="AU74" t="s">
        <v>1577</v>
      </c>
      <c r="AV74" t="s">
        <v>1578</v>
      </c>
      <c r="AW74" t="s">
        <v>1579</v>
      </c>
      <c r="AX74" t="s">
        <v>1580</v>
      </c>
      <c r="BF74" s="730" t="s">
        <v>1560</v>
      </c>
      <c r="BG74" s="730" t="s">
        <v>988</v>
      </c>
      <c r="BH74" s="730" t="s">
        <v>11125</v>
      </c>
    </row>
    <row r="75" spans="1:60">
      <c r="A75">
        <v>71</v>
      </c>
      <c r="B75" t="s">
        <v>1521</v>
      </c>
      <c r="D75" t="s">
        <v>1581</v>
      </c>
      <c r="E75" t="s">
        <v>1582</v>
      </c>
      <c r="F75" t="s">
        <v>974</v>
      </c>
      <c r="G75">
        <v>1</v>
      </c>
      <c r="H75">
        <v>0</v>
      </c>
      <c r="I75" t="s">
        <v>1583</v>
      </c>
      <c r="J75" t="s">
        <v>1584</v>
      </c>
      <c r="K75" t="s">
        <v>1582</v>
      </c>
      <c r="L75" t="s">
        <v>1585</v>
      </c>
      <c r="M75" t="s">
        <v>1586</v>
      </c>
      <c r="N75" t="s">
        <v>1582</v>
      </c>
      <c r="O75" t="s">
        <v>1582</v>
      </c>
      <c r="P75" t="s">
        <v>1587</v>
      </c>
      <c r="Q75">
        <v>60363</v>
      </c>
      <c r="R75">
        <v>58789</v>
      </c>
      <c r="S75">
        <v>57969</v>
      </c>
      <c r="T75">
        <v>586</v>
      </c>
      <c r="U75">
        <v>234</v>
      </c>
      <c r="V75">
        <v>820</v>
      </c>
      <c r="W75">
        <v>0.98609999999999998</v>
      </c>
      <c r="X75">
        <v>1</v>
      </c>
      <c r="Y75">
        <v>1</v>
      </c>
      <c r="Z75">
        <v>1</v>
      </c>
      <c r="AA75">
        <v>1</v>
      </c>
      <c r="AB75" t="s">
        <v>1521</v>
      </c>
      <c r="AC75" t="s">
        <v>1588</v>
      </c>
      <c r="AP75" t="s">
        <v>1262</v>
      </c>
      <c r="AQ75">
        <v>4</v>
      </c>
      <c r="AT75" t="s">
        <v>936</v>
      </c>
      <c r="AU75" t="s">
        <v>1577</v>
      </c>
      <c r="AV75" t="s">
        <v>1589</v>
      </c>
      <c r="AW75" t="s">
        <v>1590</v>
      </c>
      <c r="AX75" t="s">
        <v>1580</v>
      </c>
      <c r="BF75" s="730" t="s">
        <v>1566</v>
      </c>
      <c r="BG75" s="730" t="s">
        <v>1113</v>
      </c>
      <c r="BH75" s="730" t="s">
        <v>11125</v>
      </c>
    </row>
    <row r="76" spans="1:60">
      <c r="A76">
        <v>72</v>
      </c>
      <c r="B76" t="s">
        <v>1521</v>
      </c>
      <c r="D76" t="s">
        <v>1591</v>
      </c>
      <c r="E76" t="s">
        <v>1592</v>
      </c>
      <c r="F76" t="s">
        <v>974</v>
      </c>
      <c r="G76">
        <v>1</v>
      </c>
      <c r="H76">
        <v>0</v>
      </c>
      <c r="I76" t="s">
        <v>1583</v>
      </c>
      <c r="J76" t="s">
        <v>1593</v>
      </c>
      <c r="K76" t="s">
        <v>1582</v>
      </c>
      <c r="L76" t="s">
        <v>1585</v>
      </c>
      <c r="M76" t="s">
        <v>1586</v>
      </c>
      <c r="N76" t="s">
        <v>1592</v>
      </c>
      <c r="O76" t="s">
        <v>1592</v>
      </c>
      <c r="P76" t="s">
        <v>1594</v>
      </c>
      <c r="Q76">
        <v>2300</v>
      </c>
      <c r="R76">
        <v>2302</v>
      </c>
      <c r="S76">
        <v>2260</v>
      </c>
      <c r="T76">
        <v>42</v>
      </c>
      <c r="U76">
        <v>0</v>
      </c>
      <c r="V76">
        <v>42</v>
      </c>
      <c r="W76">
        <v>0.98180000000000001</v>
      </c>
      <c r="X76">
        <v>1</v>
      </c>
      <c r="Y76">
        <v>1</v>
      </c>
      <c r="Z76">
        <v>1</v>
      </c>
      <c r="AA76">
        <v>1</v>
      </c>
      <c r="AB76" t="s">
        <v>1521</v>
      </c>
      <c r="AC76" t="s">
        <v>1595</v>
      </c>
      <c r="AP76" t="s">
        <v>981</v>
      </c>
      <c r="AQ76">
        <v>0</v>
      </c>
      <c r="AT76" t="s">
        <v>1023</v>
      </c>
      <c r="AU76" t="s">
        <v>1596</v>
      </c>
      <c r="AV76" t="s">
        <v>1597</v>
      </c>
      <c r="AW76" t="s">
        <v>1598</v>
      </c>
      <c r="AX76" t="s">
        <v>1598</v>
      </c>
      <c r="BF76" s="730" t="s">
        <v>1573</v>
      </c>
      <c r="BG76" s="730" t="s">
        <v>971</v>
      </c>
      <c r="BH76" s="730" t="s">
        <v>11125</v>
      </c>
    </row>
    <row r="77" spans="1:60">
      <c r="A77">
        <v>73</v>
      </c>
      <c r="B77" t="s">
        <v>1521</v>
      </c>
      <c r="D77" t="s">
        <v>1599</v>
      </c>
      <c r="E77" t="s">
        <v>1600</v>
      </c>
      <c r="F77" t="s">
        <v>974</v>
      </c>
      <c r="G77">
        <v>1</v>
      </c>
      <c r="H77">
        <v>0</v>
      </c>
      <c r="I77" t="s">
        <v>1583</v>
      </c>
      <c r="J77" t="s">
        <v>1593</v>
      </c>
      <c r="K77" t="s">
        <v>1582</v>
      </c>
      <c r="L77" t="s">
        <v>1585</v>
      </c>
      <c r="M77" t="s">
        <v>1586</v>
      </c>
      <c r="N77" t="s">
        <v>1600</v>
      </c>
      <c r="O77" t="s">
        <v>1600</v>
      </c>
      <c r="P77" t="s">
        <v>1601</v>
      </c>
      <c r="Q77">
        <v>3719</v>
      </c>
      <c r="R77">
        <v>3719</v>
      </c>
      <c r="S77">
        <v>3705</v>
      </c>
      <c r="T77">
        <v>14</v>
      </c>
      <c r="U77">
        <v>0</v>
      </c>
      <c r="V77">
        <v>14</v>
      </c>
      <c r="W77">
        <v>0.99619999999999997</v>
      </c>
      <c r="X77">
        <v>1</v>
      </c>
      <c r="Y77">
        <v>1</v>
      </c>
      <c r="Z77">
        <v>1</v>
      </c>
      <c r="AA77">
        <v>1</v>
      </c>
      <c r="AB77" t="s">
        <v>1521</v>
      </c>
      <c r="AC77" t="s">
        <v>1602</v>
      </c>
      <c r="AP77" t="s">
        <v>981</v>
      </c>
      <c r="AQ77">
        <v>0</v>
      </c>
      <c r="AT77" t="s">
        <v>936</v>
      </c>
      <c r="AU77" t="s">
        <v>1603</v>
      </c>
      <c r="AV77" t="s">
        <v>1604</v>
      </c>
      <c r="AW77" t="s">
        <v>1605</v>
      </c>
      <c r="AX77" t="s">
        <v>1605</v>
      </c>
      <c r="BF77" s="730" t="s">
        <v>1581</v>
      </c>
      <c r="BG77" s="730" t="s">
        <v>1582</v>
      </c>
      <c r="BH77" s="730" t="s">
        <v>11126</v>
      </c>
    </row>
    <row r="78" spans="1:60">
      <c r="A78">
        <v>74</v>
      </c>
      <c r="B78" t="s">
        <v>1521</v>
      </c>
      <c r="D78" t="s">
        <v>1606</v>
      </c>
      <c r="E78" t="s">
        <v>1607</v>
      </c>
      <c r="F78" t="s">
        <v>974</v>
      </c>
      <c r="G78">
        <v>1</v>
      </c>
      <c r="H78">
        <v>0</v>
      </c>
      <c r="I78" t="s">
        <v>1583</v>
      </c>
      <c r="J78" t="s">
        <v>1593</v>
      </c>
      <c r="K78" t="s">
        <v>1582</v>
      </c>
      <c r="L78" t="s">
        <v>1585</v>
      </c>
      <c r="M78" t="s">
        <v>1586</v>
      </c>
      <c r="N78" t="s">
        <v>1607</v>
      </c>
      <c r="O78" t="s">
        <v>1607</v>
      </c>
      <c r="P78" t="s">
        <v>1608</v>
      </c>
      <c r="Q78">
        <v>4133</v>
      </c>
      <c r="R78">
        <v>3919</v>
      </c>
      <c r="S78">
        <v>3736</v>
      </c>
      <c r="T78">
        <v>183</v>
      </c>
      <c r="U78">
        <v>0</v>
      </c>
      <c r="V78">
        <v>183</v>
      </c>
      <c r="W78">
        <v>0.95330000000000004</v>
      </c>
      <c r="X78">
        <v>0</v>
      </c>
      <c r="Y78">
        <v>1</v>
      </c>
      <c r="Z78">
        <v>1</v>
      </c>
      <c r="AA78">
        <v>0</v>
      </c>
      <c r="AB78" t="s">
        <v>1521</v>
      </c>
      <c r="AC78" t="s">
        <v>1609</v>
      </c>
      <c r="AP78" t="s">
        <v>981</v>
      </c>
      <c r="AQ78">
        <v>0</v>
      </c>
      <c r="AT78" t="s">
        <v>936</v>
      </c>
      <c r="AU78" t="s">
        <v>1603</v>
      </c>
      <c r="AV78" t="s">
        <v>1610</v>
      </c>
      <c r="AW78" t="s">
        <v>1611</v>
      </c>
      <c r="AX78" t="s">
        <v>1605</v>
      </c>
      <c r="BF78" s="730" t="s">
        <v>1591</v>
      </c>
      <c r="BG78" s="730" t="s">
        <v>1582</v>
      </c>
      <c r="BH78" s="730" t="s">
        <v>11126</v>
      </c>
    </row>
    <row r="79" spans="1:60">
      <c r="A79">
        <v>75</v>
      </c>
      <c r="B79" t="s">
        <v>1521</v>
      </c>
      <c r="D79" t="s">
        <v>1612</v>
      </c>
      <c r="E79" t="s">
        <v>1613</v>
      </c>
      <c r="F79" t="s">
        <v>974</v>
      </c>
      <c r="G79">
        <v>1</v>
      </c>
      <c r="H79">
        <v>0</v>
      </c>
      <c r="I79" t="s">
        <v>1583</v>
      </c>
      <c r="J79" t="s">
        <v>1614</v>
      </c>
      <c r="K79" t="s">
        <v>1582</v>
      </c>
      <c r="L79" t="s">
        <v>1585</v>
      </c>
      <c r="M79" t="s">
        <v>1586</v>
      </c>
      <c r="N79" t="s">
        <v>1613</v>
      </c>
      <c r="O79" t="s">
        <v>1613</v>
      </c>
      <c r="P79" t="s">
        <v>1615</v>
      </c>
      <c r="Q79">
        <v>3150</v>
      </c>
      <c r="R79">
        <v>2960</v>
      </c>
      <c r="S79">
        <v>2781</v>
      </c>
      <c r="T79">
        <v>170</v>
      </c>
      <c r="U79">
        <v>9</v>
      </c>
      <c r="V79">
        <v>179</v>
      </c>
      <c r="W79">
        <v>0.9395</v>
      </c>
      <c r="X79">
        <v>0</v>
      </c>
      <c r="Y79">
        <v>1</v>
      </c>
      <c r="Z79">
        <v>1</v>
      </c>
      <c r="AA79">
        <v>0</v>
      </c>
      <c r="AB79" t="s">
        <v>1521</v>
      </c>
      <c r="AC79" t="s">
        <v>1616</v>
      </c>
      <c r="AP79" t="s">
        <v>981</v>
      </c>
      <c r="AQ79">
        <v>0</v>
      </c>
      <c r="AT79" t="s">
        <v>936</v>
      </c>
      <c r="AU79" t="s">
        <v>1603</v>
      </c>
      <c r="AV79" t="s">
        <v>1617</v>
      </c>
      <c r="AW79" t="s">
        <v>1618</v>
      </c>
      <c r="AX79" t="s">
        <v>1605</v>
      </c>
      <c r="BF79" s="730" t="s">
        <v>1599</v>
      </c>
      <c r="BG79" s="730" t="s">
        <v>1582</v>
      </c>
      <c r="BH79" s="730" t="s">
        <v>11126</v>
      </c>
    </row>
    <row r="80" spans="1:60">
      <c r="A80">
        <v>76</v>
      </c>
      <c r="B80" t="s">
        <v>1521</v>
      </c>
      <c r="D80" t="s">
        <v>1619</v>
      </c>
      <c r="E80" t="s">
        <v>1620</v>
      </c>
      <c r="F80" t="s">
        <v>974</v>
      </c>
      <c r="G80">
        <v>1</v>
      </c>
      <c r="H80">
        <v>0</v>
      </c>
      <c r="I80" t="s">
        <v>1583</v>
      </c>
      <c r="J80" t="s">
        <v>1593</v>
      </c>
      <c r="K80" t="s">
        <v>1582</v>
      </c>
      <c r="L80" t="s">
        <v>1585</v>
      </c>
      <c r="M80" t="s">
        <v>1586</v>
      </c>
      <c r="N80" t="s">
        <v>1620</v>
      </c>
      <c r="O80" t="s">
        <v>1620</v>
      </c>
      <c r="P80" t="s">
        <v>1621</v>
      </c>
      <c r="Q80">
        <v>2268</v>
      </c>
      <c r="R80">
        <v>2223</v>
      </c>
      <c r="S80">
        <v>2197</v>
      </c>
      <c r="T80">
        <v>26</v>
      </c>
      <c r="U80">
        <v>0</v>
      </c>
      <c r="V80">
        <v>26</v>
      </c>
      <c r="W80">
        <v>0.98829999999999996</v>
      </c>
      <c r="X80">
        <v>1</v>
      </c>
      <c r="Y80">
        <v>1</v>
      </c>
      <c r="Z80">
        <v>1</v>
      </c>
      <c r="AA80">
        <v>1</v>
      </c>
      <c r="AB80" t="s">
        <v>1521</v>
      </c>
      <c r="AC80" t="s">
        <v>1622</v>
      </c>
      <c r="AP80" t="s">
        <v>981</v>
      </c>
      <c r="AQ80">
        <v>0</v>
      </c>
      <c r="AT80" t="s">
        <v>1023</v>
      </c>
      <c r="AU80" t="s">
        <v>1623</v>
      </c>
      <c r="AV80" t="s">
        <v>1624</v>
      </c>
      <c r="AW80" t="s">
        <v>1625</v>
      </c>
      <c r="AX80" t="s">
        <v>1625</v>
      </c>
      <c r="BF80" s="730" t="s">
        <v>1606</v>
      </c>
      <c r="BG80" s="730" t="s">
        <v>1582</v>
      </c>
      <c r="BH80" s="730" t="s">
        <v>11126</v>
      </c>
    </row>
    <row r="81" spans="1:60">
      <c r="A81">
        <v>77</v>
      </c>
      <c r="B81" t="s">
        <v>1521</v>
      </c>
      <c r="D81" t="s">
        <v>1626</v>
      </c>
      <c r="E81" t="s">
        <v>1627</v>
      </c>
      <c r="F81" t="s">
        <v>1628</v>
      </c>
      <c r="G81">
        <v>1</v>
      </c>
      <c r="H81">
        <v>1</v>
      </c>
      <c r="I81" t="s">
        <v>1583</v>
      </c>
      <c r="J81" t="s">
        <v>1593</v>
      </c>
      <c r="K81" t="s">
        <v>1582</v>
      </c>
      <c r="L81" t="s">
        <v>1585</v>
      </c>
      <c r="M81" t="s">
        <v>1586</v>
      </c>
      <c r="N81" t="s">
        <v>1627</v>
      </c>
      <c r="O81" t="s">
        <v>1627</v>
      </c>
      <c r="P81" t="s">
        <v>1629</v>
      </c>
      <c r="Q81">
        <v>2842</v>
      </c>
      <c r="R81">
        <v>2918</v>
      </c>
      <c r="S81">
        <v>2885</v>
      </c>
      <c r="T81">
        <v>17</v>
      </c>
      <c r="U81">
        <v>16</v>
      </c>
      <c r="V81">
        <v>33</v>
      </c>
      <c r="W81">
        <v>0.98870000000000002</v>
      </c>
      <c r="X81">
        <v>1</v>
      </c>
      <c r="Y81">
        <v>1</v>
      </c>
      <c r="Z81">
        <v>1</v>
      </c>
      <c r="AA81">
        <v>1</v>
      </c>
      <c r="AB81" t="s">
        <v>1521</v>
      </c>
      <c r="AC81" t="s">
        <v>1630</v>
      </c>
      <c r="AJ81" t="s">
        <v>1581</v>
      </c>
      <c r="AP81" t="s">
        <v>981</v>
      </c>
      <c r="AQ81">
        <v>0</v>
      </c>
      <c r="AT81" t="s">
        <v>1044</v>
      </c>
      <c r="AU81" t="s">
        <v>1631</v>
      </c>
      <c r="AV81" t="s">
        <v>1632</v>
      </c>
      <c r="AW81" t="s">
        <v>1633</v>
      </c>
      <c r="AX81" t="s">
        <v>1633</v>
      </c>
      <c r="BF81" s="730" t="s">
        <v>1612</v>
      </c>
      <c r="BG81" s="730" t="s">
        <v>1582</v>
      </c>
      <c r="BH81" s="730" t="s">
        <v>11126</v>
      </c>
    </row>
    <row r="82" spans="1:60">
      <c r="A82">
        <v>78</v>
      </c>
      <c r="B82" t="s">
        <v>1521</v>
      </c>
      <c r="D82" t="s">
        <v>1634</v>
      </c>
      <c r="E82" t="s">
        <v>1635</v>
      </c>
      <c r="F82" t="s">
        <v>1019</v>
      </c>
      <c r="G82">
        <v>0</v>
      </c>
      <c r="H82">
        <v>3</v>
      </c>
      <c r="I82" t="s">
        <v>1583</v>
      </c>
      <c r="J82" t="s">
        <v>1593</v>
      </c>
      <c r="K82" t="s">
        <v>1582</v>
      </c>
      <c r="L82" t="s">
        <v>1585</v>
      </c>
      <c r="M82" t="s">
        <v>1586</v>
      </c>
      <c r="N82" t="s">
        <v>1635</v>
      </c>
      <c r="O82" t="s">
        <v>1635</v>
      </c>
      <c r="P82" t="s">
        <v>1636</v>
      </c>
      <c r="Q82">
        <v>9857</v>
      </c>
      <c r="R82">
        <v>7326</v>
      </c>
      <c r="S82">
        <v>6750</v>
      </c>
      <c r="T82">
        <v>505</v>
      </c>
      <c r="U82">
        <v>71</v>
      </c>
      <c r="V82">
        <v>576</v>
      </c>
      <c r="W82">
        <v>0.9214</v>
      </c>
      <c r="X82">
        <v>0</v>
      </c>
      <c r="Y82">
        <v>0</v>
      </c>
      <c r="Z82">
        <v>1</v>
      </c>
      <c r="AA82">
        <v>0</v>
      </c>
      <c r="AB82" t="s">
        <v>1521</v>
      </c>
      <c r="AC82" t="s">
        <v>747</v>
      </c>
      <c r="AJ82" s="520" t="s">
        <v>1581</v>
      </c>
      <c r="AK82" s="520" t="s">
        <v>1581</v>
      </c>
      <c r="AL82" s="520" t="s">
        <v>1581</v>
      </c>
      <c r="AP82" t="s">
        <v>981</v>
      </c>
      <c r="AQ82">
        <v>0</v>
      </c>
      <c r="AT82" t="s">
        <v>936</v>
      </c>
      <c r="AU82" t="s">
        <v>1637</v>
      </c>
      <c r="AV82" t="s">
        <v>1638</v>
      </c>
      <c r="AW82" t="s">
        <v>1639</v>
      </c>
      <c r="AX82" t="s">
        <v>1640</v>
      </c>
      <c r="BF82" s="730" t="s">
        <v>1619</v>
      </c>
      <c r="BG82" s="730" t="s">
        <v>1582</v>
      </c>
      <c r="BH82" s="730" t="s">
        <v>11126</v>
      </c>
    </row>
    <row r="83" spans="1:60">
      <c r="A83">
        <v>79</v>
      </c>
      <c r="B83" t="s">
        <v>1521</v>
      </c>
      <c r="D83" t="s">
        <v>1641</v>
      </c>
      <c r="E83" t="s">
        <v>1642</v>
      </c>
      <c r="F83" t="s">
        <v>974</v>
      </c>
      <c r="G83">
        <v>1</v>
      </c>
      <c r="H83">
        <v>0</v>
      </c>
      <c r="I83" t="s">
        <v>1643</v>
      </c>
      <c r="J83" t="s">
        <v>1644</v>
      </c>
      <c r="K83" t="s">
        <v>1521</v>
      </c>
      <c r="L83" t="s">
        <v>1585</v>
      </c>
      <c r="M83" t="s">
        <v>1586</v>
      </c>
      <c r="N83" t="s">
        <v>1521</v>
      </c>
      <c r="O83" t="s">
        <v>1645</v>
      </c>
      <c r="P83" t="s">
        <v>1646</v>
      </c>
      <c r="Q83">
        <v>386007</v>
      </c>
      <c r="R83">
        <v>351537</v>
      </c>
      <c r="S83">
        <v>349343</v>
      </c>
      <c r="T83">
        <v>2046</v>
      </c>
      <c r="U83">
        <v>148</v>
      </c>
      <c r="V83">
        <v>2194</v>
      </c>
      <c r="W83">
        <v>0.99380000000000002</v>
      </c>
      <c r="X83">
        <v>0</v>
      </c>
      <c r="Y83">
        <v>1</v>
      </c>
      <c r="Z83">
        <v>1</v>
      </c>
      <c r="AA83">
        <v>0</v>
      </c>
      <c r="AB83" t="s">
        <v>1521</v>
      </c>
      <c r="AC83" t="s">
        <v>1647</v>
      </c>
      <c r="AP83" t="s">
        <v>981</v>
      </c>
      <c r="AQ83">
        <v>0</v>
      </c>
      <c r="AT83" t="s">
        <v>1054</v>
      </c>
      <c r="AU83" t="s">
        <v>1648</v>
      </c>
      <c r="AV83" t="s">
        <v>1649</v>
      </c>
      <c r="AW83" t="s">
        <v>1650</v>
      </c>
      <c r="AX83" t="s">
        <v>1651</v>
      </c>
      <c r="BF83" s="730" t="s">
        <v>1626</v>
      </c>
      <c r="BG83" s="730" t="s">
        <v>1582</v>
      </c>
      <c r="BH83" s="730" t="s">
        <v>11126</v>
      </c>
    </row>
    <row r="84" spans="1:60">
      <c r="A84">
        <v>80</v>
      </c>
      <c r="B84" t="s">
        <v>1521</v>
      </c>
      <c r="D84" t="s">
        <v>1652</v>
      </c>
      <c r="E84" t="s">
        <v>1653</v>
      </c>
      <c r="F84" t="s">
        <v>974</v>
      </c>
      <c r="G84">
        <v>1</v>
      </c>
      <c r="H84">
        <v>0</v>
      </c>
      <c r="I84" t="s">
        <v>1643</v>
      </c>
      <c r="J84" t="s">
        <v>1654</v>
      </c>
      <c r="K84" t="s">
        <v>1655</v>
      </c>
      <c r="L84" t="s">
        <v>1656</v>
      </c>
      <c r="M84" t="s">
        <v>1656</v>
      </c>
      <c r="N84" t="s">
        <v>1657</v>
      </c>
      <c r="O84" t="s">
        <v>1658</v>
      </c>
      <c r="P84" t="s">
        <v>1659</v>
      </c>
      <c r="Q84">
        <v>148836</v>
      </c>
      <c r="R84">
        <v>146428</v>
      </c>
      <c r="S84">
        <v>144986</v>
      </c>
      <c r="T84">
        <v>1331</v>
      </c>
      <c r="U84">
        <v>111</v>
      </c>
      <c r="V84">
        <v>1442</v>
      </c>
      <c r="W84">
        <v>0.99019999999999997</v>
      </c>
      <c r="X84">
        <v>1</v>
      </c>
      <c r="Y84">
        <v>1</v>
      </c>
      <c r="Z84">
        <v>1</v>
      </c>
      <c r="AA84">
        <v>1</v>
      </c>
      <c r="AB84" t="s">
        <v>1521</v>
      </c>
      <c r="AC84" t="s">
        <v>1660</v>
      </c>
      <c r="AP84" t="s">
        <v>981</v>
      </c>
      <c r="AQ84">
        <v>0</v>
      </c>
      <c r="AT84" t="s">
        <v>1054</v>
      </c>
      <c r="AU84" t="s">
        <v>1648</v>
      </c>
      <c r="AV84" t="s">
        <v>1661</v>
      </c>
      <c r="AW84" t="s">
        <v>1662</v>
      </c>
      <c r="AX84" t="s">
        <v>1651</v>
      </c>
      <c r="BF84" s="730" t="s">
        <v>1634</v>
      </c>
      <c r="BG84" s="730" t="s">
        <v>1582</v>
      </c>
      <c r="BH84" s="730" t="s">
        <v>11126</v>
      </c>
    </row>
    <row r="85" spans="1:60">
      <c r="A85">
        <v>81</v>
      </c>
      <c r="B85" t="s">
        <v>1521</v>
      </c>
      <c r="D85" t="s">
        <v>1663</v>
      </c>
      <c r="E85" t="s">
        <v>1664</v>
      </c>
      <c r="F85" t="s">
        <v>974</v>
      </c>
      <c r="G85">
        <v>1</v>
      </c>
      <c r="H85">
        <v>0</v>
      </c>
      <c r="I85" t="s">
        <v>1643</v>
      </c>
      <c r="J85" t="s">
        <v>1665</v>
      </c>
      <c r="K85" t="s">
        <v>1582</v>
      </c>
      <c r="L85" t="s">
        <v>1585</v>
      </c>
      <c r="M85" t="s">
        <v>1586</v>
      </c>
      <c r="N85" t="s">
        <v>1666</v>
      </c>
      <c r="O85" t="s">
        <v>1667</v>
      </c>
      <c r="P85" t="s">
        <v>1668</v>
      </c>
      <c r="Q85">
        <v>109150</v>
      </c>
      <c r="R85">
        <v>109519</v>
      </c>
      <c r="S85">
        <v>108044</v>
      </c>
      <c r="T85">
        <v>1161</v>
      </c>
      <c r="U85">
        <v>314</v>
      </c>
      <c r="V85">
        <v>1475</v>
      </c>
      <c r="W85">
        <v>0.98650000000000004</v>
      </c>
      <c r="X85">
        <v>1</v>
      </c>
      <c r="Y85">
        <v>0</v>
      </c>
      <c r="Z85">
        <v>0</v>
      </c>
      <c r="AA85">
        <v>0</v>
      </c>
      <c r="AB85" t="s">
        <v>1521</v>
      </c>
      <c r="AC85" t="s">
        <v>1669</v>
      </c>
      <c r="AP85" t="s">
        <v>981</v>
      </c>
      <c r="AQ85">
        <v>0</v>
      </c>
      <c r="AT85" t="s">
        <v>936</v>
      </c>
      <c r="AU85" t="s">
        <v>1670</v>
      </c>
      <c r="AV85" t="s">
        <v>1671</v>
      </c>
      <c r="AW85" t="s">
        <v>1672</v>
      </c>
      <c r="AX85" t="s">
        <v>1673</v>
      </c>
      <c r="BF85" s="730" t="s">
        <v>1641</v>
      </c>
      <c r="BG85" s="730" t="s">
        <v>1521</v>
      </c>
      <c r="BH85" s="730" t="s">
        <v>11126</v>
      </c>
    </row>
    <row r="86" spans="1:60">
      <c r="A86">
        <v>82</v>
      </c>
      <c r="B86" t="s">
        <v>1521</v>
      </c>
      <c r="D86" t="s">
        <v>1674</v>
      </c>
      <c r="E86" t="s">
        <v>1675</v>
      </c>
      <c r="F86" t="s">
        <v>974</v>
      </c>
      <c r="G86">
        <v>1</v>
      </c>
      <c r="H86">
        <v>0</v>
      </c>
      <c r="I86" t="s">
        <v>1643</v>
      </c>
      <c r="J86" t="s">
        <v>1676</v>
      </c>
      <c r="K86" t="s">
        <v>1655</v>
      </c>
      <c r="L86" t="s">
        <v>1585</v>
      </c>
      <c r="M86" t="s">
        <v>1586</v>
      </c>
      <c r="N86" t="s">
        <v>1675</v>
      </c>
      <c r="O86" t="s">
        <v>1675</v>
      </c>
      <c r="P86" t="s">
        <v>1677</v>
      </c>
      <c r="Q86">
        <v>6971</v>
      </c>
      <c r="R86">
        <v>4875</v>
      </c>
      <c r="S86">
        <v>4782</v>
      </c>
      <c r="T86">
        <v>93</v>
      </c>
      <c r="U86">
        <v>0</v>
      </c>
      <c r="V86">
        <v>93</v>
      </c>
      <c r="W86">
        <v>0.98089999999999999</v>
      </c>
      <c r="X86">
        <v>1</v>
      </c>
      <c r="Y86">
        <v>1</v>
      </c>
      <c r="Z86">
        <v>0</v>
      </c>
      <c r="AA86">
        <v>0</v>
      </c>
      <c r="AB86" t="s">
        <v>1521</v>
      </c>
      <c r="AC86" t="s">
        <v>1678</v>
      </c>
      <c r="AP86" t="s">
        <v>981</v>
      </c>
      <c r="AQ86">
        <v>0</v>
      </c>
      <c r="AT86" t="s">
        <v>936</v>
      </c>
      <c r="AU86" t="s">
        <v>1670</v>
      </c>
      <c r="AV86" t="s">
        <v>1679</v>
      </c>
      <c r="AW86" t="s">
        <v>1680</v>
      </c>
      <c r="AX86" t="s">
        <v>1673</v>
      </c>
      <c r="BF86" s="730" t="s">
        <v>1652</v>
      </c>
      <c r="BG86" s="730" t="s">
        <v>1655</v>
      </c>
      <c r="BH86" s="730" t="s">
        <v>11127</v>
      </c>
    </row>
    <row r="87" spans="1:60">
      <c r="A87">
        <v>83</v>
      </c>
      <c r="B87" t="s">
        <v>1521</v>
      </c>
      <c r="D87" t="s">
        <v>1681</v>
      </c>
      <c r="E87" t="s">
        <v>1655</v>
      </c>
      <c r="F87" t="s">
        <v>974</v>
      </c>
      <c r="G87">
        <v>1</v>
      </c>
      <c r="H87">
        <v>0</v>
      </c>
      <c r="I87" t="s">
        <v>1643</v>
      </c>
      <c r="J87" t="s">
        <v>1682</v>
      </c>
      <c r="K87" t="s">
        <v>1655</v>
      </c>
      <c r="L87" t="s">
        <v>1585</v>
      </c>
      <c r="M87" t="s">
        <v>1586</v>
      </c>
      <c r="N87" t="s">
        <v>1683</v>
      </c>
      <c r="O87" t="s">
        <v>1684</v>
      </c>
      <c r="P87" t="s">
        <v>1685</v>
      </c>
      <c r="Q87">
        <v>36003</v>
      </c>
      <c r="R87">
        <v>34000</v>
      </c>
      <c r="S87">
        <v>33215</v>
      </c>
      <c r="T87">
        <v>770</v>
      </c>
      <c r="U87">
        <v>15</v>
      </c>
      <c r="V87">
        <v>785</v>
      </c>
      <c r="W87">
        <v>0.97689999999999999</v>
      </c>
      <c r="X87">
        <v>0</v>
      </c>
      <c r="Y87">
        <v>1</v>
      </c>
      <c r="Z87">
        <v>1</v>
      </c>
      <c r="AA87">
        <v>0</v>
      </c>
      <c r="AB87" t="s">
        <v>1521</v>
      </c>
      <c r="AC87" t="s">
        <v>1686</v>
      </c>
      <c r="AP87" t="s">
        <v>981</v>
      </c>
      <c r="AQ87">
        <v>0</v>
      </c>
      <c r="AT87" t="s">
        <v>936</v>
      </c>
      <c r="AU87" t="s">
        <v>1687</v>
      </c>
      <c r="AV87" t="s">
        <v>1688</v>
      </c>
      <c r="AW87" t="s">
        <v>1689</v>
      </c>
      <c r="AX87" t="s">
        <v>1690</v>
      </c>
      <c r="BF87" s="730" t="s">
        <v>1663</v>
      </c>
      <c r="BG87" s="730" t="s">
        <v>1582</v>
      </c>
      <c r="BH87" s="730" t="s">
        <v>11126</v>
      </c>
    </row>
    <row r="88" spans="1:60">
      <c r="A88">
        <v>84</v>
      </c>
      <c r="B88" t="s">
        <v>1521</v>
      </c>
      <c r="D88" t="s">
        <v>1691</v>
      </c>
      <c r="E88" t="s">
        <v>1692</v>
      </c>
      <c r="F88" t="s">
        <v>974</v>
      </c>
      <c r="G88">
        <v>1</v>
      </c>
      <c r="H88">
        <v>0</v>
      </c>
      <c r="I88" t="s">
        <v>1643</v>
      </c>
      <c r="J88" t="s">
        <v>1693</v>
      </c>
      <c r="K88" t="s">
        <v>1521</v>
      </c>
      <c r="L88" t="s">
        <v>1585</v>
      </c>
      <c r="M88" t="s">
        <v>1586</v>
      </c>
      <c r="N88" t="s">
        <v>1692</v>
      </c>
      <c r="O88" t="s">
        <v>1694</v>
      </c>
      <c r="P88" t="s">
        <v>1695</v>
      </c>
      <c r="Q88">
        <v>29369</v>
      </c>
      <c r="R88">
        <v>28415</v>
      </c>
      <c r="S88">
        <v>27814</v>
      </c>
      <c r="T88">
        <v>542</v>
      </c>
      <c r="U88">
        <v>59</v>
      </c>
      <c r="V88">
        <v>601</v>
      </c>
      <c r="W88">
        <v>0.9788</v>
      </c>
      <c r="X88">
        <v>0</v>
      </c>
      <c r="Y88">
        <v>1</v>
      </c>
      <c r="Z88">
        <v>1</v>
      </c>
      <c r="AA88">
        <v>0</v>
      </c>
      <c r="AB88" t="s">
        <v>1521</v>
      </c>
      <c r="AC88" t="s">
        <v>1696</v>
      </c>
      <c r="AP88" t="s">
        <v>981</v>
      </c>
      <c r="AQ88">
        <v>0</v>
      </c>
      <c r="AT88" t="s">
        <v>991</v>
      </c>
      <c r="AU88" t="s">
        <v>1697</v>
      </c>
      <c r="AV88" t="s">
        <v>1698</v>
      </c>
      <c r="AW88" t="s">
        <v>1699</v>
      </c>
      <c r="AX88" t="s">
        <v>1699</v>
      </c>
      <c r="BF88" s="730" t="s">
        <v>1674</v>
      </c>
      <c r="BG88" s="730" t="s">
        <v>1655</v>
      </c>
      <c r="BH88" s="730" t="s">
        <v>11126</v>
      </c>
    </row>
    <row r="89" spans="1:60">
      <c r="A89">
        <v>85</v>
      </c>
      <c r="B89" t="s">
        <v>1521</v>
      </c>
      <c r="D89" t="s">
        <v>1522</v>
      </c>
      <c r="E89" t="s">
        <v>1525</v>
      </c>
      <c r="F89" t="s">
        <v>974</v>
      </c>
      <c r="G89">
        <v>1</v>
      </c>
      <c r="H89">
        <v>0</v>
      </c>
      <c r="I89" t="s">
        <v>1643</v>
      </c>
      <c r="J89" t="s">
        <v>1700</v>
      </c>
      <c r="K89" t="s">
        <v>1582</v>
      </c>
      <c r="L89" t="s">
        <v>1585</v>
      </c>
      <c r="M89" t="s">
        <v>1586</v>
      </c>
      <c r="N89" t="s">
        <v>1701</v>
      </c>
      <c r="O89" t="s">
        <v>1702</v>
      </c>
      <c r="P89" t="s">
        <v>1703</v>
      </c>
      <c r="Q89">
        <v>24890</v>
      </c>
      <c r="R89">
        <v>23943</v>
      </c>
      <c r="S89">
        <v>23467</v>
      </c>
      <c r="T89">
        <v>346</v>
      </c>
      <c r="U89">
        <v>130</v>
      </c>
      <c r="V89">
        <v>476</v>
      </c>
      <c r="W89">
        <v>0.98009999999999997</v>
      </c>
      <c r="X89">
        <v>1</v>
      </c>
      <c r="Y89">
        <v>1</v>
      </c>
      <c r="Z89">
        <v>1</v>
      </c>
      <c r="AA89">
        <v>1</v>
      </c>
      <c r="AB89" t="s">
        <v>1521</v>
      </c>
      <c r="AC89" t="s">
        <v>1704</v>
      </c>
      <c r="AP89" t="s">
        <v>981</v>
      </c>
      <c r="AQ89">
        <v>0</v>
      </c>
      <c r="AT89" t="s">
        <v>991</v>
      </c>
      <c r="AU89" t="s">
        <v>1705</v>
      </c>
      <c r="AV89" t="s">
        <v>1706</v>
      </c>
      <c r="AW89" t="s">
        <v>1707</v>
      </c>
      <c r="AX89" t="s">
        <v>1708</v>
      </c>
      <c r="BF89" s="730" t="s">
        <v>1681</v>
      </c>
      <c r="BG89" s="730" t="s">
        <v>1655</v>
      </c>
      <c r="BH89" s="730" t="s">
        <v>11126</v>
      </c>
    </row>
    <row r="90" spans="1:60">
      <c r="A90">
        <v>86</v>
      </c>
      <c r="B90" t="s">
        <v>1521</v>
      </c>
      <c r="D90" t="s">
        <v>1709</v>
      </c>
      <c r="E90" t="s">
        <v>1710</v>
      </c>
      <c r="F90" t="s">
        <v>974</v>
      </c>
      <c r="G90">
        <v>1</v>
      </c>
      <c r="H90">
        <v>0</v>
      </c>
      <c r="I90" t="s">
        <v>1643</v>
      </c>
      <c r="J90" t="s">
        <v>1711</v>
      </c>
      <c r="K90" t="s">
        <v>1521</v>
      </c>
      <c r="L90" t="s">
        <v>1585</v>
      </c>
      <c r="M90" t="s">
        <v>1586</v>
      </c>
      <c r="N90" t="s">
        <v>1710</v>
      </c>
      <c r="O90" t="s">
        <v>1712</v>
      </c>
      <c r="P90" t="s">
        <v>1713</v>
      </c>
      <c r="Q90">
        <v>33629</v>
      </c>
      <c r="R90">
        <v>29762</v>
      </c>
      <c r="S90">
        <v>29621</v>
      </c>
      <c r="T90">
        <v>52</v>
      </c>
      <c r="U90">
        <v>89</v>
      </c>
      <c r="V90">
        <v>141</v>
      </c>
      <c r="W90">
        <v>0.99529999999999996</v>
      </c>
      <c r="X90">
        <v>1</v>
      </c>
      <c r="Y90">
        <v>1</v>
      </c>
      <c r="Z90">
        <v>1</v>
      </c>
      <c r="AA90">
        <v>1</v>
      </c>
      <c r="AB90" t="s">
        <v>1521</v>
      </c>
      <c r="AC90" t="s">
        <v>1714</v>
      </c>
      <c r="AP90" t="s">
        <v>981</v>
      </c>
      <c r="AQ90">
        <v>0</v>
      </c>
      <c r="AT90" t="s">
        <v>1023</v>
      </c>
      <c r="AU90" t="s">
        <v>1715</v>
      </c>
      <c r="AV90" t="s">
        <v>1716</v>
      </c>
      <c r="AW90" t="s">
        <v>1717</v>
      </c>
      <c r="AX90" t="s">
        <v>1718</v>
      </c>
      <c r="BF90" s="730" t="s">
        <v>1691</v>
      </c>
      <c r="BG90" s="730" t="s">
        <v>1521</v>
      </c>
      <c r="BH90" s="730" t="s">
        <v>11126</v>
      </c>
    </row>
    <row r="91" spans="1:60">
      <c r="A91">
        <v>87</v>
      </c>
      <c r="B91" t="s">
        <v>1521</v>
      </c>
      <c r="D91" t="s">
        <v>1719</v>
      </c>
      <c r="E91" t="s">
        <v>1720</v>
      </c>
      <c r="F91" t="s">
        <v>974</v>
      </c>
      <c r="G91">
        <v>1</v>
      </c>
      <c r="H91">
        <v>0</v>
      </c>
      <c r="I91" t="s">
        <v>1643</v>
      </c>
      <c r="J91" t="s">
        <v>1721</v>
      </c>
      <c r="K91" t="s">
        <v>1655</v>
      </c>
      <c r="L91" t="s">
        <v>1585</v>
      </c>
      <c r="M91" t="s">
        <v>1586</v>
      </c>
      <c r="N91" t="s">
        <v>1720</v>
      </c>
      <c r="O91" t="s">
        <v>1720</v>
      </c>
      <c r="P91" t="s">
        <v>1722</v>
      </c>
      <c r="Q91">
        <v>20355</v>
      </c>
      <c r="R91">
        <v>20414</v>
      </c>
      <c r="S91">
        <v>20174</v>
      </c>
      <c r="T91">
        <v>217</v>
      </c>
      <c r="U91">
        <v>23</v>
      </c>
      <c r="V91">
        <v>240</v>
      </c>
      <c r="W91">
        <v>0.98819999999999997</v>
      </c>
      <c r="X91">
        <v>1</v>
      </c>
      <c r="Y91">
        <v>1</v>
      </c>
      <c r="Z91">
        <v>1</v>
      </c>
      <c r="AA91">
        <v>1</v>
      </c>
      <c r="AB91" t="s">
        <v>1521</v>
      </c>
      <c r="AC91" t="s">
        <v>1723</v>
      </c>
      <c r="AP91" t="s">
        <v>981</v>
      </c>
      <c r="AQ91">
        <v>0</v>
      </c>
      <c r="AT91" t="s">
        <v>1082</v>
      </c>
      <c r="AU91" t="s">
        <v>1724</v>
      </c>
      <c r="AV91" t="s">
        <v>1725</v>
      </c>
      <c r="AW91" t="s">
        <v>1726</v>
      </c>
      <c r="AX91" t="s">
        <v>1726</v>
      </c>
      <c r="BF91" s="730" t="s">
        <v>1522</v>
      </c>
      <c r="BG91" s="730" t="s">
        <v>1582</v>
      </c>
      <c r="BH91" s="730" t="s">
        <v>11126</v>
      </c>
    </row>
    <row r="92" spans="1:60">
      <c r="A92">
        <v>88</v>
      </c>
      <c r="B92" t="s">
        <v>1521</v>
      </c>
      <c r="D92" t="s">
        <v>1727</v>
      </c>
      <c r="E92" t="s">
        <v>1728</v>
      </c>
      <c r="F92" t="s">
        <v>974</v>
      </c>
      <c r="G92">
        <v>1</v>
      </c>
      <c r="H92">
        <v>0</v>
      </c>
      <c r="I92" t="s">
        <v>1643</v>
      </c>
      <c r="J92" t="s">
        <v>1676</v>
      </c>
      <c r="K92" t="s">
        <v>1521</v>
      </c>
      <c r="L92" t="s">
        <v>1585</v>
      </c>
      <c r="M92" t="s">
        <v>1586</v>
      </c>
      <c r="N92" t="s">
        <v>1728</v>
      </c>
      <c r="O92" t="s">
        <v>1728</v>
      </c>
      <c r="P92" t="s">
        <v>1729</v>
      </c>
      <c r="Q92">
        <v>29037</v>
      </c>
      <c r="R92">
        <v>26353</v>
      </c>
      <c r="S92">
        <v>25847</v>
      </c>
      <c r="T92">
        <v>506</v>
      </c>
      <c r="U92">
        <v>0</v>
      </c>
      <c r="V92">
        <v>506</v>
      </c>
      <c r="W92">
        <v>0.98080000000000001</v>
      </c>
      <c r="X92">
        <v>1</v>
      </c>
      <c r="Y92">
        <v>1</v>
      </c>
      <c r="Z92">
        <v>1</v>
      </c>
      <c r="AA92">
        <v>1</v>
      </c>
      <c r="AB92" t="s">
        <v>1521</v>
      </c>
      <c r="AC92" t="s">
        <v>1730</v>
      </c>
      <c r="AP92" t="s">
        <v>981</v>
      </c>
      <c r="AQ92">
        <v>0</v>
      </c>
      <c r="AT92" t="s">
        <v>1082</v>
      </c>
      <c r="AU92" t="s">
        <v>1731</v>
      </c>
      <c r="AV92" t="s">
        <v>1732</v>
      </c>
      <c r="AW92" t="s">
        <v>1733</v>
      </c>
      <c r="AX92" t="s">
        <v>1733</v>
      </c>
      <c r="BF92" s="730" t="s">
        <v>1709</v>
      </c>
      <c r="BG92" s="730" t="s">
        <v>1521</v>
      </c>
      <c r="BH92" s="730" t="s">
        <v>11126</v>
      </c>
    </row>
    <row r="93" spans="1:60">
      <c r="A93">
        <v>89</v>
      </c>
      <c r="B93" t="s">
        <v>1521</v>
      </c>
      <c r="D93" t="s">
        <v>1734</v>
      </c>
      <c r="E93" t="s">
        <v>1735</v>
      </c>
      <c r="F93" t="s">
        <v>974</v>
      </c>
      <c r="G93">
        <v>1</v>
      </c>
      <c r="H93">
        <v>0</v>
      </c>
      <c r="I93" t="s">
        <v>1643</v>
      </c>
      <c r="J93" t="s">
        <v>1736</v>
      </c>
      <c r="K93" t="s">
        <v>1521</v>
      </c>
      <c r="L93" t="s">
        <v>1585</v>
      </c>
      <c r="M93" t="s">
        <v>1586</v>
      </c>
      <c r="N93" t="s">
        <v>1735</v>
      </c>
      <c r="O93" t="s">
        <v>1735</v>
      </c>
      <c r="P93" t="s">
        <v>1737</v>
      </c>
      <c r="Q93">
        <v>10817</v>
      </c>
      <c r="R93">
        <v>10137</v>
      </c>
      <c r="S93">
        <v>9970</v>
      </c>
      <c r="T93">
        <v>107</v>
      </c>
      <c r="U93">
        <v>60</v>
      </c>
      <c r="V93">
        <v>167</v>
      </c>
      <c r="W93">
        <v>0.98350000000000004</v>
      </c>
      <c r="X93">
        <v>1</v>
      </c>
      <c r="Y93">
        <v>1</v>
      </c>
      <c r="Z93">
        <v>1</v>
      </c>
      <c r="AA93">
        <v>1</v>
      </c>
      <c r="AB93" t="s">
        <v>1521</v>
      </c>
      <c r="AC93" t="s">
        <v>1738</v>
      </c>
      <c r="AP93" t="s">
        <v>981</v>
      </c>
      <c r="AQ93">
        <v>0</v>
      </c>
      <c r="AT93" t="s">
        <v>1054</v>
      </c>
      <c r="AU93" t="s">
        <v>1739</v>
      </c>
      <c r="AV93" t="s">
        <v>1740</v>
      </c>
      <c r="AW93" t="s">
        <v>1741</v>
      </c>
      <c r="AX93" t="s">
        <v>1742</v>
      </c>
      <c r="BF93" s="730" t="s">
        <v>1719</v>
      </c>
      <c r="BG93" s="730" t="s">
        <v>1655</v>
      </c>
      <c r="BH93" s="730" t="s">
        <v>11126</v>
      </c>
    </row>
    <row r="94" spans="1:60">
      <c r="A94">
        <v>90</v>
      </c>
      <c r="B94" t="s">
        <v>1521</v>
      </c>
      <c r="D94" t="s">
        <v>1743</v>
      </c>
      <c r="E94" t="s">
        <v>1744</v>
      </c>
      <c r="F94" t="s">
        <v>974</v>
      </c>
      <c r="G94">
        <v>1</v>
      </c>
      <c r="H94">
        <v>0</v>
      </c>
      <c r="I94" t="s">
        <v>1643</v>
      </c>
      <c r="J94" t="s">
        <v>1693</v>
      </c>
      <c r="K94" t="s">
        <v>1521</v>
      </c>
      <c r="L94" t="s">
        <v>1585</v>
      </c>
      <c r="M94" t="s">
        <v>1586</v>
      </c>
      <c r="N94" t="s">
        <v>1744</v>
      </c>
      <c r="O94" t="s">
        <v>1744</v>
      </c>
      <c r="P94" t="s">
        <v>1745</v>
      </c>
      <c r="Q94">
        <v>10860</v>
      </c>
      <c r="R94">
        <v>9633</v>
      </c>
      <c r="S94">
        <v>9555</v>
      </c>
      <c r="T94">
        <v>53</v>
      </c>
      <c r="U94">
        <v>25</v>
      </c>
      <c r="V94">
        <v>78</v>
      </c>
      <c r="W94">
        <v>0.9919</v>
      </c>
      <c r="X94">
        <v>1</v>
      </c>
      <c r="Y94">
        <v>1</v>
      </c>
      <c r="Z94">
        <v>1</v>
      </c>
      <c r="AA94">
        <v>1</v>
      </c>
      <c r="AB94" t="s">
        <v>1521</v>
      </c>
      <c r="AC94" t="s">
        <v>1746</v>
      </c>
      <c r="AP94" t="s">
        <v>981</v>
      </c>
      <c r="AQ94">
        <v>0</v>
      </c>
      <c r="AT94" t="s">
        <v>1521</v>
      </c>
      <c r="AU94" t="s">
        <v>1747</v>
      </c>
      <c r="AV94" t="s">
        <v>1748</v>
      </c>
      <c r="AW94" t="s">
        <v>1749</v>
      </c>
      <c r="AX94" t="s">
        <v>1749</v>
      </c>
      <c r="BF94" s="730" t="s">
        <v>1727</v>
      </c>
      <c r="BG94" s="730" t="s">
        <v>1521</v>
      </c>
      <c r="BH94" s="730" t="s">
        <v>11126</v>
      </c>
    </row>
    <row r="95" spans="1:60">
      <c r="A95">
        <v>91</v>
      </c>
      <c r="B95" t="s">
        <v>1521</v>
      </c>
      <c r="D95" t="s">
        <v>1750</v>
      </c>
      <c r="E95" t="s">
        <v>1751</v>
      </c>
      <c r="F95" t="s">
        <v>974</v>
      </c>
      <c r="G95">
        <v>1</v>
      </c>
      <c r="H95">
        <v>0</v>
      </c>
      <c r="I95" t="s">
        <v>1643</v>
      </c>
      <c r="J95" t="s">
        <v>1752</v>
      </c>
      <c r="K95" t="s">
        <v>1753</v>
      </c>
      <c r="L95" t="s">
        <v>1585</v>
      </c>
      <c r="M95" t="s">
        <v>1586</v>
      </c>
      <c r="N95" t="s">
        <v>1751</v>
      </c>
      <c r="O95" t="s">
        <v>1751</v>
      </c>
      <c r="P95" t="s">
        <v>1754</v>
      </c>
      <c r="Q95">
        <v>10213</v>
      </c>
      <c r="R95">
        <v>9541</v>
      </c>
      <c r="S95">
        <v>9328</v>
      </c>
      <c r="T95">
        <v>99</v>
      </c>
      <c r="U95">
        <v>75</v>
      </c>
      <c r="V95">
        <v>213</v>
      </c>
      <c r="W95">
        <v>0.97770000000000001</v>
      </c>
      <c r="X95">
        <v>0</v>
      </c>
      <c r="Y95">
        <v>1</v>
      </c>
      <c r="Z95">
        <v>1</v>
      </c>
      <c r="AA95">
        <v>0</v>
      </c>
      <c r="AB95" t="s">
        <v>1521</v>
      </c>
      <c r="AC95" t="s">
        <v>1755</v>
      </c>
      <c r="AP95" t="s">
        <v>981</v>
      </c>
      <c r="AQ95">
        <v>0</v>
      </c>
      <c r="AT95" t="s">
        <v>1034</v>
      </c>
      <c r="AU95" t="s">
        <v>1756</v>
      </c>
      <c r="AV95" t="s">
        <v>1757</v>
      </c>
      <c r="AW95" t="s">
        <v>1758</v>
      </c>
      <c r="AX95" t="s">
        <v>1759</v>
      </c>
      <c r="BF95" s="730" t="s">
        <v>1734</v>
      </c>
      <c r="BG95" s="730" t="s">
        <v>1521</v>
      </c>
      <c r="BH95" s="730" t="s">
        <v>11126</v>
      </c>
    </row>
    <row r="96" spans="1:60">
      <c r="A96">
        <v>92</v>
      </c>
      <c r="B96" t="s">
        <v>1521</v>
      </c>
      <c r="D96" t="s">
        <v>1760</v>
      </c>
      <c r="E96" t="s">
        <v>1761</v>
      </c>
      <c r="F96" t="s">
        <v>974</v>
      </c>
      <c r="G96">
        <v>1</v>
      </c>
      <c r="H96">
        <v>0</v>
      </c>
      <c r="I96" t="s">
        <v>1643</v>
      </c>
      <c r="J96" t="s">
        <v>1676</v>
      </c>
      <c r="K96" t="s">
        <v>1655</v>
      </c>
      <c r="L96" t="s">
        <v>1585</v>
      </c>
      <c r="M96" t="s">
        <v>1586</v>
      </c>
      <c r="N96" t="s">
        <v>1761</v>
      </c>
      <c r="O96" t="s">
        <v>1762</v>
      </c>
      <c r="P96" t="s">
        <v>1763</v>
      </c>
      <c r="Q96">
        <v>2225</v>
      </c>
      <c r="R96">
        <v>1999</v>
      </c>
      <c r="S96">
        <v>1979</v>
      </c>
      <c r="T96">
        <v>20</v>
      </c>
      <c r="U96">
        <v>0</v>
      </c>
      <c r="V96">
        <v>20</v>
      </c>
      <c r="W96">
        <v>0.99</v>
      </c>
      <c r="X96">
        <v>1</v>
      </c>
      <c r="Y96">
        <v>1</v>
      </c>
      <c r="Z96">
        <v>1</v>
      </c>
      <c r="AA96">
        <v>1</v>
      </c>
      <c r="AB96" t="s">
        <v>1521</v>
      </c>
      <c r="AC96" t="s">
        <v>1764</v>
      </c>
      <c r="AP96" t="s">
        <v>981</v>
      </c>
      <c r="AQ96">
        <v>0</v>
      </c>
      <c r="AT96" t="s">
        <v>1044</v>
      </c>
      <c r="AU96" t="s">
        <v>1765</v>
      </c>
      <c r="AV96" t="s">
        <v>1766</v>
      </c>
      <c r="AW96" t="s">
        <v>1767</v>
      </c>
      <c r="AX96" t="s">
        <v>1768</v>
      </c>
      <c r="BF96" s="730" t="s">
        <v>1743</v>
      </c>
      <c r="BG96" s="730" t="s">
        <v>1521</v>
      </c>
      <c r="BH96" s="730" t="s">
        <v>11126</v>
      </c>
    </row>
    <row r="97" spans="1:60">
      <c r="A97" t="s">
        <v>1769</v>
      </c>
      <c r="B97" t="s">
        <v>1521</v>
      </c>
      <c r="D97" t="s">
        <v>1770</v>
      </c>
      <c r="E97" t="s">
        <v>1771</v>
      </c>
      <c r="F97" t="s">
        <v>974</v>
      </c>
      <c r="G97">
        <v>1</v>
      </c>
      <c r="H97">
        <v>0</v>
      </c>
      <c r="I97" t="s">
        <v>1643</v>
      </c>
      <c r="J97" t="s">
        <v>1772</v>
      </c>
      <c r="K97" t="s">
        <v>1655</v>
      </c>
      <c r="L97" t="s">
        <v>1656</v>
      </c>
      <c r="M97" t="s">
        <v>1656</v>
      </c>
      <c r="N97" t="s">
        <v>1771</v>
      </c>
      <c r="O97" t="s">
        <v>1771</v>
      </c>
      <c r="P97" t="s">
        <v>1773</v>
      </c>
      <c r="Q97">
        <v>5268</v>
      </c>
      <c r="R97">
        <v>4545</v>
      </c>
      <c r="S97">
        <v>4399</v>
      </c>
      <c r="T97">
        <v>110</v>
      </c>
      <c r="U97">
        <v>36</v>
      </c>
      <c r="V97">
        <v>146</v>
      </c>
      <c r="W97">
        <v>0.96789999999999998</v>
      </c>
      <c r="X97">
        <v>0</v>
      </c>
      <c r="Y97">
        <v>0</v>
      </c>
      <c r="Z97">
        <v>0</v>
      </c>
      <c r="AA97">
        <v>0</v>
      </c>
      <c r="AB97" t="s">
        <v>1521</v>
      </c>
      <c r="AC97" t="s">
        <v>1774</v>
      </c>
      <c r="AP97" t="s">
        <v>981</v>
      </c>
      <c r="AQ97">
        <v>0</v>
      </c>
      <c r="AT97" t="s">
        <v>1044</v>
      </c>
      <c r="AU97" t="s">
        <v>1775</v>
      </c>
      <c r="AV97" t="s">
        <v>1776</v>
      </c>
      <c r="AW97" t="s">
        <v>1777</v>
      </c>
      <c r="AX97" t="s">
        <v>1778</v>
      </c>
      <c r="BF97" s="730" t="s">
        <v>1750</v>
      </c>
      <c r="BG97" s="730" t="s">
        <v>1753</v>
      </c>
      <c r="BH97" s="730" t="s">
        <v>11126</v>
      </c>
    </row>
    <row r="98" spans="1:60">
      <c r="A98">
        <v>94</v>
      </c>
      <c r="B98" t="s">
        <v>1521</v>
      </c>
      <c r="D98" t="s">
        <v>1779</v>
      </c>
      <c r="E98" t="s">
        <v>1780</v>
      </c>
      <c r="F98" t="s">
        <v>974</v>
      </c>
      <c r="G98">
        <v>1</v>
      </c>
      <c r="H98">
        <v>0</v>
      </c>
      <c r="I98" t="s">
        <v>1643</v>
      </c>
      <c r="J98" t="s">
        <v>1781</v>
      </c>
      <c r="K98" t="s">
        <v>1521</v>
      </c>
      <c r="L98" t="s">
        <v>1585</v>
      </c>
      <c r="M98" t="s">
        <v>1586</v>
      </c>
      <c r="N98" t="s">
        <v>1780</v>
      </c>
      <c r="O98" t="s">
        <v>1780</v>
      </c>
      <c r="P98" t="s">
        <v>1782</v>
      </c>
      <c r="Q98">
        <v>3251</v>
      </c>
      <c r="R98">
        <v>3363</v>
      </c>
      <c r="S98">
        <v>3275</v>
      </c>
      <c r="T98">
        <v>80</v>
      </c>
      <c r="U98">
        <v>8</v>
      </c>
      <c r="V98">
        <v>88</v>
      </c>
      <c r="W98">
        <v>0.9738</v>
      </c>
      <c r="X98">
        <v>0</v>
      </c>
      <c r="Y98">
        <v>1</v>
      </c>
      <c r="Z98">
        <v>1</v>
      </c>
      <c r="AA98">
        <v>0</v>
      </c>
      <c r="AB98" t="s">
        <v>1521</v>
      </c>
      <c r="AC98" t="s">
        <v>1783</v>
      </c>
      <c r="AP98" t="s">
        <v>981</v>
      </c>
      <c r="AQ98">
        <v>0</v>
      </c>
      <c r="AT98" t="s">
        <v>1034</v>
      </c>
      <c r="AU98" t="s">
        <v>1784</v>
      </c>
      <c r="AV98" t="s">
        <v>1785</v>
      </c>
      <c r="AW98" t="s">
        <v>1786</v>
      </c>
      <c r="AX98" t="s">
        <v>1034</v>
      </c>
      <c r="BF98" s="730" t="s">
        <v>1760</v>
      </c>
      <c r="BG98" s="730" t="s">
        <v>1655</v>
      </c>
      <c r="BH98" s="730" t="s">
        <v>11126</v>
      </c>
    </row>
    <row r="99" spans="1:60">
      <c r="A99">
        <v>95</v>
      </c>
      <c r="B99" t="s">
        <v>1521</v>
      </c>
      <c r="D99" t="s">
        <v>1787</v>
      </c>
      <c r="E99" t="s">
        <v>1788</v>
      </c>
      <c r="F99" t="s">
        <v>974</v>
      </c>
      <c r="G99">
        <v>2</v>
      </c>
      <c r="H99">
        <v>0</v>
      </c>
      <c r="I99" t="s">
        <v>1643</v>
      </c>
      <c r="J99" t="s">
        <v>1736</v>
      </c>
      <c r="K99" t="s">
        <v>1521</v>
      </c>
      <c r="L99" t="s">
        <v>1585</v>
      </c>
      <c r="M99" t="s">
        <v>1586</v>
      </c>
      <c r="N99" t="s">
        <v>1789</v>
      </c>
      <c r="O99" t="s">
        <v>1789</v>
      </c>
      <c r="P99" t="s">
        <v>1790</v>
      </c>
      <c r="Q99">
        <v>2315</v>
      </c>
      <c r="R99">
        <v>2176</v>
      </c>
      <c r="S99">
        <v>2139</v>
      </c>
      <c r="T99">
        <v>34</v>
      </c>
      <c r="U99">
        <v>3</v>
      </c>
      <c r="V99">
        <v>37</v>
      </c>
      <c r="W99">
        <v>0.98299999999999998</v>
      </c>
      <c r="X99">
        <v>1</v>
      </c>
      <c r="Y99">
        <v>1</v>
      </c>
      <c r="Z99">
        <v>1</v>
      </c>
      <c r="AA99">
        <v>1</v>
      </c>
      <c r="AB99" t="s">
        <v>1521</v>
      </c>
      <c r="AC99" s="491" t="s">
        <v>1791</v>
      </c>
      <c r="AD99" s="492" t="s">
        <v>1792</v>
      </c>
      <c r="AP99" t="s">
        <v>981</v>
      </c>
      <c r="AQ99">
        <v>0</v>
      </c>
      <c r="AT99" t="s">
        <v>1044</v>
      </c>
      <c r="AU99" t="s">
        <v>1793</v>
      </c>
      <c r="AV99" t="s">
        <v>1794</v>
      </c>
      <c r="AW99" t="s">
        <v>1795</v>
      </c>
      <c r="AX99" t="s">
        <v>1796</v>
      </c>
      <c r="BF99" s="730" t="s">
        <v>1770</v>
      </c>
      <c r="BG99" s="730" t="s">
        <v>1655</v>
      </c>
      <c r="BH99" s="730" t="s">
        <v>11127</v>
      </c>
    </row>
    <row r="100" spans="1:60">
      <c r="A100">
        <v>96</v>
      </c>
      <c r="B100" t="s">
        <v>1521</v>
      </c>
      <c r="D100" t="s">
        <v>1797</v>
      </c>
      <c r="E100" t="s">
        <v>1798</v>
      </c>
      <c r="F100" t="s">
        <v>974</v>
      </c>
      <c r="G100">
        <v>1</v>
      </c>
      <c r="H100">
        <v>0</v>
      </c>
      <c r="I100" t="s">
        <v>1643</v>
      </c>
      <c r="J100" t="s">
        <v>1721</v>
      </c>
      <c r="K100" t="s">
        <v>1655</v>
      </c>
      <c r="L100" t="s">
        <v>1585</v>
      </c>
      <c r="M100" t="s">
        <v>1586</v>
      </c>
      <c r="N100" t="s">
        <v>1798</v>
      </c>
      <c r="O100" t="s">
        <v>1798</v>
      </c>
      <c r="P100" t="s">
        <v>1799</v>
      </c>
      <c r="Q100">
        <v>3743</v>
      </c>
      <c r="R100">
        <v>3215</v>
      </c>
      <c r="S100">
        <v>2777</v>
      </c>
      <c r="T100">
        <v>409</v>
      </c>
      <c r="U100">
        <v>29</v>
      </c>
      <c r="V100">
        <v>438</v>
      </c>
      <c r="W100">
        <v>0.86380000000000001</v>
      </c>
      <c r="X100">
        <v>0</v>
      </c>
      <c r="Y100">
        <v>1</v>
      </c>
      <c r="Z100">
        <v>1</v>
      </c>
      <c r="AA100">
        <v>0</v>
      </c>
      <c r="AB100" t="s">
        <v>1521</v>
      </c>
      <c r="AC100" t="s">
        <v>1800</v>
      </c>
      <c r="AP100" t="s">
        <v>981</v>
      </c>
      <c r="AQ100">
        <v>0</v>
      </c>
      <c r="AT100" t="s">
        <v>1054</v>
      </c>
      <c r="AU100" t="s">
        <v>1801</v>
      </c>
      <c r="AV100" t="s">
        <v>1802</v>
      </c>
      <c r="AW100" t="s">
        <v>1803</v>
      </c>
      <c r="AX100" t="s">
        <v>1804</v>
      </c>
      <c r="BF100" s="730" t="s">
        <v>1779</v>
      </c>
      <c r="BG100" s="730" t="s">
        <v>1521</v>
      </c>
      <c r="BH100" s="730" t="s">
        <v>11126</v>
      </c>
    </row>
    <row r="101" spans="1:60">
      <c r="A101">
        <v>97</v>
      </c>
      <c r="B101" t="s">
        <v>1521</v>
      </c>
      <c r="D101" t="s">
        <v>1805</v>
      </c>
      <c r="E101" t="s">
        <v>1806</v>
      </c>
      <c r="F101" t="s">
        <v>974</v>
      </c>
      <c r="G101">
        <v>1</v>
      </c>
      <c r="H101">
        <v>0</v>
      </c>
      <c r="I101" t="s">
        <v>1643</v>
      </c>
      <c r="J101" t="s">
        <v>1752</v>
      </c>
      <c r="K101" t="s">
        <v>1753</v>
      </c>
      <c r="L101" t="s">
        <v>1585</v>
      </c>
      <c r="M101" t="s">
        <v>1586</v>
      </c>
      <c r="N101" t="s">
        <v>1806</v>
      </c>
      <c r="O101" t="s">
        <v>1806</v>
      </c>
      <c r="P101" t="s">
        <v>1807</v>
      </c>
      <c r="Q101">
        <v>2182</v>
      </c>
      <c r="R101">
        <v>2007</v>
      </c>
      <c r="S101">
        <v>1915</v>
      </c>
      <c r="T101">
        <v>85</v>
      </c>
      <c r="U101">
        <v>7</v>
      </c>
      <c r="V101">
        <v>92</v>
      </c>
      <c r="W101">
        <v>0.95420000000000005</v>
      </c>
      <c r="X101">
        <v>0</v>
      </c>
      <c r="Y101">
        <v>1</v>
      </c>
      <c r="Z101">
        <v>1</v>
      </c>
      <c r="AA101">
        <v>0</v>
      </c>
      <c r="AB101" t="s">
        <v>1521</v>
      </c>
      <c r="AC101" t="s">
        <v>1808</v>
      </c>
      <c r="AP101" t="s">
        <v>981</v>
      </c>
      <c r="AQ101">
        <v>0</v>
      </c>
      <c r="AT101" t="s">
        <v>1054</v>
      </c>
      <c r="AU101" t="s">
        <v>1809</v>
      </c>
      <c r="AV101" t="s">
        <v>1810</v>
      </c>
      <c r="AW101" t="s">
        <v>1811</v>
      </c>
      <c r="AX101" t="s">
        <v>1812</v>
      </c>
      <c r="BF101" s="730" t="s">
        <v>1787</v>
      </c>
      <c r="BG101" s="730" t="s">
        <v>1521</v>
      </c>
      <c r="BH101" s="730" t="s">
        <v>11126</v>
      </c>
    </row>
    <row r="102" spans="1:60">
      <c r="A102">
        <v>98</v>
      </c>
      <c r="B102" t="s">
        <v>1521</v>
      </c>
      <c r="D102" t="s">
        <v>1813</v>
      </c>
      <c r="E102" t="s">
        <v>1814</v>
      </c>
      <c r="F102" t="s">
        <v>974</v>
      </c>
      <c r="G102">
        <v>1</v>
      </c>
      <c r="H102">
        <v>0</v>
      </c>
      <c r="I102" t="s">
        <v>1643</v>
      </c>
      <c r="J102" t="s">
        <v>1736</v>
      </c>
      <c r="K102" t="s">
        <v>1521</v>
      </c>
      <c r="L102" t="s">
        <v>1585</v>
      </c>
      <c r="M102" t="s">
        <v>1586</v>
      </c>
      <c r="N102" t="s">
        <v>1814</v>
      </c>
      <c r="O102" t="s">
        <v>1814</v>
      </c>
      <c r="P102" t="s">
        <v>1815</v>
      </c>
      <c r="Q102">
        <v>2967</v>
      </c>
      <c r="R102">
        <v>2880</v>
      </c>
      <c r="S102">
        <v>2834</v>
      </c>
      <c r="T102">
        <v>32</v>
      </c>
      <c r="U102">
        <v>14</v>
      </c>
      <c r="V102">
        <v>46</v>
      </c>
      <c r="W102">
        <v>0.98399999999999999</v>
      </c>
      <c r="X102">
        <v>1</v>
      </c>
      <c r="Y102">
        <v>1</v>
      </c>
      <c r="Z102">
        <v>1</v>
      </c>
      <c r="AA102">
        <v>1</v>
      </c>
      <c r="AB102" t="s">
        <v>1521</v>
      </c>
      <c r="AC102" t="s">
        <v>1816</v>
      </c>
      <c r="AP102" t="s">
        <v>981</v>
      </c>
      <c r="AQ102">
        <v>0</v>
      </c>
      <c r="AT102" t="s">
        <v>1034</v>
      </c>
      <c r="AU102" t="s">
        <v>1817</v>
      </c>
      <c r="AV102" t="s">
        <v>1818</v>
      </c>
      <c r="AW102" t="s">
        <v>1819</v>
      </c>
      <c r="AX102" t="s">
        <v>1819</v>
      </c>
      <c r="BF102" s="730" t="s">
        <v>1797</v>
      </c>
      <c r="BG102" s="730" t="s">
        <v>1655</v>
      </c>
      <c r="BH102" s="730" t="s">
        <v>11126</v>
      </c>
    </row>
    <row r="103" spans="1:60">
      <c r="A103">
        <v>99</v>
      </c>
      <c r="B103" t="s">
        <v>1521</v>
      </c>
      <c r="D103" t="s">
        <v>1820</v>
      </c>
      <c r="E103" t="s">
        <v>1821</v>
      </c>
      <c r="F103" t="s">
        <v>974</v>
      </c>
      <c r="G103">
        <v>1</v>
      </c>
      <c r="H103">
        <v>0</v>
      </c>
      <c r="I103" t="s">
        <v>1643</v>
      </c>
      <c r="J103" t="s">
        <v>1721</v>
      </c>
      <c r="K103" t="s">
        <v>1655</v>
      </c>
      <c r="L103" t="s">
        <v>1585</v>
      </c>
      <c r="M103" t="s">
        <v>1586</v>
      </c>
      <c r="N103" t="s">
        <v>1821</v>
      </c>
      <c r="O103" t="s">
        <v>1821</v>
      </c>
      <c r="P103" t="s">
        <v>1822</v>
      </c>
      <c r="Q103">
        <v>2195</v>
      </c>
      <c r="R103">
        <v>2242</v>
      </c>
      <c r="S103">
        <v>2216</v>
      </c>
      <c r="T103">
        <v>26</v>
      </c>
      <c r="U103">
        <v>0</v>
      </c>
      <c r="V103">
        <v>26</v>
      </c>
      <c r="W103">
        <v>0.98839999999999995</v>
      </c>
      <c r="X103">
        <v>1</v>
      </c>
      <c r="Y103">
        <v>1</v>
      </c>
      <c r="Z103">
        <v>1</v>
      </c>
      <c r="AA103">
        <v>1</v>
      </c>
      <c r="AB103" t="s">
        <v>1521</v>
      </c>
      <c r="AC103" t="s">
        <v>1823</v>
      </c>
      <c r="AP103" t="s">
        <v>981</v>
      </c>
      <c r="AQ103">
        <v>0</v>
      </c>
      <c r="AT103" t="s">
        <v>991</v>
      </c>
      <c r="AU103" t="s">
        <v>1824</v>
      </c>
      <c r="AV103" t="s">
        <v>1825</v>
      </c>
      <c r="AW103" t="s">
        <v>1826</v>
      </c>
      <c r="AX103" t="s">
        <v>1827</v>
      </c>
      <c r="BF103" s="730" t="s">
        <v>1805</v>
      </c>
      <c r="BG103" s="730" t="s">
        <v>1753</v>
      </c>
      <c r="BH103" s="730" t="s">
        <v>11126</v>
      </c>
    </row>
    <row r="104" spans="1:60">
      <c r="A104">
        <v>100</v>
      </c>
      <c r="B104" t="s">
        <v>1521</v>
      </c>
      <c r="D104" t="s">
        <v>1828</v>
      </c>
      <c r="E104" t="s">
        <v>1829</v>
      </c>
      <c r="F104" t="s">
        <v>974</v>
      </c>
      <c r="G104">
        <v>1</v>
      </c>
      <c r="H104">
        <v>0</v>
      </c>
      <c r="I104" t="s">
        <v>1643</v>
      </c>
      <c r="J104" t="s">
        <v>1693</v>
      </c>
      <c r="K104" t="s">
        <v>1521</v>
      </c>
      <c r="L104" t="s">
        <v>1585</v>
      </c>
      <c r="M104" t="s">
        <v>1830</v>
      </c>
      <c r="N104" t="s">
        <v>1831</v>
      </c>
      <c r="O104" t="s">
        <v>1831</v>
      </c>
      <c r="P104" t="s">
        <v>1832</v>
      </c>
      <c r="Q104">
        <v>3907</v>
      </c>
      <c r="R104">
        <v>4229</v>
      </c>
      <c r="S104">
        <v>4105</v>
      </c>
      <c r="T104">
        <v>124</v>
      </c>
      <c r="U104">
        <v>0</v>
      </c>
      <c r="V104">
        <v>124</v>
      </c>
      <c r="W104">
        <v>0.97070000000000001</v>
      </c>
      <c r="X104">
        <v>0</v>
      </c>
      <c r="Y104">
        <v>0</v>
      </c>
      <c r="Z104">
        <v>1</v>
      </c>
      <c r="AA104">
        <v>0</v>
      </c>
      <c r="AB104" t="s">
        <v>1521</v>
      </c>
      <c r="AC104" t="s">
        <v>1833</v>
      </c>
      <c r="AP104" t="s">
        <v>981</v>
      </c>
      <c r="AQ104">
        <v>0</v>
      </c>
      <c r="AT104" t="s">
        <v>1023</v>
      </c>
      <c r="AU104" t="s">
        <v>1834</v>
      </c>
      <c r="AV104" t="s">
        <v>1835</v>
      </c>
      <c r="AW104" t="s">
        <v>1836</v>
      </c>
      <c r="AX104" t="s">
        <v>1837</v>
      </c>
      <c r="BF104" s="730" t="s">
        <v>1813</v>
      </c>
      <c r="BG104" s="730" t="s">
        <v>1521</v>
      </c>
      <c r="BH104" s="730" t="s">
        <v>11126</v>
      </c>
    </row>
    <row r="105" spans="1:60">
      <c r="A105">
        <v>101</v>
      </c>
      <c r="B105" t="s">
        <v>1521</v>
      </c>
      <c r="D105" t="s">
        <v>1838</v>
      </c>
      <c r="E105" t="s">
        <v>1839</v>
      </c>
      <c r="F105" t="s">
        <v>974</v>
      </c>
      <c r="G105">
        <v>1</v>
      </c>
      <c r="H105">
        <v>0</v>
      </c>
      <c r="I105" t="s">
        <v>1643</v>
      </c>
      <c r="J105" t="s">
        <v>1693</v>
      </c>
      <c r="K105" t="s">
        <v>1521</v>
      </c>
      <c r="L105" t="s">
        <v>1585</v>
      </c>
      <c r="M105" t="s">
        <v>1586</v>
      </c>
      <c r="N105" t="s">
        <v>1839</v>
      </c>
      <c r="O105" t="s">
        <v>1839</v>
      </c>
      <c r="P105" t="s">
        <v>1840</v>
      </c>
      <c r="Q105">
        <v>6819</v>
      </c>
      <c r="R105">
        <v>7066</v>
      </c>
      <c r="S105">
        <v>6973</v>
      </c>
      <c r="T105">
        <v>67</v>
      </c>
      <c r="U105">
        <v>26</v>
      </c>
      <c r="V105">
        <v>93</v>
      </c>
      <c r="W105">
        <v>0.98680000000000001</v>
      </c>
      <c r="X105">
        <v>1</v>
      </c>
      <c r="Y105">
        <v>1</v>
      </c>
      <c r="Z105">
        <v>1</v>
      </c>
      <c r="AA105">
        <v>1</v>
      </c>
      <c r="AB105" t="s">
        <v>1521</v>
      </c>
      <c r="AC105" t="s">
        <v>1841</v>
      </c>
      <c r="AP105" t="s">
        <v>981</v>
      </c>
      <c r="AQ105">
        <v>0</v>
      </c>
      <c r="AT105" t="s">
        <v>1054</v>
      </c>
      <c r="AU105" t="s">
        <v>1842</v>
      </c>
      <c r="AV105" t="s">
        <v>1843</v>
      </c>
      <c r="AW105" t="s">
        <v>1844</v>
      </c>
      <c r="AX105" t="s">
        <v>1844</v>
      </c>
      <c r="BF105" s="730" t="s">
        <v>1820</v>
      </c>
      <c r="BG105" s="730" t="s">
        <v>1655</v>
      </c>
      <c r="BH105" s="730" t="s">
        <v>11126</v>
      </c>
    </row>
    <row r="106" spans="1:60">
      <c r="A106">
        <v>102</v>
      </c>
      <c r="B106" t="s">
        <v>1521</v>
      </c>
      <c r="D106" t="s">
        <v>1845</v>
      </c>
      <c r="E106" t="s">
        <v>1846</v>
      </c>
      <c r="F106" t="s">
        <v>974</v>
      </c>
      <c r="G106">
        <v>1</v>
      </c>
      <c r="H106">
        <v>0</v>
      </c>
      <c r="I106" t="s">
        <v>1847</v>
      </c>
      <c r="J106" t="s">
        <v>1848</v>
      </c>
      <c r="K106" t="s">
        <v>1846</v>
      </c>
      <c r="L106" t="s">
        <v>1849</v>
      </c>
      <c r="M106" t="s">
        <v>1850</v>
      </c>
      <c r="N106" t="s">
        <v>1846</v>
      </c>
      <c r="O106" t="s">
        <v>1851</v>
      </c>
      <c r="P106" t="s">
        <v>1852</v>
      </c>
      <c r="Q106">
        <v>221662</v>
      </c>
      <c r="R106">
        <v>240218</v>
      </c>
      <c r="S106">
        <v>238613</v>
      </c>
      <c r="T106">
        <v>1311</v>
      </c>
      <c r="U106">
        <v>294</v>
      </c>
      <c r="V106">
        <v>1605</v>
      </c>
      <c r="W106">
        <v>0.99329999999999996</v>
      </c>
      <c r="X106">
        <v>1</v>
      </c>
      <c r="Y106">
        <v>1</v>
      </c>
      <c r="Z106">
        <v>0</v>
      </c>
      <c r="AA106">
        <v>0</v>
      </c>
      <c r="AB106" t="s">
        <v>1521</v>
      </c>
      <c r="AC106" t="s">
        <v>1853</v>
      </c>
      <c r="AP106" t="s">
        <v>981</v>
      </c>
      <c r="AQ106">
        <v>0</v>
      </c>
      <c r="AT106" t="s">
        <v>1044</v>
      </c>
      <c r="AU106" t="s">
        <v>1854</v>
      </c>
      <c r="AV106" t="s">
        <v>1855</v>
      </c>
      <c r="AW106" t="s">
        <v>1856</v>
      </c>
      <c r="AX106" t="s">
        <v>1857</v>
      </c>
      <c r="BF106" s="730" t="s">
        <v>1828</v>
      </c>
      <c r="BG106" s="730" t="s">
        <v>1521</v>
      </c>
      <c r="BH106" s="730" t="s">
        <v>11126</v>
      </c>
    </row>
    <row r="107" spans="1:60">
      <c r="A107">
        <v>103</v>
      </c>
      <c r="B107" t="s">
        <v>1521</v>
      </c>
      <c r="D107" t="s">
        <v>1858</v>
      </c>
      <c r="E107" t="s">
        <v>1859</v>
      </c>
      <c r="F107" t="s">
        <v>974</v>
      </c>
      <c r="G107">
        <v>1</v>
      </c>
      <c r="H107">
        <v>0</v>
      </c>
      <c r="I107" t="s">
        <v>1847</v>
      </c>
      <c r="J107" t="s">
        <v>1860</v>
      </c>
      <c r="K107" t="s">
        <v>1655</v>
      </c>
      <c r="L107" t="s">
        <v>1585</v>
      </c>
      <c r="M107" t="s">
        <v>1586</v>
      </c>
      <c r="N107" t="s">
        <v>1861</v>
      </c>
      <c r="O107" t="s">
        <v>1862</v>
      </c>
      <c r="P107" t="s">
        <v>1863</v>
      </c>
      <c r="Q107">
        <v>118728</v>
      </c>
      <c r="R107">
        <v>114020</v>
      </c>
      <c r="S107">
        <v>112749</v>
      </c>
      <c r="T107">
        <v>699</v>
      </c>
      <c r="U107">
        <v>572</v>
      </c>
      <c r="V107">
        <v>1271</v>
      </c>
      <c r="W107">
        <v>0.9889</v>
      </c>
      <c r="X107">
        <v>1</v>
      </c>
      <c r="Y107">
        <v>1</v>
      </c>
      <c r="Z107">
        <v>1</v>
      </c>
      <c r="AA107">
        <v>1</v>
      </c>
      <c r="AB107" t="s">
        <v>1521</v>
      </c>
      <c r="AC107" t="s">
        <v>1864</v>
      </c>
      <c r="AP107" t="s">
        <v>981</v>
      </c>
      <c r="AQ107">
        <v>0</v>
      </c>
      <c r="AT107" t="s">
        <v>1044</v>
      </c>
      <c r="AU107" t="s">
        <v>1854</v>
      </c>
      <c r="AV107" t="s">
        <v>1865</v>
      </c>
      <c r="AW107" t="s">
        <v>1866</v>
      </c>
      <c r="AX107" t="s">
        <v>1857</v>
      </c>
      <c r="BF107" s="730" t="s">
        <v>1838</v>
      </c>
      <c r="BG107" s="730" t="s">
        <v>1521</v>
      </c>
      <c r="BH107" s="730" t="s">
        <v>11126</v>
      </c>
    </row>
    <row r="108" spans="1:60">
      <c r="A108">
        <v>104</v>
      </c>
      <c r="B108" t="s">
        <v>1521</v>
      </c>
      <c r="D108" t="s">
        <v>1867</v>
      </c>
      <c r="E108" t="s">
        <v>1753</v>
      </c>
      <c r="F108" t="s">
        <v>974</v>
      </c>
      <c r="G108">
        <v>1</v>
      </c>
      <c r="H108">
        <v>0</v>
      </c>
      <c r="I108" t="s">
        <v>1847</v>
      </c>
      <c r="J108" t="s">
        <v>1868</v>
      </c>
      <c r="K108" t="s">
        <v>1753</v>
      </c>
      <c r="L108" t="s">
        <v>1585</v>
      </c>
      <c r="M108" t="s">
        <v>1586</v>
      </c>
      <c r="N108" t="s">
        <v>1869</v>
      </c>
      <c r="O108" t="s">
        <v>1870</v>
      </c>
      <c r="P108" t="s">
        <v>1871</v>
      </c>
      <c r="Q108">
        <v>60352</v>
      </c>
      <c r="R108">
        <v>58477</v>
      </c>
      <c r="S108">
        <v>57216</v>
      </c>
      <c r="T108">
        <v>965</v>
      </c>
      <c r="U108">
        <v>296</v>
      </c>
      <c r="V108">
        <v>1261</v>
      </c>
      <c r="W108">
        <v>0.97840000000000005</v>
      </c>
      <c r="X108">
        <v>0</v>
      </c>
      <c r="Y108">
        <v>1</v>
      </c>
      <c r="Z108">
        <v>1</v>
      </c>
      <c r="AA108">
        <v>0</v>
      </c>
      <c r="AB108" t="s">
        <v>1521</v>
      </c>
      <c r="AC108" t="s">
        <v>1872</v>
      </c>
      <c r="AP108" t="s">
        <v>981</v>
      </c>
      <c r="AQ108">
        <v>0</v>
      </c>
      <c r="AT108" t="s">
        <v>971</v>
      </c>
      <c r="AU108" t="s">
        <v>1048</v>
      </c>
      <c r="AV108" t="s">
        <v>1873</v>
      </c>
      <c r="AW108" t="s">
        <v>1049</v>
      </c>
      <c r="AX108" t="s">
        <v>1049</v>
      </c>
      <c r="BF108" s="730" t="s">
        <v>1845</v>
      </c>
      <c r="BG108" s="730" t="s">
        <v>1846</v>
      </c>
      <c r="BH108" s="730" t="s">
        <v>11128</v>
      </c>
    </row>
    <row r="109" spans="1:60">
      <c r="A109">
        <v>105</v>
      </c>
      <c r="B109" t="s">
        <v>1521</v>
      </c>
      <c r="D109" t="s">
        <v>1874</v>
      </c>
      <c r="E109" t="s">
        <v>1875</v>
      </c>
      <c r="F109" t="s">
        <v>974</v>
      </c>
      <c r="G109">
        <v>1</v>
      </c>
      <c r="H109">
        <v>0</v>
      </c>
      <c r="I109" t="s">
        <v>1847</v>
      </c>
      <c r="J109" t="s">
        <v>1876</v>
      </c>
      <c r="K109" t="s">
        <v>1846</v>
      </c>
      <c r="L109" t="s">
        <v>1849</v>
      </c>
      <c r="M109" t="s">
        <v>1850</v>
      </c>
      <c r="N109" t="s">
        <v>1877</v>
      </c>
      <c r="O109" t="s">
        <v>1877</v>
      </c>
      <c r="P109" t="s">
        <v>1878</v>
      </c>
      <c r="Q109">
        <v>27814</v>
      </c>
      <c r="R109">
        <v>26711</v>
      </c>
      <c r="S109">
        <v>26592</v>
      </c>
      <c r="T109">
        <v>119</v>
      </c>
      <c r="U109">
        <v>0</v>
      </c>
      <c r="V109">
        <v>119</v>
      </c>
      <c r="W109">
        <v>0.99550000000000005</v>
      </c>
      <c r="X109">
        <v>1</v>
      </c>
      <c r="Y109">
        <v>1</v>
      </c>
      <c r="Z109">
        <v>1</v>
      </c>
      <c r="AA109">
        <v>1</v>
      </c>
      <c r="AB109" t="s">
        <v>1521</v>
      </c>
      <c r="AC109" t="s">
        <v>1879</v>
      </c>
      <c r="AP109" t="s">
        <v>981</v>
      </c>
      <c r="AQ109">
        <v>0</v>
      </c>
      <c r="AT109" t="s">
        <v>1054</v>
      </c>
      <c r="AU109" t="s">
        <v>1880</v>
      </c>
      <c r="AV109" t="s">
        <v>1881</v>
      </c>
      <c r="AW109" t="s">
        <v>1882</v>
      </c>
      <c r="AX109" t="s">
        <v>1883</v>
      </c>
      <c r="BF109" s="730" t="s">
        <v>1858</v>
      </c>
      <c r="BG109" s="730" t="s">
        <v>1655</v>
      </c>
      <c r="BH109" s="730" t="s">
        <v>11126</v>
      </c>
    </row>
    <row r="110" spans="1:60">
      <c r="A110">
        <v>106</v>
      </c>
      <c r="B110" t="s">
        <v>1521</v>
      </c>
      <c r="D110" t="s">
        <v>1884</v>
      </c>
      <c r="E110" t="s">
        <v>1885</v>
      </c>
      <c r="F110" t="s">
        <v>974</v>
      </c>
      <c r="G110">
        <v>1</v>
      </c>
      <c r="H110">
        <v>0</v>
      </c>
      <c r="I110" t="s">
        <v>1847</v>
      </c>
      <c r="J110" t="s">
        <v>1886</v>
      </c>
      <c r="K110" t="s">
        <v>1582</v>
      </c>
      <c r="L110" t="s">
        <v>1585</v>
      </c>
      <c r="M110" t="s">
        <v>1586</v>
      </c>
      <c r="N110" t="s">
        <v>1887</v>
      </c>
      <c r="O110" t="s">
        <v>1888</v>
      </c>
      <c r="P110" t="s">
        <v>1889</v>
      </c>
      <c r="Q110">
        <v>31980</v>
      </c>
      <c r="R110">
        <v>30033</v>
      </c>
      <c r="S110">
        <v>29435</v>
      </c>
      <c r="T110">
        <v>533</v>
      </c>
      <c r="U110">
        <v>65</v>
      </c>
      <c r="V110">
        <v>598</v>
      </c>
      <c r="W110">
        <v>0.98009999999999997</v>
      </c>
      <c r="X110">
        <v>1</v>
      </c>
      <c r="Y110">
        <v>1</v>
      </c>
      <c r="Z110">
        <v>0</v>
      </c>
      <c r="AA110">
        <v>0</v>
      </c>
      <c r="AB110" t="s">
        <v>1521</v>
      </c>
      <c r="AC110" t="s">
        <v>1890</v>
      </c>
      <c r="AP110" t="s">
        <v>981</v>
      </c>
      <c r="AQ110">
        <v>0</v>
      </c>
      <c r="AT110" t="s">
        <v>991</v>
      </c>
      <c r="AU110" t="s">
        <v>1891</v>
      </c>
      <c r="AV110" t="s">
        <v>1892</v>
      </c>
      <c r="AW110" t="s">
        <v>1893</v>
      </c>
      <c r="AX110" t="s">
        <v>1894</v>
      </c>
      <c r="BF110" s="730" t="s">
        <v>1867</v>
      </c>
      <c r="BG110" s="730" t="s">
        <v>1753</v>
      </c>
      <c r="BH110" s="730" t="s">
        <v>11129</v>
      </c>
    </row>
    <row r="111" spans="1:60">
      <c r="A111">
        <v>107</v>
      </c>
      <c r="B111" t="s">
        <v>1521</v>
      </c>
      <c r="D111" t="s">
        <v>1895</v>
      </c>
      <c r="E111" t="s">
        <v>1896</v>
      </c>
      <c r="F111" t="s">
        <v>974</v>
      </c>
      <c r="G111">
        <v>1</v>
      </c>
      <c r="H111">
        <v>0</v>
      </c>
      <c r="I111" t="s">
        <v>1847</v>
      </c>
      <c r="J111" t="s">
        <v>1897</v>
      </c>
      <c r="K111" t="s">
        <v>1846</v>
      </c>
      <c r="L111" t="s">
        <v>1849</v>
      </c>
      <c r="M111" t="s">
        <v>1850</v>
      </c>
      <c r="N111" t="s">
        <v>1896</v>
      </c>
      <c r="O111" t="s">
        <v>1896</v>
      </c>
      <c r="P111" t="s">
        <v>1898</v>
      </c>
      <c r="Q111">
        <v>22988</v>
      </c>
      <c r="R111">
        <v>22445</v>
      </c>
      <c r="S111">
        <v>22428</v>
      </c>
      <c r="T111">
        <v>17</v>
      </c>
      <c r="U111">
        <v>0</v>
      </c>
      <c r="V111">
        <v>17</v>
      </c>
      <c r="W111">
        <v>0.99919999999999998</v>
      </c>
      <c r="X111">
        <v>1</v>
      </c>
      <c r="Y111">
        <v>1</v>
      </c>
      <c r="Z111">
        <v>1</v>
      </c>
      <c r="AA111">
        <v>1</v>
      </c>
      <c r="AB111" t="s">
        <v>1521</v>
      </c>
      <c r="AC111" t="s">
        <v>1899</v>
      </c>
      <c r="AP111" t="s">
        <v>981</v>
      </c>
      <c r="AQ111">
        <v>0</v>
      </c>
      <c r="AT111" t="s">
        <v>991</v>
      </c>
      <c r="AU111" t="s">
        <v>1900</v>
      </c>
      <c r="AV111" t="s">
        <v>1901</v>
      </c>
      <c r="AW111" t="s">
        <v>1902</v>
      </c>
      <c r="AX111" t="s">
        <v>1903</v>
      </c>
      <c r="BF111" s="730" t="s">
        <v>1874</v>
      </c>
      <c r="BG111" s="730" t="s">
        <v>1846</v>
      </c>
      <c r="BH111" s="730" t="s">
        <v>11128</v>
      </c>
    </row>
    <row r="112" spans="1:60">
      <c r="A112">
        <v>108</v>
      </c>
      <c r="B112" t="s">
        <v>1521</v>
      </c>
      <c r="D112" t="s">
        <v>1904</v>
      </c>
      <c r="E112" t="s">
        <v>1905</v>
      </c>
      <c r="F112" t="s">
        <v>974</v>
      </c>
      <c r="G112">
        <v>1</v>
      </c>
      <c r="H112">
        <v>0</v>
      </c>
      <c r="I112" t="s">
        <v>1847</v>
      </c>
      <c r="J112" t="s">
        <v>1848</v>
      </c>
      <c r="K112" t="s">
        <v>1846</v>
      </c>
      <c r="L112" t="s">
        <v>1849</v>
      </c>
      <c r="M112" t="s">
        <v>1850</v>
      </c>
      <c r="N112" t="s">
        <v>1905</v>
      </c>
      <c r="O112" t="s">
        <v>1905</v>
      </c>
      <c r="P112" t="s">
        <v>1906</v>
      </c>
      <c r="Q112">
        <v>18368</v>
      </c>
      <c r="R112">
        <v>16207</v>
      </c>
      <c r="S112">
        <v>16180</v>
      </c>
      <c r="T112">
        <v>27</v>
      </c>
      <c r="U112">
        <v>0</v>
      </c>
      <c r="V112">
        <v>27</v>
      </c>
      <c r="W112">
        <v>0.99829999999999997</v>
      </c>
      <c r="X112">
        <v>1</v>
      </c>
      <c r="Y112">
        <v>1</v>
      </c>
      <c r="Z112">
        <v>1</v>
      </c>
      <c r="AA112">
        <v>1</v>
      </c>
      <c r="AB112" t="s">
        <v>1521</v>
      </c>
      <c r="AC112" t="s">
        <v>1907</v>
      </c>
      <c r="AP112" t="s">
        <v>981</v>
      </c>
      <c r="AQ112">
        <v>0</v>
      </c>
      <c r="AT112" t="s">
        <v>991</v>
      </c>
      <c r="AU112" t="s">
        <v>1900</v>
      </c>
      <c r="AV112" t="s">
        <v>1908</v>
      </c>
      <c r="AW112" t="s">
        <v>1909</v>
      </c>
      <c r="AX112" t="s">
        <v>1903</v>
      </c>
      <c r="BF112" s="730" t="s">
        <v>1884</v>
      </c>
      <c r="BG112" s="730" t="s">
        <v>1582</v>
      </c>
      <c r="BH112" s="730" t="s">
        <v>11126</v>
      </c>
    </row>
    <row r="113" spans="1:60">
      <c r="A113">
        <v>109</v>
      </c>
      <c r="B113" t="s">
        <v>1521</v>
      </c>
      <c r="D113" t="s">
        <v>1910</v>
      </c>
      <c r="E113" t="s">
        <v>1911</v>
      </c>
      <c r="F113" t="s">
        <v>974</v>
      </c>
      <c r="G113">
        <v>1</v>
      </c>
      <c r="H113">
        <v>0</v>
      </c>
      <c r="I113" t="s">
        <v>1847</v>
      </c>
      <c r="J113" t="s">
        <v>1912</v>
      </c>
      <c r="K113" t="s">
        <v>1846</v>
      </c>
      <c r="L113" t="s">
        <v>1849</v>
      </c>
      <c r="M113" t="s">
        <v>1850</v>
      </c>
      <c r="N113" t="s">
        <v>1911</v>
      </c>
      <c r="O113" t="s">
        <v>1911</v>
      </c>
      <c r="P113" t="s">
        <v>1913</v>
      </c>
      <c r="Q113">
        <v>16299</v>
      </c>
      <c r="R113">
        <v>23861</v>
      </c>
      <c r="S113">
        <v>23761</v>
      </c>
      <c r="T113">
        <v>97</v>
      </c>
      <c r="U113">
        <v>3</v>
      </c>
      <c r="V113">
        <v>100</v>
      </c>
      <c r="W113">
        <v>0.99580000000000002</v>
      </c>
      <c r="X113">
        <v>1</v>
      </c>
      <c r="Y113">
        <v>1</v>
      </c>
      <c r="Z113">
        <v>1</v>
      </c>
      <c r="AA113">
        <v>1</v>
      </c>
      <c r="AB113" t="s">
        <v>1521</v>
      </c>
      <c r="AC113" t="s">
        <v>1914</v>
      </c>
      <c r="AP113" t="s">
        <v>981</v>
      </c>
      <c r="AQ113">
        <v>0</v>
      </c>
      <c r="AT113" t="s">
        <v>1023</v>
      </c>
      <c r="AU113" t="s">
        <v>1915</v>
      </c>
      <c r="AV113" t="s">
        <v>1916</v>
      </c>
      <c r="AW113" t="s">
        <v>1917</v>
      </c>
      <c r="AX113" t="s">
        <v>1917</v>
      </c>
      <c r="BF113" s="730" t="s">
        <v>1895</v>
      </c>
      <c r="BG113" s="730" t="s">
        <v>1846</v>
      </c>
      <c r="BH113" s="730" t="s">
        <v>11128</v>
      </c>
    </row>
    <row r="114" spans="1:60">
      <c r="A114">
        <v>110</v>
      </c>
      <c r="B114" t="s">
        <v>1521</v>
      </c>
      <c r="D114" t="s">
        <v>1918</v>
      </c>
      <c r="E114" t="s">
        <v>1919</v>
      </c>
      <c r="F114" t="s">
        <v>974</v>
      </c>
      <c r="G114">
        <v>1</v>
      </c>
      <c r="H114">
        <v>0</v>
      </c>
      <c r="I114" t="s">
        <v>1847</v>
      </c>
      <c r="J114" t="s">
        <v>1920</v>
      </c>
      <c r="K114" t="s">
        <v>1846</v>
      </c>
      <c r="L114" t="s">
        <v>1849</v>
      </c>
      <c r="M114" t="s">
        <v>1850</v>
      </c>
      <c r="N114" t="s">
        <v>1921</v>
      </c>
      <c r="O114" t="s">
        <v>1922</v>
      </c>
      <c r="P114" t="s">
        <v>1923</v>
      </c>
      <c r="Q114">
        <v>34259</v>
      </c>
      <c r="R114">
        <v>31328</v>
      </c>
      <c r="S114">
        <v>31130</v>
      </c>
      <c r="T114">
        <v>198</v>
      </c>
      <c r="U114">
        <v>0</v>
      </c>
      <c r="V114">
        <v>198</v>
      </c>
      <c r="W114">
        <v>0.99370000000000003</v>
      </c>
      <c r="X114">
        <v>1</v>
      </c>
      <c r="Y114">
        <v>1</v>
      </c>
      <c r="Z114">
        <v>1</v>
      </c>
      <c r="AA114">
        <v>1</v>
      </c>
      <c r="AB114" t="s">
        <v>1521</v>
      </c>
      <c r="AC114" t="s">
        <v>1924</v>
      </c>
      <c r="AP114" t="s">
        <v>981</v>
      </c>
      <c r="AQ114">
        <v>0</v>
      </c>
      <c r="AT114" t="s">
        <v>1239</v>
      </c>
      <c r="AU114" t="s">
        <v>1925</v>
      </c>
      <c r="AV114" t="s">
        <v>1926</v>
      </c>
      <c r="AW114" t="s">
        <v>1927</v>
      </c>
      <c r="AX114" t="s">
        <v>1928</v>
      </c>
      <c r="BF114" s="730" t="s">
        <v>1904</v>
      </c>
      <c r="BG114" s="730" t="s">
        <v>1846</v>
      </c>
      <c r="BH114" s="730" t="s">
        <v>11128</v>
      </c>
    </row>
    <row r="115" spans="1:60">
      <c r="A115">
        <v>111</v>
      </c>
      <c r="B115" t="s">
        <v>1521</v>
      </c>
      <c r="D115" t="s">
        <v>1929</v>
      </c>
      <c r="E115" t="s">
        <v>1930</v>
      </c>
      <c r="F115" t="s">
        <v>974</v>
      </c>
      <c r="G115">
        <v>1</v>
      </c>
      <c r="H115">
        <v>0</v>
      </c>
      <c r="I115" t="s">
        <v>1847</v>
      </c>
      <c r="J115" t="s">
        <v>1931</v>
      </c>
      <c r="K115" t="s">
        <v>1655</v>
      </c>
      <c r="L115" t="s">
        <v>1585</v>
      </c>
      <c r="M115" t="s">
        <v>1586</v>
      </c>
      <c r="N115" t="s">
        <v>1930</v>
      </c>
      <c r="O115" t="s">
        <v>1930</v>
      </c>
      <c r="P115" t="s">
        <v>1932</v>
      </c>
      <c r="Q115">
        <v>20694</v>
      </c>
      <c r="R115">
        <v>18309</v>
      </c>
      <c r="S115">
        <v>17822</v>
      </c>
      <c r="T115">
        <v>381</v>
      </c>
      <c r="U115">
        <v>106</v>
      </c>
      <c r="V115">
        <v>487</v>
      </c>
      <c r="W115">
        <v>0.97340000000000004</v>
      </c>
      <c r="X115">
        <v>0</v>
      </c>
      <c r="Y115">
        <v>1</v>
      </c>
      <c r="Z115">
        <v>1</v>
      </c>
      <c r="AA115">
        <v>0</v>
      </c>
      <c r="AB115" t="s">
        <v>1521</v>
      </c>
      <c r="AC115" t="s">
        <v>1933</v>
      </c>
      <c r="AP115" t="s">
        <v>981</v>
      </c>
      <c r="AQ115">
        <v>0</v>
      </c>
      <c r="AT115" t="s">
        <v>1023</v>
      </c>
      <c r="AU115" t="s">
        <v>1934</v>
      </c>
      <c r="AV115" t="s">
        <v>1935</v>
      </c>
      <c r="AW115" t="s">
        <v>1936</v>
      </c>
      <c r="AX115" t="s">
        <v>1937</v>
      </c>
      <c r="BF115" s="730" t="s">
        <v>1910</v>
      </c>
      <c r="BG115" s="730" t="s">
        <v>1846</v>
      </c>
      <c r="BH115" s="730" t="s">
        <v>11128</v>
      </c>
    </row>
    <row r="116" spans="1:60">
      <c r="A116">
        <v>112</v>
      </c>
      <c r="B116" t="s">
        <v>1521</v>
      </c>
      <c r="D116" t="s">
        <v>1938</v>
      </c>
      <c r="E116" t="s">
        <v>1939</v>
      </c>
      <c r="F116" t="s">
        <v>974</v>
      </c>
      <c r="G116">
        <v>1</v>
      </c>
      <c r="H116">
        <v>0</v>
      </c>
      <c r="I116" t="s">
        <v>1847</v>
      </c>
      <c r="J116" t="s">
        <v>1940</v>
      </c>
      <c r="K116" t="s">
        <v>1753</v>
      </c>
      <c r="L116" t="s">
        <v>1585</v>
      </c>
      <c r="M116" t="s">
        <v>1586</v>
      </c>
      <c r="N116" t="s">
        <v>1939</v>
      </c>
      <c r="O116" t="s">
        <v>1939</v>
      </c>
      <c r="P116" t="s">
        <v>1941</v>
      </c>
      <c r="Q116">
        <v>23916</v>
      </c>
      <c r="R116">
        <v>23851</v>
      </c>
      <c r="S116">
        <v>23541</v>
      </c>
      <c r="T116">
        <v>295</v>
      </c>
      <c r="U116">
        <v>15</v>
      </c>
      <c r="V116">
        <v>310</v>
      </c>
      <c r="W116">
        <v>0.98699999999999999</v>
      </c>
      <c r="X116">
        <v>1</v>
      </c>
      <c r="Y116">
        <v>1</v>
      </c>
      <c r="Z116">
        <v>1</v>
      </c>
      <c r="AA116">
        <v>1</v>
      </c>
      <c r="AB116" t="s">
        <v>1521</v>
      </c>
      <c r="AC116" t="s">
        <v>1942</v>
      </c>
      <c r="AP116" t="s">
        <v>981</v>
      </c>
      <c r="AQ116">
        <v>0</v>
      </c>
      <c r="AT116" t="s">
        <v>991</v>
      </c>
      <c r="AU116" t="s">
        <v>1943</v>
      </c>
      <c r="AV116" t="s">
        <v>1944</v>
      </c>
      <c r="AW116" t="s">
        <v>1945</v>
      </c>
      <c r="AX116" t="s">
        <v>1946</v>
      </c>
      <c r="BF116" s="730" t="s">
        <v>1918</v>
      </c>
      <c r="BG116" s="730" t="s">
        <v>1846</v>
      </c>
      <c r="BH116" s="730" t="s">
        <v>11128</v>
      </c>
    </row>
    <row r="117" spans="1:60">
      <c r="A117">
        <v>113</v>
      </c>
      <c r="B117" t="s">
        <v>1521</v>
      </c>
      <c r="D117" t="s">
        <v>1947</v>
      </c>
      <c r="E117" t="s">
        <v>1948</v>
      </c>
      <c r="F117" t="s">
        <v>974</v>
      </c>
      <c r="G117">
        <v>1</v>
      </c>
      <c r="H117">
        <v>0</v>
      </c>
      <c r="I117" t="s">
        <v>1847</v>
      </c>
      <c r="J117" t="s">
        <v>1940</v>
      </c>
      <c r="K117" t="s">
        <v>1753</v>
      </c>
      <c r="L117" t="s">
        <v>1585</v>
      </c>
      <c r="M117" t="s">
        <v>1586</v>
      </c>
      <c r="N117" t="s">
        <v>1948</v>
      </c>
      <c r="O117" t="s">
        <v>1948</v>
      </c>
      <c r="P117" t="s">
        <v>1949</v>
      </c>
      <c r="Q117">
        <v>7106</v>
      </c>
      <c r="R117">
        <v>7006</v>
      </c>
      <c r="S117">
        <v>6883</v>
      </c>
      <c r="T117">
        <v>96</v>
      </c>
      <c r="U117">
        <v>27</v>
      </c>
      <c r="V117">
        <v>123</v>
      </c>
      <c r="W117">
        <v>0.98240000000000005</v>
      </c>
      <c r="X117">
        <v>1</v>
      </c>
      <c r="Y117">
        <v>1</v>
      </c>
      <c r="Z117">
        <v>1</v>
      </c>
      <c r="AA117">
        <v>1</v>
      </c>
      <c r="AB117" t="s">
        <v>1521</v>
      </c>
      <c r="AC117" t="s">
        <v>1950</v>
      </c>
      <c r="AP117" t="s">
        <v>981</v>
      </c>
      <c r="AQ117">
        <v>0</v>
      </c>
      <c r="AT117" t="s">
        <v>991</v>
      </c>
      <c r="AU117" t="s">
        <v>1951</v>
      </c>
      <c r="AV117" t="s">
        <v>1952</v>
      </c>
      <c r="AW117" t="s">
        <v>1953</v>
      </c>
      <c r="AX117" t="s">
        <v>1954</v>
      </c>
      <c r="BF117" s="730" t="s">
        <v>1929</v>
      </c>
      <c r="BG117" s="730" t="s">
        <v>1655</v>
      </c>
      <c r="BH117" s="730" t="s">
        <v>11126</v>
      </c>
    </row>
    <row r="118" spans="1:60">
      <c r="A118">
        <v>114</v>
      </c>
      <c r="B118" t="s">
        <v>1521</v>
      </c>
      <c r="D118" t="s">
        <v>1955</v>
      </c>
      <c r="E118" t="s">
        <v>1956</v>
      </c>
      <c r="F118" t="s">
        <v>974</v>
      </c>
      <c r="G118">
        <v>1</v>
      </c>
      <c r="H118">
        <v>0</v>
      </c>
      <c r="I118" t="s">
        <v>1847</v>
      </c>
      <c r="J118" t="s">
        <v>1848</v>
      </c>
      <c r="K118" t="s">
        <v>1846</v>
      </c>
      <c r="L118" t="s">
        <v>1849</v>
      </c>
      <c r="M118" t="s">
        <v>1850</v>
      </c>
      <c r="N118" t="s">
        <v>1956</v>
      </c>
      <c r="O118" t="s">
        <v>1956</v>
      </c>
      <c r="P118" t="s">
        <v>1957</v>
      </c>
      <c r="Q118">
        <v>11280</v>
      </c>
      <c r="R118">
        <v>10416</v>
      </c>
      <c r="S118">
        <v>10386</v>
      </c>
      <c r="T118">
        <v>24</v>
      </c>
      <c r="U118">
        <v>6</v>
      </c>
      <c r="V118">
        <v>30</v>
      </c>
      <c r="W118">
        <v>0.99709999999999999</v>
      </c>
      <c r="X118">
        <v>1</v>
      </c>
      <c r="Y118">
        <v>1</v>
      </c>
      <c r="Z118">
        <v>0</v>
      </c>
      <c r="AA118">
        <v>0</v>
      </c>
      <c r="AB118" t="s">
        <v>1521</v>
      </c>
      <c r="AC118" t="s">
        <v>1958</v>
      </c>
      <c r="AP118" t="s">
        <v>981</v>
      </c>
      <c r="AQ118">
        <v>0</v>
      </c>
      <c r="AT118" t="s">
        <v>991</v>
      </c>
      <c r="AU118" t="s">
        <v>1959</v>
      </c>
      <c r="AV118" t="s">
        <v>1960</v>
      </c>
      <c r="AW118" t="s">
        <v>1961</v>
      </c>
      <c r="AX118" t="s">
        <v>1962</v>
      </c>
      <c r="BF118" s="730" t="s">
        <v>1938</v>
      </c>
      <c r="BG118" s="730" t="s">
        <v>1753</v>
      </c>
      <c r="BH118" s="730" t="s">
        <v>11126</v>
      </c>
    </row>
    <row r="119" spans="1:60">
      <c r="A119">
        <v>115</v>
      </c>
      <c r="B119" t="s">
        <v>1521</v>
      </c>
      <c r="D119" t="s">
        <v>1963</v>
      </c>
      <c r="E119" t="s">
        <v>1964</v>
      </c>
      <c r="F119" t="s">
        <v>974</v>
      </c>
      <c r="G119">
        <v>1</v>
      </c>
      <c r="H119">
        <v>0</v>
      </c>
      <c r="I119" t="s">
        <v>1847</v>
      </c>
      <c r="J119" t="s">
        <v>1965</v>
      </c>
      <c r="K119" t="s">
        <v>1753</v>
      </c>
      <c r="L119" t="s">
        <v>1849</v>
      </c>
      <c r="M119" t="s">
        <v>1850</v>
      </c>
      <c r="N119" t="s">
        <v>1964</v>
      </c>
      <c r="O119" t="s">
        <v>1966</v>
      </c>
      <c r="P119" t="s">
        <v>1967</v>
      </c>
      <c r="Q119">
        <v>16111</v>
      </c>
      <c r="R119">
        <v>15390</v>
      </c>
      <c r="S119">
        <v>15373</v>
      </c>
      <c r="T119">
        <v>9</v>
      </c>
      <c r="U119">
        <v>8</v>
      </c>
      <c r="V119">
        <v>17</v>
      </c>
      <c r="W119">
        <v>0.99890000000000001</v>
      </c>
      <c r="X119">
        <v>1</v>
      </c>
      <c r="Y119">
        <v>1</v>
      </c>
      <c r="Z119">
        <v>1</v>
      </c>
      <c r="AA119">
        <v>1</v>
      </c>
      <c r="AB119" t="s">
        <v>1521</v>
      </c>
      <c r="AC119" t="s">
        <v>1968</v>
      </c>
      <c r="AP119" t="s">
        <v>981</v>
      </c>
      <c r="AQ119">
        <v>0</v>
      </c>
      <c r="AT119" t="s">
        <v>1054</v>
      </c>
      <c r="AU119" t="s">
        <v>1969</v>
      </c>
      <c r="AV119" t="s">
        <v>1970</v>
      </c>
      <c r="AW119" t="s">
        <v>1971</v>
      </c>
      <c r="AX119" t="s">
        <v>1972</v>
      </c>
      <c r="BF119" s="730" t="s">
        <v>1947</v>
      </c>
      <c r="BG119" s="730" t="s">
        <v>1753</v>
      </c>
      <c r="BH119" s="730" t="s">
        <v>11126</v>
      </c>
    </row>
    <row r="120" spans="1:60">
      <c r="A120">
        <v>116</v>
      </c>
      <c r="B120" t="s">
        <v>1521</v>
      </c>
      <c r="D120" t="s">
        <v>1973</v>
      </c>
      <c r="E120" t="s">
        <v>1974</v>
      </c>
      <c r="F120" t="s">
        <v>974</v>
      </c>
      <c r="G120">
        <v>1</v>
      </c>
      <c r="H120">
        <v>0</v>
      </c>
      <c r="I120" t="s">
        <v>1847</v>
      </c>
      <c r="J120" t="s">
        <v>1975</v>
      </c>
      <c r="K120" t="s">
        <v>1753</v>
      </c>
      <c r="L120" t="s">
        <v>1849</v>
      </c>
      <c r="M120" t="s">
        <v>1850</v>
      </c>
      <c r="N120" t="s">
        <v>1974</v>
      </c>
      <c r="O120" t="s">
        <v>1974</v>
      </c>
      <c r="P120" t="s">
        <v>1976</v>
      </c>
      <c r="Q120">
        <v>16371</v>
      </c>
      <c r="R120">
        <v>15462</v>
      </c>
      <c r="S120">
        <v>15327</v>
      </c>
      <c r="T120">
        <v>66</v>
      </c>
      <c r="U120">
        <v>69</v>
      </c>
      <c r="V120">
        <v>135</v>
      </c>
      <c r="W120">
        <v>0.99129999999999996</v>
      </c>
      <c r="X120">
        <v>1</v>
      </c>
      <c r="Y120">
        <v>1</v>
      </c>
      <c r="Z120">
        <v>1</v>
      </c>
      <c r="AA120">
        <v>1</v>
      </c>
      <c r="AB120" t="s">
        <v>1521</v>
      </c>
      <c r="AC120" t="s">
        <v>1977</v>
      </c>
      <c r="AP120" t="s">
        <v>981</v>
      </c>
      <c r="AQ120">
        <v>0</v>
      </c>
      <c r="AT120" t="s">
        <v>1034</v>
      </c>
      <c r="AU120" t="s">
        <v>1978</v>
      </c>
      <c r="AV120" t="s">
        <v>1979</v>
      </c>
      <c r="AW120" t="s">
        <v>1440</v>
      </c>
      <c r="AX120" t="s">
        <v>1980</v>
      </c>
      <c r="BF120" s="730" t="s">
        <v>1955</v>
      </c>
      <c r="BG120" s="730" t="s">
        <v>1846</v>
      </c>
      <c r="BH120" s="730" t="s">
        <v>11128</v>
      </c>
    </row>
    <row r="121" spans="1:60">
      <c r="A121">
        <v>117</v>
      </c>
      <c r="B121" t="s">
        <v>1521</v>
      </c>
      <c r="D121" t="s">
        <v>1981</v>
      </c>
      <c r="E121" t="s">
        <v>1982</v>
      </c>
      <c r="F121" t="s">
        <v>974</v>
      </c>
      <c r="G121">
        <v>1</v>
      </c>
      <c r="H121">
        <v>0</v>
      </c>
      <c r="I121" t="s">
        <v>1847</v>
      </c>
      <c r="J121" t="s">
        <v>1940</v>
      </c>
      <c r="K121" t="s">
        <v>1753</v>
      </c>
      <c r="L121" t="s">
        <v>1585</v>
      </c>
      <c r="M121" t="s">
        <v>1586</v>
      </c>
      <c r="N121" t="s">
        <v>1982</v>
      </c>
      <c r="O121" t="s">
        <v>1982</v>
      </c>
      <c r="P121" t="s">
        <v>1983</v>
      </c>
      <c r="Q121">
        <v>9950</v>
      </c>
      <c r="R121">
        <v>9756</v>
      </c>
      <c r="S121">
        <v>9641</v>
      </c>
      <c r="T121">
        <v>111</v>
      </c>
      <c r="U121">
        <v>4</v>
      </c>
      <c r="V121">
        <v>115</v>
      </c>
      <c r="W121">
        <v>0.98819999999999997</v>
      </c>
      <c r="X121">
        <v>1</v>
      </c>
      <c r="Y121">
        <v>1</v>
      </c>
      <c r="Z121">
        <v>1</v>
      </c>
      <c r="AA121">
        <v>1</v>
      </c>
      <c r="AB121" t="s">
        <v>1521</v>
      </c>
      <c r="AC121" t="s">
        <v>1984</v>
      </c>
      <c r="AP121" t="s">
        <v>981</v>
      </c>
      <c r="AQ121">
        <v>0</v>
      </c>
      <c r="AT121" t="s">
        <v>1023</v>
      </c>
      <c r="AU121" t="s">
        <v>1985</v>
      </c>
      <c r="AV121" t="s">
        <v>1986</v>
      </c>
      <c r="AW121" t="s">
        <v>1987</v>
      </c>
      <c r="AX121" t="s">
        <v>1987</v>
      </c>
      <c r="BF121" s="730" t="s">
        <v>1963</v>
      </c>
      <c r="BG121" s="730" t="s">
        <v>1753</v>
      </c>
      <c r="BH121" s="730" t="s">
        <v>11128</v>
      </c>
    </row>
    <row r="122" spans="1:60">
      <c r="A122">
        <v>118</v>
      </c>
      <c r="B122" t="s">
        <v>1521</v>
      </c>
      <c r="D122" t="s">
        <v>1988</v>
      </c>
      <c r="E122" t="s">
        <v>1989</v>
      </c>
      <c r="F122" t="s">
        <v>974</v>
      </c>
      <c r="G122">
        <v>1</v>
      </c>
      <c r="H122">
        <v>0</v>
      </c>
      <c r="I122" t="s">
        <v>1847</v>
      </c>
      <c r="J122" t="s">
        <v>1848</v>
      </c>
      <c r="K122" t="s">
        <v>1846</v>
      </c>
      <c r="L122" t="s">
        <v>1849</v>
      </c>
      <c r="M122" t="s">
        <v>1850</v>
      </c>
      <c r="N122" t="s">
        <v>1989</v>
      </c>
      <c r="O122" t="s">
        <v>1989</v>
      </c>
      <c r="P122" t="s">
        <v>1990</v>
      </c>
      <c r="Q122">
        <v>5223</v>
      </c>
      <c r="R122">
        <v>5223</v>
      </c>
      <c r="S122">
        <v>5223</v>
      </c>
      <c r="T122">
        <v>0</v>
      </c>
      <c r="U122">
        <v>0</v>
      </c>
      <c r="V122">
        <v>0</v>
      </c>
      <c r="W122">
        <v>1</v>
      </c>
      <c r="X122">
        <v>1</v>
      </c>
      <c r="Y122">
        <v>0</v>
      </c>
      <c r="Z122">
        <v>1</v>
      </c>
      <c r="AA122">
        <v>0</v>
      </c>
      <c r="AB122" t="s">
        <v>1521</v>
      </c>
      <c r="AC122" t="s">
        <v>1991</v>
      </c>
      <c r="AP122" t="s">
        <v>981</v>
      </c>
      <c r="AQ122">
        <v>0</v>
      </c>
      <c r="AT122" t="s">
        <v>1239</v>
      </c>
      <c r="AU122" t="s">
        <v>1992</v>
      </c>
      <c r="AV122" t="s">
        <v>1993</v>
      </c>
      <c r="AW122" t="s">
        <v>1994</v>
      </c>
      <c r="AX122" t="s">
        <v>1994</v>
      </c>
      <c r="BF122" s="730" t="s">
        <v>1973</v>
      </c>
      <c r="BG122" s="730" t="s">
        <v>1753</v>
      </c>
      <c r="BH122" s="730" t="s">
        <v>11128</v>
      </c>
    </row>
    <row r="123" spans="1:60">
      <c r="A123">
        <v>119</v>
      </c>
      <c r="B123" t="s">
        <v>1521</v>
      </c>
      <c r="D123" t="s">
        <v>1995</v>
      </c>
      <c r="E123" t="s">
        <v>1996</v>
      </c>
      <c r="F123" t="s">
        <v>974</v>
      </c>
      <c r="G123">
        <v>2</v>
      </c>
      <c r="H123">
        <v>0</v>
      </c>
      <c r="I123" t="s">
        <v>1847</v>
      </c>
      <c r="J123" t="s">
        <v>1997</v>
      </c>
      <c r="K123" t="s">
        <v>1582</v>
      </c>
      <c r="L123" t="s">
        <v>1585</v>
      </c>
      <c r="M123" t="s">
        <v>1586</v>
      </c>
      <c r="N123" t="s">
        <v>1996</v>
      </c>
      <c r="O123" t="s">
        <v>1998</v>
      </c>
      <c r="P123" t="s">
        <v>1999</v>
      </c>
      <c r="Q123">
        <v>5885</v>
      </c>
      <c r="R123">
        <v>5558</v>
      </c>
      <c r="S123">
        <v>5286</v>
      </c>
      <c r="T123">
        <v>230</v>
      </c>
      <c r="U123">
        <v>42</v>
      </c>
      <c r="V123">
        <v>272</v>
      </c>
      <c r="W123">
        <v>0.95109999999999995</v>
      </c>
      <c r="X123">
        <v>0</v>
      </c>
      <c r="Y123">
        <v>1</v>
      </c>
      <c r="Z123">
        <v>1</v>
      </c>
      <c r="AA123">
        <v>0</v>
      </c>
      <c r="AB123" t="s">
        <v>1521</v>
      </c>
      <c r="AC123" s="491" t="s">
        <v>2000</v>
      </c>
      <c r="AD123" s="493" t="s">
        <v>2001</v>
      </c>
      <c r="AP123" t="s">
        <v>981</v>
      </c>
      <c r="AQ123">
        <v>0</v>
      </c>
      <c r="AT123" t="s">
        <v>1054</v>
      </c>
      <c r="AU123" t="s">
        <v>2002</v>
      </c>
      <c r="AV123" t="s">
        <v>2003</v>
      </c>
      <c r="AW123" t="s">
        <v>2004</v>
      </c>
      <c r="AX123" t="s">
        <v>2005</v>
      </c>
      <c r="BF123" s="730" t="s">
        <v>1981</v>
      </c>
      <c r="BG123" s="730" t="s">
        <v>1753</v>
      </c>
      <c r="BH123" s="730" t="s">
        <v>11126</v>
      </c>
    </row>
    <row r="124" spans="1:60">
      <c r="A124">
        <v>120</v>
      </c>
      <c r="B124" t="s">
        <v>1521</v>
      </c>
      <c r="D124" t="s">
        <v>2006</v>
      </c>
      <c r="E124" t="s">
        <v>2007</v>
      </c>
      <c r="F124" t="s">
        <v>974</v>
      </c>
      <c r="G124">
        <v>1</v>
      </c>
      <c r="H124">
        <v>0</v>
      </c>
      <c r="I124" t="s">
        <v>1847</v>
      </c>
      <c r="J124" t="s">
        <v>1920</v>
      </c>
      <c r="K124" t="s">
        <v>1753</v>
      </c>
      <c r="L124" t="s">
        <v>1585</v>
      </c>
      <c r="M124" t="s">
        <v>1586</v>
      </c>
      <c r="N124" t="s">
        <v>2008</v>
      </c>
      <c r="O124" t="s">
        <v>2007</v>
      </c>
      <c r="P124" t="s">
        <v>2009</v>
      </c>
      <c r="Q124">
        <v>14371</v>
      </c>
      <c r="R124">
        <v>14031</v>
      </c>
      <c r="S124">
        <v>13669</v>
      </c>
      <c r="T124">
        <v>315</v>
      </c>
      <c r="U124">
        <v>47</v>
      </c>
      <c r="V124">
        <v>362</v>
      </c>
      <c r="W124">
        <v>0.97419999999999995</v>
      </c>
      <c r="X124">
        <v>0</v>
      </c>
      <c r="Y124">
        <v>1</v>
      </c>
      <c r="Z124">
        <v>1</v>
      </c>
      <c r="AA124">
        <v>0</v>
      </c>
      <c r="AB124" t="s">
        <v>1521</v>
      </c>
      <c r="AC124" s="494" t="s">
        <v>2000</v>
      </c>
      <c r="AD124" s="495" t="s">
        <v>2001</v>
      </c>
      <c r="AP124" t="s">
        <v>981</v>
      </c>
      <c r="AQ124">
        <v>0</v>
      </c>
      <c r="AT124" t="s">
        <v>1054</v>
      </c>
      <c r="AU124" t="s">
        <v>2002</v>
      </c>
      <c r="AV124" t="s">
        <v>2010</v>
      </c>
      <c r="AW124" t="s">
        <v>2011</v>
      </c>
      <c r="AX124" t="s">
        <v>2005</v>
      </c>
      <c r="BF124" s="730" t="s">
        <v>1988</v>
      </c>
      <c r="BG124" s="730" t="s">
        <v>1846</v>
      </c>
      <c r="BH124" s="730" t="s">
        <v>11128</v>
      </c>
    </row>
    <row r="125" spans="1:60">
      <c r="A125">
        <v>121</v>
      </c>
      <c r="B125" t="s">
        <v>1521</v>
      </c>
      <c r="D125" t="s">
        <v>2012</v>
      </c>
      <c r="E125" t="s">
        <v>2013</v>
      </c>
      <c r="F125" t="s">
        <v>974</v>
      </c>
      <c r="G125">
        <v>1</v>
      </c>
      <c r="H125">
        <v>0</v>
      </c>
      <c r="I125" t="s">
        <v>1847</v>
      </c>
      <c r="J125" t="s">
        <v>1876</v>
      </c>
      <c r="K125" t="s">
        <v>1846</v>
      </c>
      <c r="L125" t="s">
        <v>1849</v>
      </c>
      <c r="M125" t="s">
        <v>1850</v>
      </c>
      <c r="N125" t="s">
        <v>2013</v>
      </c>
      <c r="O125" t="s">
        <v>2013</v>
      </c>
      <c r="P125" t="s">
        <v>2014</v>
      </c>
      <c r="Q125">
        <v>5455</v>
      </c>
      <c r="R125">
        <v>5279</v>
      </c>
      <c r="S125">
        <v>5250</v>
      </c>
      <c r="T125">
        <v>26</v>
      </c>
      <c r="U125">
        <v>3</v>
      </c>
      <c r="V125">
        <v>29</v>
      </c>
      <c r="W125">
        <v>0.99450000000000005</v>
      </c>
      <c r="X125">
        <v>1</v>
      </c>
      <c r="Y125">
        <v>1</v>
      </c>
      <c r="Z125">
        <v>1</v>
      </c>
      <c r="AA125">
        <v>1</v>
      </c>
      <c r="AB125" t="s">
        <v>1521</v>
      </c>
      <c r="AC125" t="s">
        <v>2015</v>
      </c>
      <c r="AP125" t="s">
        <v>981</v>
      </c>
      <c r="AQ125">
        <v>0</v>
      </c>
      <c r="AT125" t="s">
        <v>991</v>
      </c>
      <c r="AU125" t="s">
        <v>2016</v>
      </c>
      <c r="AV125" t="s">
        <v>2017</v>
      </c>
      <c r="AW125" t="s">
        <v>2018</v>
      </c>
      <c r="AX125" t="s">
        <v>2019</v>
      </c>
      <c r="BF125" s="730" t="s">
        <v>1995</v>
      </c>
      <c r="BG125" s="730" t="s">
        <v>1582</v>
      </c>
      <c r="BH125" s="730" t="s">
        <v>11130</v>
      </c>
    </row>
    <row r="126" spans="1:60">
      <c r="A126">
        <v>122</v>
      </c>
      <c r="B126" t="s">
        <v>1521</v>
      </c>
      <c r="D126" t="s">
        <v>2020</v>
      </c>
      <c r="E126" t="s">
        <v>2021</v>
      </c>
      <c r="F126" t="s">
        <v>974</v>
      </c>
      <c r="G126">
        <v>1</v>
      </c>
      <c r="H126">
        <v>0</v>
      </c>
      <c r="I126" t="s">
        <v>1847</v>
      </c>
      <c r="J126" t="s">
        <v>1940</v>
      </c>
      <c r="K126" t="s">
        <v>1753</v>
      </c>
      <c r="L126" t="s">
        <v>1585</v>
      </c>
      <c r="M126" t="s">
        <v>1586</v>
      </c>
      <c r="N126" t="s">
        <v>2021</v>
      </c>
      <c r="O126" t="s">
        <v>2021</v>
      </c>
      <c r="P126" t="s">
        <v>2022</v>
      </c>
      <c r="Q126">
        <v>7403</v>
      </c>
      <c r="R126">
        <v>7272</v>
      </c>
      <c r="S126">
        <v>7169</v>
      </c>
      <c r="T126">
        <v>90</v>
      </c>
      <c r="U126">
        <v>13</v>
      </c>
      <c r="V126">
        <v>103</v>
      </c>
      <c r="W126">
        <v>0.98580000000000001</v>
      </c>
      <c r="X126">
        <v>1</v>
      </c>
      <c r="Y126">
        <v>1</v>
      </c>
      <c r="Z126">
        <v>1</v>
      </c>
      <c r="AA126">
        <v>1</v>
      </c>
      <c r="AB126" t="s">
        <v>1521</v>
      </c>
      <c r="AC126" t="s">
        <v>2023</v>
      </c>
      <c r="AP126" t="s">
        <v>981</v>
      </c>
      <c r="AQ126">
        <v>0</v>
      </c>
      <c r="AT126" t="s">
        <v>1034</v>
      </c>
      <c r="AU126" t="s">
        <v>2024</v>
      </c>
      <c r="AV126" t="s">
        <v>2025</v>
      </c>
      <c r="AW126" t="s">
        <v>2026</v>
      </c>
      <c r="AX126" t="s">
        <v>2027</v>
      </c>
      <c r="BF126" s="730" t="s">
        <v>2006</v>
      </c>
      <c r="BG126" s="730" t="s">
        <v>1753</v>
      </c>
      <c r="BH126" s="730" t="s">
        <v>11126</v>
      </c>
    </row>
    <row r="127" spans="1:60">
      <c r="A127">
        <v>123</v>
      </c>
      <c r="B127" t="s">
        <v>1521</v>
      </c>
      <c r="D127" t="s">
        <v>2028</v>
      </c>
      <c r="E127" t="s">
        <v>2029</v>
      </c>
      <c r="F127" t="s">
        <v>974</v>
      </c>
      <c r="G127">
        <v>1</v>
      </c>
      <c r="H127">
        <v>0</v>
      </c>
      <c r="I127" t="s">
        <v>1847</v>
      </c>
      <c r="J127" t="s">
        <v>1876</v>
      </c>
      <c r="K127" t="s">
        <v>1846</v>
      </c>
      <c r="L127" t="s">
        <v>1849</v>
      </c>
      <c r="M127" t="s">
        <v>1850</v>
      </c>
      <c r="N127" t="s">
        <v>2029</v>
      </c>
      <c r="O127" t="s">
        <v>2029</v>
      </c>
      <c r="P127" t="s">
        <v>2030</v>
      </c>
      <c r="Q127">
        <v>5232</v>
      </c>
      <c r="R127">
        <v>4712</v>
      </c>
      <c r="S127">
        <v>4546</v>
      </c>
      <c r="T127">
        <v>160</v>
      </c>
      <c r="U127">
        <v>6</v>
      </c>
      <c r="V127">
        <v>166</v>
      </c>
      <c r="W127">
        <v>0.96479999999999999</v>
      </c>
      <c r="X127">
        <v>0</v>
      </c>
      <c r="Y127">
        <v>1</v>
      </c>
      <c r="Z127">
        <v>1</v>
      </c>
      <c r="AA127">
        <v>0</v>
      </c>
      <c r="AB127" t="s">
        <v>1521</v>
      </c>
      <c r="AC127" t="s">
        <v>2031</v>
      </c>
      <c r="AP127" t="s">
        <v>981</v>
      </c>
      <c r="AQ127">
        <v>0</v>
      </c>
      <c r="AT127" t="s">
        <v>1239</v>
      </c>
      <c r="AU127" t="s">
        <v>2032</v>
      </c>
      <c r="AV127" t="s">
        <v>2033</v>
      </c>
      <c r="AW127" t="s">
        <v>2034</v>
      </c>
      <c r="AX127" t="s">
        <v>2034</v>
      </c>
      <c r="BF127" s="730" t="s">
        <v>2012</v>
      </c>
      <c r="BG127" s="730" t="s">
        <v>1846</v>
      </c>
      <c r="BH127" s="730" t="s">
        <v>11128</v>
      </c>
    </row>
    <row r="128" spans="1:60">
      <c r="A128">
        <v>124</v>
      </c>
      <c r="B128" t="s">
        <v>1521</v>
      </c>
      <c r="D128" t="s">
        <v>2035</v>
      </c>
      <c r="E128" t="s">
        <v>2036</v>
      </c>
      <c r="F128" t="s">
        <v>974</v>
      </c>
      <c r="G128">
        <v>1</v>
      </c>
      <c r="H128">
        <v>0</v>
      </c>
      <c r="I128" t="s">
        <v>1847</v>
      </c>
      <c r="J128" t="s">
        <v>1897</v>
      </c>
      <c r="K128" t="s">
        <v>1846</v>
      </c>
      <c r="L128" t="s">
        <v>1849</v>
      </c>
      <c r="M128" t="s">
        <v>1850</v>
      </c>
      <c r="N128" t="s">
        <v>2036</v>
      </c>
      <c r="O128" t="s">
        <v>2036</v>
      </c>
      <c r="P128" t="s">
        <v>2037</v>
      </c>
      <c r="Q128">
        <v>4139</v>
      </c>
      <c r="R128">
        <v>3708</v>
      </c>
      <c r="S128">
        <v>3654</v>
      </c>
      <c r="T128">
        <v>34</v>
      </c>
      <c r="U128">
        <v>20</v>
      </c>
      <c r="V128">
        <v>54</v>
      </c>
      <c r="W128">
        <v>0.98540000000000005</v>
      </c>
      <c r="X128">
        <v>1</v>
      </c>
      <c r="Y128">
        <v>1</v>
      </c>
      <c r="Z128">
        <v>1</v>
      </c>
      <c r="AA128">
        <v>1</v>
      </c>
      <c r="AB128" t="s">
        <v>1521</v>
      </c>
      <c r="AC128" t="s">
        <v>2038</v>
      </c>
      <c r="AP128" t="s">
        <v>981</v>
      </c>
      <c r="AQ128">
        <v>0</v>
      </c>
      <c r="AT128" t="s">
        <v>991</v>
      </c>
      <c r="AU128" t="s">
        <v>2039</v>
      </c>
      <c r="AV128" t="s">
        <v>2040</v>
      </c>
      <c r="AW128" t="s">
        <v>2041</v>
      </c>
      <c r="AX128" t="s">
        <v>2042</v>
      </c>
      <c r="BF128" s="730" t="s">
        <v>2020</v>
      </c>
      <c r="BG128" s="730" t="s">
        <v>1753</v>
      </c>
      <c r="BH128" s="730" t="s">
        <v>11126</v>
      </c>
    </row>
    <row r="129" spans="1:60">
      <c r="A129">
        <v>125</v>
      </c>
      <c r="B129" t="s">
        <v>1521</v>
      </c>
      <c r="D129" t="s">
        <v>2043</v>
      </c>
      <c r="E129" t="s">
        <v>2044</v>
      </c>
      <c r="F129" t="s">
        <v>974</v>
      </c>
      <c r="G129">
        <v>1</v>
      </c>
      <c r="H129">
        <v>0</v>
      </c>
      <c r="I129" t="s">
        <v>1847</v>
      </c>
      <c r="J129" t="s">
        <v>1920</v>
      </c>
      <c r="K129" t="s">
        <v>1846</v>
      </c>
      <c r="L129" t="s">
        <v>1849</v>
      </c>
      <c r="M129" t="s">
        <v>1850</v>
      </c>
      <c r="N129" t="s">
        <v>2044</v>
      </c>
      <c r="O129" t="s">
        <v>2044</v>
      </c>
      <c r="P129" t="s">
        <v>2045</v>
      </c>
      <c r="Q129">
        <v>6409</v>
      </c>
      <c r="R129">
        <v>6287</v>
      </c>
      <c r="S129">
        <v>6240</v>
      </c>
      <c r="T129">
        <v>47</v>
      </c>
      <c r="U129">
        <v>0</v>
      </c>
      <c r="V129">
        <v>47</v>
      </c>
      <c r="W129">
        <v>0.99250000000000005</v>
      </c>
      <c r="X129">
        <v>1</v>
      </c>
      <c r="Y129">
        <v>1</v>
      </c>
      <c r="Z129">
        <v>1</v>
      </c>
      <c r="AA129">
        <v>1</v>
      </c>
      <c r="AB129" t="s">
        <v>1521</v>
      </c>
      <c r="AC129" t="s">
        <v>2046</v>
      </c>
      <c r="AP129" t="s">
        <v>981</v>
      </c>
      <c r="AQ129">
        <v>0</v>
      </c>
      <c r="AT129" t="s">
        <v>1190</v>
      </c>
      <c r="AU129" t="s">
        <v>2047</v>
      </c>
      <c r="AV129" t="s">
        <v>2048</v>
      </c>
      <c r="AW129" t="s">
        <v>2049</v>
      </c>
      <c r="AX129" t="s">
        <v>2050</v>
      </c>
      <c r="BF129" s="730" t="s">
        <v>2028</v>
      </c>
      <c r="BG129" s="730" t="s">
        <v>1846</v>
      </c>
      <c r="BH129" s="730" t="s">
        <v>11128</v>
      </c>
    </row>
    <row r="130" spans="1:60">
      <c r="A130">
        <v>126</v>
      </c>
      <c r="B130" t="s">
        <v>1521</v>
      </c>
      <c r="D130" t="s">
        <v>2051</v>
      </c>
      <c r="E130" t="s">
        <v>2052</v>
      </c>
      <c r="F130" t="s">
        <v>974</v>
      </c>
      <c r="G130">
        <v>1</v>
      </c>
      <c r="H130">
        <v>0</v>
      </c>
      <c r="I130" t="s">
        <v>1847</v>
      </c>
      <c r="J130" t="s">
        <v>1886</v>
      </c>
      <c r="K130" t="s">
        <v>1846</v>
      </c>
      <c r="L130" t="s">
        <v>1849</v>
      </c>
      <c r="M130" t="s">
        <v>1850</v>
      </c>
      <c r="N130" t="s">
        <v>2052</v>
      </c>
      <c r="O130" t="s">
        <v>2052</v>
      </c>
      <c r="P130" t="s">
        <v>2053</v>
      </c>
      <c r="Q130">
        <v>3037</v>
      </c>
      <c r="R130">
        <v>3010</v>
      </c>
      <c r="S130">
        <v>2720</v>
      </c>
      <c r="T130">
        <v>251</v>
      </c>
      <c r="U130">
        <v>39</v>
      </c>
      <c r="V130">
        <v>290</v>
      </c>
      <c r="W130">
        <v>0.90369999999999995</v>
      </c>
      <c r="X130">
        <v>0</v>
      </c>
      <c r="Y130">
        <v>1</v>
      </c>
      <c r="Z130">
        <v>1</v>
      </c>
      <c r="AA130">
        <v>0</v>
      </c>
      <c r="AB130" t="s">
        <v>1521</v>
      </c>
      <c r="AC130" t="s">
        <v>2054</v>
      </c>
      <c r="AP130" t="s">
        <v>981</v>
      </c>
      <c r="AQ130">
        <v>0</v>
      </c>
      <c r="AT130" t="s">
        <v>1034</v>
      </c>
      <c r="AU130" t="s">
        <v>2055</v>
      </c>
      <c r="AV130" t="s">
        <v>2056</v>
      </c>
      <c r="AW130" t="s">
        <v>2057</v>
      </c>
      <c r="AX130" t="s">
        <v>2058</v>
      </c>
      <c r="BF130" s="730" t="s">
        <v>2035</v>
      </c>
      <c r="BG130" s="730" t="s">
        <v>1846</v>
      </c>
      <c r="BH130" s="730" t="s">
        <v>11128</v>
      </c>
    </row>
    <row r="131" spans="1:60">
      <c r="A131">
        <v>127</v>
      </c>
      <c r="B131" t="s">
        <v>1521</v>
      </c>
      <c r="D131" t="s">
        <v>2059</v>
      </c>
      <c r="E131" t="s">
        <v>2060</v>
      </c>
      <c r="F131" t="s">
        <v>974</v>
      </c>
      <c r="G131">
        <v>1</v>
      </c>
      <c r="H131">
        <v>0</v>
      </c>
      <c r="I131" t="s">
        <v>1847</v>
      </c>
      <c r="J131" t="s">
        <v>1868</v>
      </c>
      <c r="K131" t="s">
        <v>1753</v>
      </c>
      <c r="L131" t="s">
        <v>1585</v>
      </c>
      <c r="M131" t="s">
        <v>1586</v>
      </c>
      <c r="N131" t="s">
        <v>2061</v>
      </c>
      <c r="O131" t="s">
        <v>2061</v>
      </c>
      <c r="P131" t="s">
        <v>2062</v>
      </c>
      <c r="Q131">
        <v>8119</v>
      </c>
      <c r="R131">
        <v>7621</v>
      </c>
      <c r="S131">
        <v>7591</v>
      </c>
      <c r="T131">
        <v>15</v>
      </c>
      <c r="U131">
        <v>15</v>
      </c>
      <c r="V131">
        <v>30</v>
      </c>
      <c r="W131">
        <v>0.99609999999999999</v>
      </c>
      <c r="X131">
        <v>1</v>
      </c>
      <c r="Y131">
        <v>1</v>
      </c>
      <c r="Z131">
        <v>0</v>
      </c>
      <c r="AA131">
        <v>0</v>
      </c>
      <c r="AB131" t="s">
        <v>1521</v>
      </c>
      <c r="AC131" t="s">
        <v>2063</v>
      </c>
      <c r="AP131" t="s">
        <v>981</v>
      </c>
      <c r="AQ131">
        <v>0</v>
      </c>
      <c r="AT131" t="s">
        <v>1044</v>
      </c>
      <c r="AU131" t="s">
        <v>2064</v>
      </c>
      <c r="AV131" t="s">
        <v>2065</v>
      </c>
      <c r="AW131" t="s">
        <v>2066</v>
      </c>
      <c r="AX131" t="s">
        <v>2067</v>
      </c>
      <c r="BF131" s="730" t="s">
        <v>2043</v>
      </c>
      <c r="BG131" s="730" t="s">
        <v>1846</v>
      </c>
      <c r="BH131" s="730" t="s">
        <v>11128</v>
      </c>
    </row>
    <row r="132" spans="1:60">
      <c r="A132">
        <v>128</v>
      </c>
      <c r="B132" t="s">
        <v>1521</v>
      </c>
      <c r="D132" t="s">
        <v>2068</v>
      </c>
      <c r="E132" t="s">
        <v>2069</v>
      </c>
      <c r="F132" t="s">
        <v>974</v>
      </c>
      <c r="G132">
        <v>1</v>
      </c>
      <c r="H132">
        <v>0</v>
      </c>
      <c r="I132" t="s">
        <v>1847</v>
      </c>
      <c r="J132" t="s">
        <v>1860</v>
      </c>
      <c r="K132" t="s">
        <v>1655</v>
      </c>
      <c r="L132" t="s">
        <v>1585</v>
      </c>
      <c r="M132" t="s">
        <v>1586</v>
      </c>
      <c r="N132" t="s">
        <v>2070</v>
      </c>
      <c r="O132" t="s">
        <v>2070</v>
      </c>
      <c r="P132" t="s">
        <v>2071</v>
      </c>
      <c r="Q132">
        <v>3506</v>
      </c>
      <c r="R132">
        <v>3412</v>
      </c>
      <c r="S132">
        <v>3353</v>
      </c>
      <c r="T132">
        <v>46</v>
      </c>
      <c r="U132">
        <v>13</v>
      </c>
      <c r="V132">
        <v>59</v>
      </c>
      <c r="W132">
        <v>0.98270000000000002</v>
      </c>
      <c r="X132">
        <v>1</v>
      </c>
      <c r="Y132">
        <v>1</v>
      </c>
      <c r="Z132">
        <v>1</v>
      </c>
      <c r="AA132">
        <v>1</v>
      </c>
      <c r="AB132" t="s">
        <v>1521</v>
      </c>
      <c r="AC132" t="s">
        <v>2072</v>
      </c>
      <c r="AP132" t="s">
        <v>981</v>
      </c>
      <c r="AQ132">
        <v>0</v>
      </c>
      <c r="AT132" t="s">
        <v>1044</v>
      </c>
      <c r="AU132" t="s">
        <v>2073</v>
      </c>
      <c r="AV132" t="s">
        <v>2074</v>
      </c>
      <c r="AW132" t="s">
        <v>2075</v>
      </c>
      <c r="AX132" t="s">
        <v>2076</v>
      </c>
      <c r="BF132" s="730" t="s">
        <v>2051</v>
      </c>
      <c r="BG132" s="730" t="s">
        <v>1846</v>
      </c>
      <c r="BH132" s="730" t="s">
        <v>11128</v>
      </c>
    </row>
    <row r="133" spans="1:60">
      <c r="A133">
        <v>129</v>
      </c>
      <c r="B133" t="s">
        <v>1521</v>
      </c>
      <c r="D133" t="s">
        <v>2077</v>
      </c>
      <c r="E133" t="s">
        <v>2078</v>
      </c>
      <c r="F133" t="s">
        <v>974</v>
      </c>
      <c r="G133">
        <v>1</v>
      </c>
      <c r="H133">
        <v>0</v>
      </c>
      <c r="I133" t="s">
        <v>1847</v>
      </c>
      <c r="J133" t="s">
        <v>1886</v>
      </c>
      <c r="K133" t="s">
        <v>1582</v>
      </c>
      <c r="L133" t="s">
        <v>1585</v>
      </c>
      <c r="M133" t="s">
        <v>1586</v>
      </c>
      <c r="N133" t="s">
        <v>2078</v>
      </c>
      <c r="O133" t="s">
        <v>2078</v>
      </c>
      <c r="P133" t="s">
        <v>2079</v>
      </c>
      <c r="Q133">
        <v>3560</v>
      </c>
      <c r="R133">
        <v>2933</v>
      </c>
      <c r="S133">
        <v>2933</v>
      </c>
      <c r="T133">
        <v>0</v>
      </c>
      <c r="U133">
        <v>0</v>
      </c>
      <c r="V133">
        <v>0</v>
      </c>
      <c r="W133">
        <v>1</v>
      </c>
      <c r="X133">
        <v>1</v>
      </c>
      <c r="Y133">
        <v>1</v>
      </c>
      <c r="Z133">
        <v>1</v>
      </c>
      <c r="AA133">
        <v>1</v>
      </c>
      <c r="AB133" t="s">
        <v>1521</v>
      </c>
      <c r="AC133" t="s">
        <v>2080</v>
      </c>
      <c r="AP133" t="s">
        <v>981</v>
      </c>
      <c r="AQ133">
        <v>0</v>
      </c>
      <c r="AT133" t="s">
        <v>936</v>
      </c>
      <c r="AU133" t="s">
        <v>2081</v>
      </c>
      <c r="AV133" t="s">
        <v>2082</v>
      </c>
      <c r="AW133" t="s">
        <v>2083</v>
      </c>
      <c r="AX133" t="s">
        <v>2084</v>
      </c>
      <c r="BF133" s="730" t="s">
        <v>2059</v>
      </c>
      <c r="BG133" s="730" t="s">
        <v>1753</v>
      </c>
      <c r="BH133" s="730" t="s">
        <v>11126</v>
      </c>
    </row>
    <row r="134" spans="1:60">
      <c r="A134">
        <v>130</v>
      </c>
      <c r="B134" t="s">
        <v>1521</v>
      </c>
      <c r="D134" t="s">
        <v>1747</v>
      </c>
      <c r="E134" t="s">
        <v>1749</v>
      </c>
      <c r="F134" t="s">
        <v>974</v>
      </c>
      <c r="G134">
        <v>1</v>
      </c>
      <c r="H134">
        <v>0</v>
      </c>
      <c r="I134" t="s">
        <v>1847</v>
      </c>
      <c r="J134" t="s">
        <v>1868</v>
      </c>
      <c r="K134" t="s">
        <v>1655</v>
      </c>
      <c r="L134" t="s">
        <v>1585</v>
      </c>
      <c r="M134" t="s">
        <v>1586</v>
      </c>
      <c r="N134" t="s">
        <v>1749</v>
      </c>
      <c r="O134" t="s">
        <v>1749</v>
      </c>
      <c r="P134" t="s">
        <v>2085</v>
      </c>
      <c r="Q134">
        <v>2662</v>
      </c>
      <c r="R134">
        <v>2685</v>
      </c>
      <c r="S134">
        <v>2657</v>
      </c>
      <c r="T134">
        <v>18</v>
      </c>
      <c r="U134">
        <v>10</v>
      </c>
      <c r="V134">
        <v>28</v>
      </c>
      <c r="W134">
        <v>0.98960000000000004</v>
      </c>
      <c r="X134">
        <v>1</v>
      </c>
      <c r="Y134">
        <v>1</v>
      </c>
      <c r="Z134">
        <v>1</v>
      </c>
      <c r="AA134">
        <v>1</v>
      </c>
      <c r="AB134" t="s">
        <v>1521</v>
      </c>
      <c r="AC134" t="s">
        <v>2086</v>
      </c>
      <c r="AP134" t="s">
        <v>981</v>
      </c>
      <c r="AQ134">
        <v>0</v>
      </c>
      <c r="AT134" t="s">
        <v>936</v>
      </c>
      <c r="AU134" t="s">
        <v>2087</v>
      </c>
      <c r="AV134" t="s">
        <v>2088</v>
      </c>
      <c r="AW134" t="s">
        <v>2089</v>
      </c>
      <c r="AX134" t="s">
        <v>2090</v>
      </c>
      <c r="BF134" s="730" t="s">
        <v>2068</v>
      </c>
      <c r="BG134" s="730" t="s">
        <v>1655</v>
      </c>
      <c r="BH134" s="730" t="s">
        <v>11126</v>
      </c>
    </row>
    <row r="135" spans="1:60">
      <c r="A135">
        <v>131</v>
      </c>
      <c r="B135" t="s">
        <v>1521</v>
      </c>
      <c r="D135" t="s">
        <v>2091</v>
      </c>
      <c r="E135" t="s">
        <v>2092</v>
      </c>
      <c r="F135" t="s">
        <v>974</v>
      </c>
      <c r="G135">
        <v>1</v>
      </c>
      <c r="H135">
        <v>0</v>
      </c>
      <c r="I135" t="s">
        <v>1847</v>
      </c>
      <c r="J135" t="s">
        <v>1897</v>
      </c>
      <c r="K135" t="s">
        <v>1846</v>
      </c>
      <c r="L135" t="s">
        <v>1849</v>
      </c>
      <c r="M135" t="s">
        <v>1850</v>
      </c>
      <c r="N135" t="s">
        <v>2092</v>
      </c>
      <c r="O135" t="s">
        <v>2092</v>
      </c>
      <c r="P135" t="s">
        <v>2093</v>
      </c>
      <c r="Q135">
        <v>2345</v>
      </c>
      <c r="R135">
        <v>2137</v>
      </c>
      <c r="S135">
        <v>2097</v>
      </c>
      <c r="T135">
        <v>36</v>
      </c>
      <c r="U135">
        <v>4</v>
      </c>
      <c r="V135">
        <v>40</v>
      </c>
      <c r="W135">
        <v>0.98129999999999995</v>
      </c>
      <c r="X135">
        <v>1</v>
      </c>
      <c r="Y135">
        <v>1</v>
      </c>
      <c r="Z135">
        <v>1</v>
      </c>
      <c r="AA135">
        <v>1</v>
      </c>
      <c r="AB135" t="s">
        <v>1521</v>
      </c>
      <c r="AC135" t="s">
        <v>2094</v>
      </c>
      <c r="AP135" t="s">
        <v>981</v>
      </c>
      <c r="AQ135">
        <v>0</v>
      </c>
      <c r="AT135" t="s">
        <v>1239</v>
      </c>
      <c r="AU135" t="s">
        <v>2095</v>
      </c>
      <c r="AV135" t="s">
        <v>2096</v>
      </c>
      <c r="AW135" t="s">
        <v>2097</v>
      </c>
      <c r="AX135" t="s">
        <v>2097</v>
      </c>
      <c r="BF135" s="730" t="s">
        <v>2077</v>
      </c>
      <c r="BG135" s="730" t="s">
        <v>1582</v>
      </c>
      <c r="BH135" s="730" t="s">
        <v>11126</v>
      </c>
    </row>
    <row r="136" spans="1:60">
      <c r="A136">
        <v>132</v>
      </c>
      <c r="B136" t="s">
        <v>1521</v>
      </c>
      <c r="D136" t="s">
        <v>2098</v>
      </c>
      <c r="E136" t="s">
        <v>2099</v>
      </c>
      <c r="F136" t="s">
        <v>974</v>
      </c>
      <c r="G136">
        <v>2</v>
      </c>
      <c r="H136">
        <v>0</v>
      </c>
      <c r="I136" t="s">
        <v>1847</v>
      </c>
      <c r="J136" t="s">
        <v>1886</v>
      </c>
      <c r="K136" t="s">
        <v>1582</v>
      </c>
      <c r="L136" t="s">
        <v>1585</v>
      </c>
      <c r="M136" t="s">
        <v>1586</v>
      </c>
      <c r="N136" t="s">
        <v>2099</v>
      </c>
      <c r="O136" t="s">
        <v>2099</v>
      </c>
      <c r="P136" t="s">
        <v>2100</v>
      </c>
      <c r="Q136">
        <v>3437</v>
      </c>
      <c r="R136">
        <v>3268</v>
      </c>
      <c r="S136">
        <v>3209</v>
      </c>
      <c r="T136">
        <v>59</v>
      </c>
      <c r="U136">
        <v>0</v>
      </c>
      <c r="V136">
        <v>59</v>
      </c>
      <c r="W136">
        <v>0.9819</v>
      </c>
      <c r="X136">
        <v>1</v>
      </c>
      <c r="Y136">
        <v>1</v>
      </c>
      <c r="Z136">
        <v>1</v>
      </c>
      <c r="AA136">
        <v>1</v>
      </c>
      <c r="AB136" t="s">
        <v>1521</v>
      </c>
      <c r="AC136" s="496" t="s">
        <v>2101</v>
      </c>
      <c r="AD136" s="496" t="s">
        <v>2102</v>
      </c>
      <c r="AP136" t="s">
        <v>981</v>
      </c>
      <c r="AQ136">
        <v>0</v>
      </c>
      <c r="AT136" t="s">
        <v>1034</v>
      </c>
      <c r="AU136" t="s">
        <v>2103</v>
      </c>
      <c r="AV136" t="s">
        <v>2104</v>
      </c>
      <c r="AW136" t="s">
        <v>2105</v>
      </c>
      <c r="AX136" t="s">
        <v>2106</v>
      </c>
      <c r="BF136" s="730" t="s">
        <v>1747</v>
      </c>
      <c r="BG136" s="730" t="s">
        <v>1655</v>
      </c>
      <c r="BH136" s="730" t="s">
        <v>11126</v>
      </c>
    </row>
    <row r="137" spans="1:60">
      <c r="A137">
        <v>133</v>
      </c>
      <c r="B137" t="s">
        <v>1521</v>
      </c>
      <c r="D137" t="s">
        <v>2107</v>
      </c>
      <c r="E137" t="s">
        <v>2108</v>
      </c>
      <c r="F137" t="s">
        <v>974</v>
      </c>
      <c r="G137">
        <v>1</v>
      </c>
      <c r="H137">
        <v>0</v>
      </c>
      <c r="I137" t="s">
        <v>1847</v>
      </c>
      <c r="J137" t="s">
        <v>1965</v>
      </c>
      <c r="K137" t="s">
        <v>1753</v>
      </c>
      <c r="L137" t="s">
        <v>1849</v>
      </c>
      <c r="M137" t="s">
        <v>1850</v>
      </c>
      <c r="N137" t="s">
        <v>2108</v>
      </c>
      <c r="O137" t="s">
        <v>2108</v>
      </c>
      <c r="P137" t="s">
        <v>2109</v>
      </c>
      <c r="Q137">
        <v>2054</v>
      </c>
      <c r="R137">
        <v>2096</v>
      </c>
      <c r="S137">
        <v>2096</v>
      </c>
      <c r="T137">
        <v>0</v>
      </c>
      <c r="U137">
        <v>0</v>
      </c>
      <c r="V137">
        <v>0</v>
      </c>
      <c r="W137">
        <v>1</v>
      </c>
      <c r="X137">
        <v>1</v>
      </c>
      <c r="Y137">
        <v>1</v>
      </c>
      <c r="Z137">
        <v>1</v>
      </c>
      <c r="AA137">
        <v>1</v>
      </c>
      <c r="AB137" t="s">
        <v>1521</v>
      </c>
      <c r="AC137" t="s">
        <v>2110</v>
      </c>
      <c r="AP137" t="s">
        <v>981</v>
      </c>
      <c r="AQ137">
        <v>0</v>
      </c>
      <c r="AT137" t="s">
        <v>1054</v>
      </c>
      <c r="AU137" t="s">
        <v>2111</v>
      </c>
      <c r="AV137" t="s">
        <v>2112</v>
      </c>
      <c r="AW137" t="s">
        <v>2113</v>
      </c>
      <c r="AX137" t="s">
        <v>2114</v>
      </c>
      <c r="BF137" s="730" t="s">
        <v>2091</v>
      </c>
      <c r="BG137" s="730" t="s">
        <v>1846</v>
      </c>
      <c r="BH137" s="730" t="s">
        <v>11128</v>
      </c>
    </row>
    <row r="138" spans="1:60">
      <c r="A138">
        <v>134</v>
      </c>
      <c r="B138" t="s">
        <v>1521</v>
      </c>
      <c r="D138" t="s">
        <v>2115</v>
      </c>
      <c r="E138" t="s">
        <v>2116</v>
      </c>
      <c r="F138" t="s">
        <v>974</v>
      </c>
      <c r="G138">
        <v>1</v>
      </c>
      <c r="H138">
        <v>0</v>
      </c>
      <c r="I138" t="s">
        <v>1847</v>
      </c>
      <c r="J138" t="s">
        <v>1886</v>
      </c>
      <c r="K138" t="s">
        <v>1582</v>
      </c>
      <c r="L138" t="s">
        <v>1585</v>
      </c>
      <c r="M138" t="s">
        <v>1586</v>
      </c>
      <c r="N138" t="s">
        <v>2117</v>
      </c>
      <c r="O138" t="s">
        <v>2117</v>
      </c>
      <c r="P138" t="s">
        <v>2118</v>
      </c>
      <c r="Q138">
        <v>4035</v>
      </c>
      <c r="R138">
        <v>3697</v>
      </c>
      <c r="S138">
        <v>3630</v>
      </c>
      <c r="T138">
        <v>18</v>
      </c>
      <c r="U138">
        <v>49</v>
      </c>
      <c r="V138">
        <v>67</v>
      </c>
      <c r="W138">
        <v>0.9819</v>
      </c>
      <c r="X138">
        <v>1</v>
      </c>
      <c r="Y138">
        <v>1</v>
      </c>
      <c r="Z138">
        <v>1</v>
      </c>
      <c r="AA138">
        <v>1</v>
      </c>
      <c r="AB138" t="s">
        <v>1521</v>
      </c>
      <c r="AC138" t="s">
        <v>2119</v>
      </c>
      <c r="AP138" t="s">
        <v>981</v>
      </c>
      <c r="AQ138">
        <v>0</v>
      </c>
      <c r="AT138" t="s">
        <v>1054</v>
      </c>
      <c r="AU138" t="s">
        <v>2120</v>
      </c>
      <c r="AV138" t="s">
        <v>2121</v>
      </c>
      <c r="AW138" t="s">
        <v>2122</v>
      </c>
      <c r="AX138" t="s">
        <v>1586</v>
      </c>
      <c r="BF138" s="730" t="s">
        <v>2098</v>
      </c>
      <c r="BG138" s="730" t="s">
        <v>1582</v>
      </c>
      <c r="BH138" s="730" t="s">
        <v>11126</v>
      </c>
    </row>
    <row r="139" spans="1:60">
      <c r="A139">
        <v>135</v>
      </c>
      <c r="B139" t="s">
        <v>1521</v>
      </c>
      <c r="D139" t="s">
        <v>2123</v>
      </c>
      <c r="E139" t="s">
        <v>2124</v>
      </c>
      <c r="F139" t="s">
        <v>974</v>
      </c>
      <c r="G139">
        <v>1</v>
      </c>
      <c r="H139">
        <v>0</v>
      </c>
      <c r="I139" t="s">
        <v>1847</v>
      </c>
      <c r="J139" t="s">
        <v>1860</v>
      </c>
      <c r="K139" t="s">
        <v>1655</v>
      </c>
      <c r="L139" t="s">
        <v>1585</v>
      </c>
      <c r="M139" t="s">
        <v>1586</v>
      </c>
      <c r="N139" t="s">
        <v>2124</v>
      </c>
      <c r="O139" t="s">
        <v>2124</v>
      </c>
      <c r="P139" t="s">
        <v>2125</v>
      </c>
      <c r="Q139">
        <v>2571</v>
      </c>
      <c r="R139">
        <v>1733</v>
      </c>
      <c r="S139">
        <v>1682</v>
      </c>
      <c r="T139">
        <v>44</v>
      </c>
      <c r="U139">
        <v>7</v>
      </c>
      <c r="V139">
        <v>51</v>
      </c>
      <c r="W139">
        <v>0.97060000000000002</v>
      </c>
      <c r="X139">
        <v>0</v>
      </c>
      <c r="Y139">
        <v>1</v>
      </c>
      <c r="Z139">
        <v>1</v>
      </c>
      <c r="AA139">
        <v>0</v>
      </c>
      <c r="AB139" t="s">
        <v>1521</v>
      </c>
      <c r="AC139" t="s">
        <v>2126</v>
      </c>
      <c r="AP139" t="s">
        <v>981</v>
      </c>
      <c r="AQ139">
        <v>0</v>
      </c>
      <c r="AT139" t="s">
        <v>991</v>
      </c>
      <c r="AU139" t="s">
        <v>2127</v>
      </c>
      <c r="AV139" t="s">
        <v>2128</v>
      </c>
      <c r="AW139" t="s">
        <v>2129</v>
      </c>
      <c r="AX139" t="s">
        <v>2130</v>
      </c>
      <c r="BF139" s="730" t="s">
        <v>2107</v>
      </c>
      <c r="BG139" s="730" t="s">
        <v>1753</v>
      </c>
      <c r="BH139" s="730" t="s">
        <v>11128</v>
      </c>
    </row>
    <row r="140" spans="1:60">
      <c r="A140">
        <v>136</v>
      </c>
      <c r="B140" t="s">
        <v>1082</v>
      </c>
      <c r="D140" t="s">
        <v>2131</v>
      </c>
      <c r="E140" t="s">
        <v>2132</v>
      </c>
      <c r="F140" t="s">
        <v>974</v>
      </c>
      <c r="G140">
        <v>1</v>
      </c>
      <c r="H140">
        <v>0</v>
      </c>
      <c r="I140" t="s">
        <v>2133</v>
      </c>
      <c r="J140" t="s">
        <v>2134</v>
      </c>
      <c r="K140" t="s">
        <v>2135</v>
      </c>
      <c r="L140" t="s">
        <v>2136</v>
      </c>
      <c r="M140" t="s">
        <v>978</v>
      </c>
      <c r="N140" t="s">
        <v>2137</v>
      </c>
      <c r="O140" t="s">
        <v>2138</v>
      </c>
      <c r="P140" t="s">
        <v>2139</v>
      </c>
      <c r="Q140">
        <v>78198</v>
      </c>
      <c r="R140">
        <v>71450</v>
      </c>
      <c r="S140">
        <v>70662</v>
      </c>
      <c r="T140">
        <v>571</v>
      </c>
      <c r="U140">
        <v>217</v>
      </c>
      <c r="V140">
        <v>788</v>
      </c>
      <c r="W140">
        <v>0.98899999999999999</v>
      </c>
      <c r="X140">
        <v>1</v>
      </c>
      <c r="Y140">
        <v>1</v>
      </c>
      <c r="Z140">
        <v>1</v>
      </c>
      <c r="AA140">
        <v>1</v>
      </c>
      <c r="AB140" t="s">
        <v>1082</v>
      </c>
      <c r="AC140" t="s">
        <v>2140</v>
      </c>
      <c r="AP140" t="s">
        <v>981</v>
      </c>
      <c r="AQ140">
        <v>0</v>
      </c>
      <c r="AT140" t="s">
        <v>1082</v>
      </c>
      <c r="AU140" t="s">
        <v>2141</v>
      </c>
      <c r="AV140" t="s">
        <v>2142</v>
      </c>
      <c r="AW140" t="s">
        <v>2143</v>
      </c>
      <c r="AX140" t="s">
        <v>2144</v>
      </c>
      <c r="BF140" s="730" t="s">
        <v>2115</v>
      </c>
      <c r="BG140" s="730" t="s">
        <v>1582</v>
      </c>
      <c r="BH140" s="730" t="s">
        <v>11126</v>
      </c>
    </row>
    <row r="141" spans="1:60">
      <c r="A141">
        <v>137</v>
      </c>
      <c r="B141" t="s">
        <v>1082</v>
      </c>
      <c r="D141" t="s">
        <v>2145</v>
      </c>
      <c r="E141" t="s">
        <v>2146</v>
      </c>
      <c r="F141" t="s">
        <v>974</v>
      </c>
      <c r="G141">
        <v>1</v>
      </c>
      <c r="H141">
        <v>0</v>
      </c>
      <c r="I141" t="s">
        <v>2133</v>
      </c>
      <c r="J141" t="s">
        <v>2147</v>
      </c>
      <c r="K141" t="s">
        <v>2135</v>
      </c>
      <c r="L141" t="s">
        <v>2136</v>
      </c>
      <c r="M141" t="s">
        <v>978</v>
      </c>
      <c r="N141" t="s">
        <v>2148</v>
      </c>
      <c r="O141" t="s">
        <v>2149</v>
      </c>
      <c r="P141" t="s">
        <v>2150</v>
      </c>
      <c r="Q141">
        <v>25400</v>
      </c>
      <c r="R141">
        <v>22277</v>
      </c>
      <c r="S141">
        <v>21868</v>
      </c>
      <c r="T141">
        <v>310</v>
      </c>
      <c r="U141">
        <v>99</v>
      </c>
      <c r="V141">
        <v>409</v>
      </c>
      <c r="W141">
        <v>0.98160000000000003</v>
      </c>
      <c r="X141">
        <v>1</v>
      </c>
      <c r="Y141">
        <v>1</v>
      </c>
      <c r="Z141">
        <v>1</v>
      </c>
      <c r="AA141">
        <v>1</v>
      </c>
      <c r="AB141" t="s">
        <v>1082</v>
      </c>
      <c r="AC141" t="s">
        <v>2151</v>
      </c>
      <c r="AP141" t="s">
        <v>981</v>
      </c>
      <c r="AQ141">
        <v>0</v>
      </c>
      <c r="AT141" t="s">
        <v>1023</v>
      </c>
      <c r="AU141" t="s">
        <v>2152</v>
      </c>
      <c r="AV141" t="s">
        <v>2153</v>
      </c>
      <c r="AW141" t="s">
        <v>2154</v>
      </c>
      <c r="AX141" t="s">
        <v>2154</v>
      </c>
      <c r="BF141" s="730" t="s">
        <v>2123</v>
      </c>
      <c r="BG141" s="730" t="s">
        <v>1655</v>
      </c>
      <c r="BH141" s="730" t="s">
        <v>11126</v>
      </c>
    </row>
    <row r="142" spans="1:60">
      <c r="A142">
        <v>138</v>
      </c>
      <c r="B142" t="s">
        <v>1082</v>
      </c>
      <c r="D142" t="s">
        <v>2155</v>
      </c>
      <c r="E142" t="s">
        <v>2156</v>
      </c>
      <c r="F142" t="s">
        <v>974</v>
      </c>
      <c r="G142">
        <v>1</v>
      </c>
      <c r="H142">
        <v>0</v>
      </c>
      <c r="I142" t="s">
        <v>2133</v>
      </c>
      <c r="J142" t="s">
        <v>2134</v>
      </c>
      <c r="K142" t="s">
        <v>2135</v>
      </c>
      <c r="L142" t="s">
        <v>2136</v>
      </c>
      <c r="M142" t="s">
        <v>978</v>
      </c>
      <c r="N142" t="s">
        <v>2156</v>
      </c>
      <c r="O142" t="s">
        <v>2156</v>
      </c>
      <c r="P142" t="s">
        <v>2157</v>
      </c>
      <c r="Q142">
        <v>22739</v>
      </c>
      <c r="R142">
        <v>21762</v>
      </c>
      <c r="S142">
        <v>20834</v>
      </c>
      <c r="T142">
        <v>800</v>
      </c>
      <c r="U142">
        <v>128</v>
      </c>
      <c r="V142">
        <v>928</v>
      </c>
      <c r="W142">
        <v>0.95740000000000003</v>
      </c>
      <c r="X142">
        <v>0</v>
      </c>
      <c r="Y142">
        <v>1</v>
      </c>
      <c r="Z142">
        <v>1</v>
      </c>
      <c r="AA142">
        <v>0</v>
      </c>
      <c r="AB142" t="s">
        <v>1082</v>
      </c>
      <c r="AC142" t="s">
        <v>2158</v>
      </c>
      <c r="AP142" t="s">
        <v>981</v>
      </c>
      <c r="AQ142">
        <v>0</v>
      </c>
      <c r="AT142" t="s">
        <v>1023</v>
      </c>
      <c r="AU142" t="s">
        <v>2152</v>
      </c>
      <c r="AV142" t="s">
        <v>2159</v>
      </c>
      <c r="AW142" t="s">
        <v>2160</v>
      </c>
      <c r="AX142" t="s">
        <v>2154</v>
      </c>
      <c r="BF142" s="730" t="s">
        <v>2131</v>
      </c>
      <c r="BG142" s="730" t="s">
        <v>2135</v>
      </c>
      <c r="BH142" s="730" t="s">
        <v>11131</v>
      </c>
    </row>
    <row r="143" spans="1:60">
      <c r="A143">
        <v>139</v>
      </c>
      <c r="B143" t="s">
        <v>1082</v>
      </c>
      <c r="D143" t="s">
        <v>1083</v>
      </c>
      <c r="E143" t="s">
        <v>1086</v>
      </c>
      <c r="F143" t="s">
        <v>974</v>
      </c>
      <c r="G143">
        <v>1</v>
      </c>
      <c r="H143">
        <v>0</v>
      </c>
      <c r="I143" t="s">
        <v>2133</v>
      </c>
      <c r="J143" t="s">
        <v>2161</v>
      </c>
      <c r="K143" t="s">
        <v>2135</v>
      </c>
      <c r="L143" t="s">
        <v>2136</v>
      </c>
      <c r="M143" t="s">
        <v>978</v>
      </c>
      <c r="N143" t="s">
        <v>1086</v>
      </c>
      <c r="O143" t="s">
        <v>2162</v>
      </c>
      <c r="P143" t="s">
        <v>2163</v>
      </c>
      <c r="Q143">
        <v>24534</v>
      </c>
      <c r="R143">
        <v>22765</v>
      </c>
      <c r="S143">
        <v>22214</v>
      </c>
      <c r="T143">
        <v>434</v>
      </c>
      <c r="U143">
        <v>100</v>
      </c>
      <c r="V143">
        <v>551</v>
      </c>
      <c r="W143">
        <v>0.9758</v>
      </c>
      <c r="X143">
        <v>0</v>
      </c>
      <c r="Y143">
        <v>1</v>
      </c>
      <c r="Z143">
        <v>1</v>
      </c>
      <c r="AA143">
        <v>0</v>
      </c>
      <c r="AB143" t="s">
        <v>1082</v>
      </c>
      <c r="AC143" t="s">
        <v>2164</v>
      </c>
      <c r="AP143" t="s">
        <v>981</v>
      </c>
      <c r="AQ143">
        <v>0</v>
      </c>
      <c r="AT143" t="s">
        <v>1034</v>
      </c>
      <c r="AU143" t="s">
        <v>2165</v>
      </c>
      <c r="AV143" t="s">
        <v>2166</v>
      </c>
      <c r="AW143" t="s">
        <v>2167</v>
      </c>
      <c r="AX143" t="s">
        <v>2167</v>
      </c>
      <c r="BF143" s="730" t="s">
        <v>2145</v>
      </c>
      <c r="BG143" s="730" t="s">
        <v>2135</v>
      </c>
      <c r="BH143" s="730" t="s">
        <v>11131</v>
      </c>
    </row>
    <row r="144" spans="1:60">
      <c r="A144">
        <v>140</v>
      </c>
      <c r="B144" t="s">
        <v>1082</v>
      </c>
      <c r="D144" t="s">
        <v>2168</v>
      </c>
      <c r="E144" t="s">
        <v>2169</v>
      </c>
      <c r="F144" t="s">
        <v>974</v>
      </c>
      <c r="G144">
        <v>1</v>
      </c>
      <c r="H144">
        <v>0</v>
      </c>
      <c r="I144" t="s">
        <v>2133</v>
      </c>
      <c r="J144" t="s">
        <v>2170</v>
      </c>
      <c r="K144" t="s">
        <v>2135</v>
      </c>
      <c r="L144" t="s">
        <v>2136</v>
      </c>
      <c r="M144" t="s">
        <v>978</v>
      </c>
      <c r="N144" t="s">
        <v>2169</v>
      </c>
      <c r="O144" t="s">
        <v>2169</v>
      </c>
      <c r="P144" t="s">
        <v>2171</v>
      </c>
      <c r="Q144">
        <v>14133</v>
      </c>
      <c r="R144">
        <v>13953</v>
      </c>
      <c r="S144">
        <v>12850</v>
      </c>
      <c r="T144">
        <v>884</v>
      </c>
      <c r="U144">
        <v>219</v>
      </c>
      <c r="V144">
        <v>1103</v>
      </c>
      <c r="W144">
        <v>0.92090000000000005</v>
      </c>
      <c r="X144">
        <v>0</v>
      </c>
      <c r="Y144">
        <v>1</v>
      </c>
      <c r="Z144">
        <v>1</v>
      </c>
      <c r="AA144">
        <v>0</v>
      </c>
      <c r="AB144" t="s">
        <v>1082</v>
      </c>
      <c r="AC144" t="s">
        <v>2172</v>
      </c>
      <c r="AP144" t="s">
        <v>981</v>
      </c>
      <c r="AQ144">
        <v>0</v>
      </c>
      <c r="AT144" t="s">
        <v>1082</v>
      </c>
      <c r="AU144" t="s">
        <v>2173</v>
      </c>
      <c r="AV144" t="s">
        <v>2174</v>
      </c>
      <c r="AW144" t="s">
        <v>2175</v>
      </c>
      <c r="AX144" t="s">
        <v>2176</v>
      </c>
      <c r="BF144" s="730" t="s">
        <v>2155</v>
      </c>
      <c r="BG144" s="730" t="s">
        <v>2135</v>
      </c>
      <c r="BH144" s="730" t="s">
        <v>11131</v>
      </c>
    </row>
    <row r="145" spans="1:60">
      <c r="A145">
        <v>141</v>
      </c>
      <c r="B145" t="s">
        <v>1082</v>
      </c>
      <c r="D145" t="s">
        <v>2177</v>
      </c>
      <c r="E145" t="s">
        <v>2178</v>
      </c>
      <c r="F145" t="s">
        <v>974</v>
      </c>
      <c r="G145">
        <v>1</v>
      </c>
      <c r="H145">
        <v>0</v>
      </c>
      <c r="I145" t="s">
        <v>2133</v>
      </c>
      <c r="J145" t="s">
        <v>2170</v>
      </c>
      <c r="K145" t="s">
        <v>2135</v>
      </c>
      <c r="L145" t="s">
        <v>2136</v>
      </c>
      <c r="M145" t="s">
        <v>978</v>
      </c>
      <c r="N145" t="s">
        <v>2178</v>
      </c>
      <c r="O145" t="s">
        <v>2178</v>
      </c>
      <c r="P145" t="s">
        <v>2179</v>
      </c>
      <c r="Q145">
        <v>6903</v>
      </c>
      <c r="R145">
        <v>6903</v>
      </c>
      <c r="S145">
        <v>6629</v>
      </c>
      <c r="T145">
        <v>229</v>
      </c>
      <c r="U145">
        <v>45</v>
      </c>
      <c r="V145">
        <v>274</v>
      </c>
      <c r="W145">
        <v>0.96030000000000004</v>
      </c>
      <c r="X145">
        <v>0</v>
      </c>
      <c r="Y145">
        <v>1</v>
      </c>
      <c r="Z145">
        <v>0</v>
      </c>
      <c r="AA145">
        <v>0</v>
      </c>
      <c r="AB145" t="s">
        <v>1082</v>
      </c>
      <c r="AC145" t="s">
        <v>2180</v>
      </c>
      <c r="AP145" t="s">
        <v>981</v>
      </c>
      <c r="AQ145">
        <v>0</v>
      </c>
      <c r="AT145" t="s">
        <v>1082</v>
      </c>
      <c r="AU145" t="s">
        <v>2181</v>
      </c>
      <c r="AV145" t="s">
        <v>2182</v>
      </c>
      <c r="AW145" t="s">
        <v>2183</v>
      </c>
      <c r="AX145" t="s">
        <v>2183</v>
      </c>
      <c r="BF145" s="730" t="s">
        <v>1083</v>
      </c>
      <c r="BG145" s="730" t="s">
        <v>2135</v>
      </c>
      <c r="BH145" s="730" t="s">
        <v>11131</v>
      </c>
    </row>
    <row r="146" spans="1:60">
      <c r="A146">
        <v>142</v>
      </c>
      <c r="B146" t="s">
        <v>1082</v>
      </c>
      <c r="D146" t="s">
        <v>2184</v>
      </c>
      <c r="E146" t="s">
        <v>2185</v>
      </c>
      <c r="F146" t="s">
        <v>974</v>
      </c>
      <c r="G146">
        <v>1</v>
      </c>
      <c r="H146">
        <v>0</v>
      </c>
      <c r="I146" t="s">
        <v>2133</v>
      </c>
      <c r="J146" t="s">
        <v>2186</v>
      </c>
      <c r="K146" t="s">
        <v>2135</v>
      </c>
      <c r="L146" t="s">
        <v>2136</v>
      </c>
      <c r="M146" t="s">
        <v>978</v>
      </c>
      <c r="N146" t="s">
        <v>2187</v>
      </c>
      <c r="O146" t="s">
        <v>2188</v>
      </c>
      <c r="P146" t="s">
        <v>2189</v>
      </c>
      <c r="Q146">
        <v>21088</v>
      </c>
      <c r="R146">
        <v>19992</v>
      </c>
      <c r="S146">
        <v>19137</v>
      </c>
      <c r="T146">
        <v>800</v>
      </c>
      <c r="U146">
        <v>55</v>
      </c>
      <c r="V146">
        <v>855</v>
      </c>
      <c r="W146">
        <v>0.95720000000000005</v>
      </c>
      <c r="X146">
        <v>0</v>
      </c>
      <c r="Y146">
        <v>1</v>
      </c>
      <c r="Z146">
        <v>1</v>
      </c>
      <c r="AA146">
        <v>0</v>
      </c>
      <c r="AB146" t="s">
        <v>1082</v>
      </c>
      <c r="AC146" t="s">
        <v>2190</v>
      </c>
      <c r="AP146" t="s">
        <v>981</v>
      </c>
      <c r="AQ146">
        <v>0</v>
      </c>
      <c r="AT146" t="s">
        <v>1044</v>
      </c>
      <c r="AU146" t="s">
        <v>2191</v>
      </c>
      <c r="AV146" t="s">
        <v>2192</v>
      </c>
      <c r="AW146" t="s">
        <v>2193</v>
      </c>
      <c r="AX146" t="s">
        <v>2194</v>
      </c>
      <c r="BF146" s="730" t="s">
        <v>2168</v>
      </c>
      <c r="BG146" s="730" t="s">
        <v>2135</v>
      </c>
      <c r="BH146" s="730" t="s">
        <v>11131</v>
      </c>
    </row>
    <row r="147" spans="1:60">
      <c r="A147">
        <v>143</v>
      </c>
      <c r="B147" t="s">
        <v>1082</v>
      </c>
      <c r="D147" t="s">
        <v>2173</v>
      </c>
      <c r="E147" t="s">
        <v>2176</v>
      </c>
      <c r="F147" t="s">
        <v>974</v>
      </c>
      <c r="G147">
        <v>1</v>
      </c>
      <c r="H147">
        <v>0</v>
      </c>
      <c r="I147" t="s">
        <v>2133</v>
      </c>
      <c r="J147" t="s">
        <v>2195</v>
      </c>
      <c r="K147" t="s">
        <v>2135</v>
      </c>
      <c r="L147" t="s">
        <v>2136</v>
      </c>
      <c r="M147" t="s">
        <v>978</v>
      </c>
      <c r="N147" t="s">
        <v>2176</v>
      </c>
      <c r="O147" t="s">
        <v>2176</v>
      </c>
      <c r="P147" t="s">
        <v>2196</v>
      </c>
      <c r="Q147">
        <v>9962</v>
      </c>
      <c r="R147">
        <v>9692</v>
      </c>
      <c r="S147">
        <v>9046</v>
      </c>
      <c r="T147">
        <v>560</v>
      </c>
      <c r="U147">
        <v>86</v>
      </c>
      <c r="V147">
        <v>646</v>
      </c>
      <c r="W147">
        <v>0.93330000000000002</v>
      </c>
      <c r="X147">
        <v>0</v>
      </c>
      <c r="Y147">
        <v>1</v>
      </c>
      <c r="Z147">
        <v>0</v>
      </c>
      <c r="AA147">
        <v>0</v>
      </c>
      <c r="AB147" t="s">
        <v>1082</v>
      </c>
      <c r="AC147" t="s">
        <v>2197</v>
      </c>
      <c r="AP147" t="s">
        <v>981</v>
      </c>
      <c r="AQ147">
        <v>0</v>
      </c>
      <c r="AT147" t="s">
        <v>1023</v>
      </c>
      <c r="AU147" t="s">
        <v>2198</v>
      </c>
      <c r="AV147" t="s">
        <v>2199</v>
      </c>
      <c r="AW147" t="s">
        <v>2200</v>
      </c>
      <c r="AX147" t="s">
        <v>2200</v>
      </c>
      <c r="BF147" s="730" t="s">
        <v>2177</v>
      </c>
      <c r="BG147" s="730" t="s">
        <v>2135</v>
      </c>
      <c r="BH147" s="730" t="s">
        <v>11131</v>
      </c>
    </row>
    <row r="148" spans="1:60">
      <c r="A148">
        <v>144</v>
      </c>
      <c r="B148" t="s">
        <v>1082</v>
      </c>
      <c r="D148" t="s">
        <v>2201</v>
      </c>
      <c r="E148" t="s">
        <v>2202</v>
      </c>
      <c r="F148" t="s">
        <v>974</v>
      </c>
      <c r="G148">
        <v>1</v>
      </c>
      <c r="H148">
        <v>0</v>
      </c>
      <c r="I148" t="s">
        <v>2133</v>
      </c>
      <c r="J148" t="s">
        <v>2161</v>
      </c>
      <c r="K148" t="s">
        <v>2135</v>
      </c>
      <c r="L148" t="s">
        <v>2136</v>
      </c>
      <c r="M148" t="s">
        <v>978</v>
      </c>
      <c r="N148" t="s">
        <v>2202</v>
      </c>
      <c r="O148" t="s">
        <v>2202</v>
      </c>
      <c r="P148" t="s">
        <v>2203</v>
      </c>
      <c r="Q148">
        <v>5550</v>
      </c>
      <c r="R148">
        <v>5550</v>
      </c>
      <c r="S148">
        <v>5361</v>
      </c>
      <c r="T148">
        <v>183</v>
      </c>
      <c r="U148">
        <v>6</v>
      </c>
      <c r="V148">
        <v>189</v>
      </c>
      <c r="W148">
        <v>0.96589999999999998</v>
      </c>
      <c r="X148">
        <v>0</v>
      </c>
      <c r="Y148">
        <v>1</v>
      </c>
      <c r="Z148">
        <v>1</v>
      </c>
      <c r="AA148">
        <v>0</v>
      </c>
      <c r="AB148" t="s">
        <v>1082</v>
      </c>
      <c r="AC148" t="s">
        <v>2204</v>
      </c>
      <c r="AP148" t="s">
        <v>981</v>
      </c>
      <c r="AQ148">
        <v>0</v>
      </c>
      <c r="AT148" t="s">
        <v>1239</v>
      </c>
      <c r="AU148" t="s">
        <v>2205</v>
      </c>
      <c r="AV148" t="s">
        <v>2206</v>
      </c>
      <c r="AW148" t="s">
        <v>2207</v>
      </c>
      <c r="AX148" t="s">
        <v>2207</v>
      </c>
      <c r="BF148" s="730" t="s">
        <v>2184</v>
      </c>
      <c r="BG148" s="730" t="s">
        <v>2135</v>
      </c>
      <c r="BH148" s="730" t="s">
        <v>11131</v>
      </c>
    </row>
    <row r="149" spans="1:60">
      <c r="A149">
        <v>145</v>
      </c>
      <c r="B149" t="s">
        <v>1082</v>
      </c>
      <c r="D149" t="s">
        <v>2208</v>
      </c>
      <c r="E149" t="s">
        <v>2209</v>
      </c>
      <c r="F149" t="s">
        <v>974</v>
      </c>
      <c r="G149">
        <v>1</v>
      </c>
      <c r="H149">
        <v>0</v>
      </c>
      <c r="I149" t="s">
        <v>2133</v>
      </c>
      <c r="J149" t="s">
        <v>2147</v>
      </c>
      <c r="K149" t="s">
        <v>2135</v>
      </c>
      <c r="L149" t="s">
        <v>2136</v>
      </c>
      <c r="M149" t="s">
        <v>978</v>
      </c>
      <c r="N149" t="s">
        <v>2209</v>
      </c>
      <c r="O149" t="s">
        <v>2209</v>
      </c>
      <c r="P149" t="s">
        <v>2210</v>
      </c>
      <c r="Q149">
        <v>4759</v>
      </c>
      <c r="R149">
        <v>4886</v>
      </c>
      <c r="S149">
        <v>4675</v>
      </c>
      <c r="T149">
        <v>202</v>
      </c>
      <c r="U149">
        <v>9</v>
      </c>
      <c r="V149">
        <v>211</v>
      </c>
      <c r="W149">
        <v>0.95679999999999998</v>
      </c>
      <c r="X149">
        <v>0</v>
      </c>
      <c r="Y149">
        <v>1</v>
      </c>
      <c r="Z149">
        <v>1</v>
      </c>
      <c r="AA149">
        <v>0</v>
      </c>
      <c r="AB149" t="s">
        <v>1082</v>
      </c>
      <c r="AC149" t="s">
        <v>2211</v>
      </c>
      <c r="AP149" t="s">
        <v>981</v>
      </c>
      <c r="AQ149">
        <v>0</v>
      </c>
      <c r="AT149" t="s">
        <v>1023</v>
      </c>
      <c r="AU149" t="s">
        <v>2212</v>
      </c>
      <c r="AV149" t="s">
        <v>2213</v>
      </c>
      <c r="AW149" t="s">
        <v>2214</v>
      </c>
      <c r="AX149" t="s">
        <v>2214</v>
      </c>
      <c r="BF149" s="730" t="s">
        <v>2173</v>
      </c>
      <c r="BG149" s="730" t="s">
        <v>2135</v>
      </c>
      <c r="BH149" s="730" t="s">
        <v>11131</v>
      </c>
    </row>
    <row r="150" spans="1:60">
      <c r="A150">
        <v>146</v>
      </c>
      <c r="B150" t="s">
        <v>1082</v>
      </c>
      <c r="D150" t="s">
        <v>2215</v>
      </c>
      <c r="E150" t="s">
        <v>2216</v>
      </c>
      <c r="F150" t="s">
        <v>974</v>
      </c>
      <c r="G150">
        <v>1</v>
      </c>
      <c r="H150">
        <v>0</v>
      </c>
      <c r="I150" t="s">
        <v>2133</v>
      </c>
      <c r="J150" t="s">
        <v>2147</v>
      </c>
      <c r="K150" t="s">
        <v>2135</v>
      </c>
      <c r="L150" t="s">
        <v>2136</v>
      </c>
      <c r="M150" t="s">
        <v>978</v>
      </c>
      <c r="N150" t="s">
        <v>2217</v>
      </c>
      <c r="O150" t="s">
        <v>2217</v>
      </c>
      <c r="P150" t="s">
        <v>2218</v>
      </c>
      <c r="Q150">
        <v>12775</v>
      </c>
      <c r="R150">
        <v>12227</v>
      </c>
      <c r="S150">
        <v>11997</v>
      </c>
      <c r="T150">
        <v>100</v>
      </c>
      <c r="U150">
        <v>130</v>
      </c>
      <c r="V150">
        <v>230</v>
      </c>
      <c r="W150">
        <v>0.98119999999999996</v>
      </c>
      <c r="X150">
        <v>1</v>
      </c>
      <c r="Y150">
        <v>1</v>
      </c>
      <c r="Z150">
        <v>1</v>
      </c>
      <c r="AA150">
        <v>1</v>
      </c>
      <c r="AB150" t="s">
        <v>1082</v>
      </c>
      <c r="AC150" t="s">
        <v>2219</v>
      </c>
      <c r="AP150" t="s">
        <v>981</v>
      </c>
      <c r="AQ150">
        <v>0</v>
      </c>
      <c r="AT150" t="s">
        <v>1044</v>
      </c>
      <c r="AU150" t="s">
        <v>2220</v>
      </c>
      <c r="AV150" t="s">
        <v>2221</v>
      </c>
      <c r="AW150" t="s">
        <v>2222</v>
      </c>
      <c r="AX150" t="s">
        <v>2223</v>
      </c>
      <c r="BF150" s="730" t="s">
        <v>2201</v>
      </c>
      <c r="BG150" s="730" t="s">
        <v>2135</v>
      </c>
      <c r="BH150" s="730" t="s">
        <v>11131</v>
      </c>
    </row>
    <row r="151" spans="1:60">
      <c r="A151">
        <v>147</v>
      </c>
      <c r="B151" t="s">
        <v>1082</v>
      </c>
      <c r="D151" t="s">
        <v>2224</v>
      </c>
      <c r="E151" t="s">
        <v>2225</v>
      </c>
      <c r="F151" t="s">
        <v>974</v>
      </c>
      <c r="G151">
        <v>1</v>
      </c>
      <c r="H151">
        <v>0</v>
      </c>
      <c r="I151" t="s">
        <v>2133</v>
      </c>
      <c r="J151" t="s">
        <v>2134</v>
      </c>
      <c r="K151" t="s">
        <v>2135</v>
      </c>
      <c r="L151" t="s">
        <v>2136</v>
      </c>
      <c r="M151" t="s">
        <v>978</v>
      </c>
      <c r="N151" t="s">
        <v>2225</v>
      </c>
      <c r="O151" t="s">
        <v>2225</v>
      </c>
      <c r="P151" t="s">
        <v>2226</v>
      </c>
      <c r="Q151">
        <v>12400</v>
      </c>
      <c r="R151">
        <v>12404</v>
      </c>
      <c r="S151">
        <v>11500</v>
      </c>
      <c r="T151">
        <v>780</v>
      </c>
      <c r="U151">
        <v>124</v>
      </c>
      <c r="V151">
        <v>904</v>
      </c>
      <c r="W151">
        <v>0.92710000000000004</v>
      </c>
      <c r="X151">
        <v>0</v>
      </c>
      <c r="Y151">
        <v>0</v>
      </c>
      <c r="Z151">
        <v>1</v>
      </c>
      <c r="AA151">
        <v>0</v>
      </c>
      <c r="AB151" t="s">
        <v>1082</v>
      </c>
      <c r="AC151" t="s">
        <v>2227</v>
      </c>
      <c r="AP151" t="s">
        <v>981</v>
      </c>
      <c r="AQ151">
        <v>0</v>
      </c>
      <c r="AT151" t="s">
        <v>1190</v>
      </c>
      <c r="AU151" t="s">
        <v>2228</v>
      </c>
      <c r="AV151" t="s">
        <v>2229</v>
      </c>
      <c r="AW151" t="s">
        <v>2230</v>
      </c>
      <c r="AX151" t="s">
        <v>2230</v>
      </c>
      <c r="BF151" s="730" t="s">
        <v>2208</v>
      </c>
      <c r="BG151" s="730" t="s">
        <v>2135</v>
      </c>
      <c r="BH151" s="730" t="s">
        <v>11131</v>
      </c>
    </row>
    <row r="152" spans="1:60">
      <c r="A152">
        <v>148</v>
      </c>
      <c r="B152" t="s">
        <v>1082</v>
      </c>
      <c r="D152" t="s">
        <v>1271</v>
      </c>
      <c r="E152" t="s">
        <v>1274</v>
      </c>
      <c r="F152" t="s">
        <v>974</v>
      </c>
      <c r="G152">
        <v>1</v>
      </c>
      <c r="H152">
        <v>0</v>
      </c>
      <c r="I152" t="s">
        <v>2133</v>
      </c>
      <c r="J152" t="s">
        <v>2134</v>
      </c>
      <c r="K152" t="s">
        <v>2135</v>
      </c>
      <c r="L152" t="s">
        <v>2136</v>
      </c>
      <c r="M152" t="s">
        <v>978</v>
      </c>
      <c r="N152" t="s">
        <v>1274</v>
      </c>
      <c r="O152" t="s">
        <v>1274</v>
      </c>
      <c r="P152" t="s">
        <v>2231</v>
      </c>
      <c r="Q152">
        <v>5568</v>
      </c>
      <c r="R152">
        <v>6448</v>
      </c>
      <c r="S152">
        <v>5293</v>
      </c>
      <c r="T152">
        <v>878</v>
      </c>
      <c r="U152">
        <v>277</v>
      </c>
      <c r="V152">
        <v>1155</v>
      </c>
      <c r="W152">
        <v>0.82089999999999996</v>
      </c>
      <c r="X152">
        <v>0</v>
      </c>
      <c r="Y152">
        <v>1</v>
      </c>
      <c r="Z152">
        <v>1</v>
      </c>
      <c r="AA152">
        <v>0</v>
      </c>
      <c r="AB152" t="s">
        <v>1082</v>
      </c>
      <c r="AC152" t="s">
        <v>2232</v>
      </c>
      <c r="AP152" t="s">
        <v>981</v>
      </c>
      <c r="AQ152">
        <v>0</v>
      </c>
      <c r="AT152" t="s">
        <v>1023</v>
      </c>
      <c r="AU152" t="s">
        <v>2233</v>
      </c>
      <c r="AV152" t="s">
        <v>2234</v>
      </c>
      <c r="AW152" t="s">
        <v>2235</v>
      </c>
      <c r="AX152" t="s">
        <v>2235</v>
      </c>
      <c r="BF152" s="730" t="s">
        <v>2215</v>
      </c>
      <c r="BG152" s="730" t="s">
        <v>2135</v>
      </c>
      <c r="BH152" s="730" t="s">
        <v>11131</v>
      </c>
    </row>
    <row r="153" spans="1:60">
      <c r="A153">
        <v>149</v>
      </c>
      <c r="B153" t="s">
        <v>1082</v>
      </c>
      <c r="D153" t="s">
        <v>2236</v>
      </c>
      <c r="E153" t="s">
        <v>2237</v>
      </c>
      <c r="F153" t="s">
        <v>974</v>
      </c>
      <c r="G153">
        <v>1</v>
      </c>
      <c r="H153">
        <v>0</v>
      </c>
      <c r="I153" t="s">
        <v>2133</v>
      </c>
      <c r="J153" t="s">
        <v>2147</v>
      </c>
      <c r="K153" t="s">
        <v>2135</v>
      </c>
      <c r="L153" t="s">
        <v>2136</v>
      </c>
      <c r="M153" t="s">
        <v>978</v>
      </c>
      <c r="N153" t="s">
        <v>2237</v>
      </c>
      <c r="O153" t="s">
        <v>2237</v>
      </c>
      <c r="P153" t="s">
        <v>2238</v>
      </c>
      <c r="Q153">
        <v>8811</v>
      </c>
      <c r="R153">
        <v>8526</v>
      </c>
      <c r="S153">
        <v>8454</v>
      </c>
      <c r="T153">
        <v>72</v>
      </c>
      <c r="U153">
        <v>0</v>
      </c>
      <c r="V153">
        <v>72</v>
      </c>
      <c r="W153">
        <v>0.99160000000000004</v>
      </c>
      <c r="X153">
        <v>1</v>
      </c>
      <c r="Y153">
        <v>1</v>
      </c>
      <c r="Z153">
        <v>1</v>
      </c>
      <c r="AA153">
        <v>1</v>
      </c>
      <c r="AB153" t="s">
        <v>1082</v>
      </c>
      <c r="AC153" t="s">
        <v>2239</v>
      </c>
      <c r="AP153" t="s">
        <v>981</v>
      </c>
      <c r="AQ153">
        <v>0</v>
      </c>
      <c r="AT153" t="s">
        <v>1190</v>
      </c>
      <c r="AU153" t="s">
        <v>2240</v>
      </c>
      <c r="AV153" t="s">
        <v>2241</v>
      </c>
      <c r="AW153" t="s">
        <v>2242</v>
      </c>
      <c r="AX153" t="s">
        <v>2242</v>
      </c>
      <c r="BF153" s="730" t="s">
        <v>2224</v>
      </c>
      <c r="BG153" s="730" t="s">
        <v>2135</v>
      </c>
      <c r="BH153" s="730" t="s">
        <v>11131</v>
      </c>
    </row>
    <row r="154" spans="1:60">
      <c r="A154">
        <v>150</v>
      </c>
      <c r="B154" t="s">
        <v>1082</v>
      </c>
      <c r="D154" t="s">
        <v>2243</v>
      </c>
      <c r="E154" t="s">
        <v>2244</v>
      </c>
      <c r="F154" t="s">
        <v>974</v>
      </c>
      <c r="G154">
        <v>1</v>
      </c>
      <c r="H154">
        <v>0</v>
      </c>
      <c r="I154" t="s">
        <v>2133</v>
      </c>
      <c r="J154" t="s">
        <v>2245</v>
      </c>
      <c r="K154" t="s">
        <v>2135</v>
      </c>
      <c r="L154" t="s">
        <v>2136</v>
      </c>
      <c r="M154" t="s">
        <v>978</v>
      </c>
      <c r="N154" t="s">
        <v>2246</v>
      </c>
      <c r="O154" t="s">
        <v>2247</v>
      </c>
      <c r="P154" t="s">
        <v>2248</v>
      </c>
      <c r="Q154">
        <v>6071</v>
      </c>
      <c r="R154">
        <v>6071</v>
      </c>
      <c r="S154">
        <v>5997</v>
      </c>
      <c r="T154">
        <v>47</v>
      </c>
      <c r="U154">
        <v>27</v>
      </c>
      <c r="V154">
        <v>74</v>
      </c>
      <c r="W154">
        <v>0.98780000000000001</v>
      </c>
      <c r="X154">
        <v>1</v>
      </c>
      <c r="Y154">
        <v>1</v>
      </c>
      <c r="Z154">
        <v>1</v>
      </c>
      <c r="AA154">
        <v>1</v>
      </c>
      <c r="AB154" t="s">
        <v>1082</v>
      </c>
      <c r="AC154" t="s">
        <v>2249</v>
      </c>
      <c r="AP154" t="s">
        <v>981</v>
      </c>
      <c r="AQ154">
        <v>0</v>
      </c>
      <c r="AT154" t="s">
        <v>936</v>
      </c>
      <c r="AU154" t="s">
        <v>2250</v>
      </c>
      <c r="AV154" t="s">
        <v>2251</v>
      </c>
      <c r="AW154" t="s">
        <v>2252</v>
      </c>
      <c r="AX154" t="s">
        <v>2253</v>
      </c>
      <c r="BF154" s="730" t="s">
        <v>1271</v>
      </c>
      <c r="BG154" s="730" t="s">
        <v>2135</v>
      </c>
      <c r="BH154" s="730" t="s">
        <v>11131</v>
      </c>
    </row>
    <row r="155" spans="1:60">
      <c r="A155">
        <v>151</v>
      </c>
      <c r="B155" t="s">
        <v>1082</v>
      </c>
      <c r="D155" t="s">
        <v>2254</v>
      </c>
      <c r="E155" t="s">
        <v>2255</v>
      </c>
      <c r="F155" t="s">
        <v>974</v>
      </c>
      <c r="G155">
        <v>1</v>
      </c>
      <c r="H155">
        <v>0</v>
      </c>
      <c r="I155" t="s">
        <v>2133</v>
      </c>
      <c r="J155" t="s">
        <v>2256</v>
      </c>
      <c r="K155" t="s">
        <v>2135</v>
      </c>
      <c r="L155" t="s">
        <v>2136</v>
      </c>
      <c r="M155" t="s">
        <v>978</v>
      </c>
      <c r="N155" t="s">
        <v>2257</v>
      </c>
      <c r="O155" t="s">
        <v>2257</v>
      </c>
      <c r="P155" t="s">
        <v>2258</v>
      </c>
      <c r="Q155">
        <v>6758</v>
      </c>
      <c r="R155">
        <v>6547</v>
      </c>
      <c r="S155">
        <v>6225</v>
      </c>
      <c r="T155">
        <v>262</v>
      </c>
      <c r="U155">
        <v>60</v>
      </c>
      <c r="V155">
        <v>322</v>
      </c>
      <c r="W155">
        <v>0.95079999999999998</v>
      </c>
      <c r="X155">
        <v>0</v>
      </c>
      <c r="Y155">
        <v>1</v>
      </c>
      <c r="Z155">
        <v>1</v>
      </c>
      <c r="AA155">
        <v>0</v>
      </c>
      <c r="AB155" t="s">
        <v>1082</v>
      </c>
      <c r="AC155" t="s">
        <v>2259</v>
      </c>
      <c r="AP155" t="s">
        <v>981</v>
      </c>
      <c r="AQ155">
        <v>0</v>
      </c>
      <c r="AT155" t="s">
        <v>1190</v>
      </c>
      <c r="AU155" t="s">
        <v>2260</v>
      </c>
      <c r="AV155" t="s">
        <v>2261</v>
      </c>
      <c r="AW155" t="s">
        <v>2262</v>
      </c>
      <c r="AX155" t="s">
        <v>2263</v>
      </c>
      <c r="BF155" s="730" t="s">
        <v>2236</v>
      </c>
      <c r="BG155" s="730" t="s">
        <v>2135</v>
      </c>
      <c r="BH155" s="730" t="s">
        <v>11131</v>
      </c>
    </row>
    <row r="156" spans="1:60">
      <c r="A156">
        <v>152</v>
      </c>
      <c r="B156" t="s">
        <v>1082</v>
      </c>
      <c r="D156" t="s">
        <v>2264</v>
      </c>
      <c r="E156" t="s">
        <v>2265</v>
      </c>
      <c r="F156" t="s">
        <v>974</v>
      </c>
      <c r="G156">
        <v>1</v>
      </c>
      <c r="H156">
        <v>0</v>
      </c>
      <c r="I156" t="s">
        <v>2133</v>
      </c>
      <c r="J156" t="s">
        <v>2170</v>
      </c>
      <c r="K156" t="s">
        <v>2135</v>
      </c>
      <c r="L156" t="s">
        <v>2136</v>
      </c>
      <c r="M156" t="s">
        <v>978</v>
      </c>
      <c r="N156" t="s">
        <v>2169</v>
      </c>
      <c r="O156" t="s">
        <v>2169</v>
      </c>
      <c r="P156" t="s">
        <v>2266</v>
      </c>
      <c r="Q156">
        <v>2013</v>
      </c>
      <c r="R156">
        <v>1839</v>
      </c>
      <c r="S156">
        <v>1680</v>
      </c>
      <c r="T156">
        <v>108</v>
      </c>
      <c r="U156">
        <v>51</v>
      </c>
      <c r="V156">
        <v>159</v>
      </c>
      <c r="W156">
        <v>0.91349999999999998</v>
      </c>
      <c r="X156">
        <v>0</v>
      </c>
      <c r="Y156">
        <v>1</v>
      </c>
      <c r="Z156">
        <v>1</v>
      </c>
      <c r="AA156">
        <v>0</v>
      </c>
      <c r="AB156" t="s">
        <v>1082</v>
      </c>
      <c r="AC156" t="s">
        <v>2267</v>
      </c>
      <c r="AP156" t="s">
        <v>981</v>
      </c>
      <c r="AQ156">
        <v>0</v>
      </c>
      <c r="AT156" t="s">
        <v>1044</v>
      </c>
      <c r="AU156" t="s">
        <v>2268</v>
      </c>
      <c r="AV156" t="s">
        <v>2269</v>
      </c>
      <c r="AW156" t="s">
        <v>2270</v>
      </c>
      <c r="AX156" t="s">
        <v>2271</v>
      </c>
      <c r="BF156" s="730" t="s">
        <v>2243</v>
      </c>
      <c r="BG156" s="730" t="s">
        <v>2135</v>
      </c>
      <c r="BH156" s="730" t="s">
        <v>11131</v>
      </c>
    </row>
    <row r="157" spans="1:60">
      <c r="A157">
        <v>153</v>
      </c>
      <c r="B157" t="s">
        <v>1082</v>
      </c>
      <c r="D157" t="s">
        <v>2272</v>
      </c>
      <c r="E157" t="s">
        <v>2273</v>
      </c>
      <c r="F157" t="s">
        <v>974</v>
      </c>
      <c r="G157">
        <v>1</v>
      </c>
      <c r="H157">
        <v>0</v>
      </c>
      <c r="I157" t="s">
        <v>2133</v>
      </c>
      <c r="J157" t="s">
        <v>2147</v>
      </c>
      <c r="K157" t="s">
        <v>2135</v>
      </c>
      <c r="L157" t="s">
        <v>2136</v>
      </c>
      <c r="M157" t="s">
        <v>978</v>
      </c>
      <c r="N157" t="s">
        <v>2148</v>
      </c>
      <c r="O157" t="s">
        <v>2274</v>
      </c>
      <c r="P157" t="s">
        <v>2275</v>
      </c>
      <c r="Q157">
        <v>4536</v>
      </c>
      <c r="R157">
        <v>4658</v>
      </c>
      <c r="S157">
        <v>4566</v>
      </c>
      <c r="T157">
        <v>75</v>
      </c>
      <c r="U157">
        <v>17</v>
      </c>
      <c r="V157">
        <v>92</v>
      </c>
      <c r="W157">
        <v>0.98019999999999996</v>
      </c>
      <c r="X157">
        <v>1</v>
      </c>
      <c r="Y157">
        <v>1</v>
      </c>
      <c r="Z157">
        <v>1</v>
      </c>
      <c r="AA157">
        <v>1</v>
      </c>
      <c r="AB157" t="s">
        <v>1082</v>
      </c>
      <c r="AC157" t="s">
        <v>2276</v>
      </c>
      <c r="AP157" t="s">
        <v>981</v>
      </c>
      <c r="AQ157">
        <v>0</v>
      </c>
      <c r="AT157" t="s">
        <v>1082</v>
      </c>
      <c r="AU157" t="s">
        <v>2277</v>
      </c>
      <c r="AV157" t="s">
        <v>2278</v>
      </c>
      <c r="AW157" t="s">
        <v>2279</v>
      </c>
      <c r="AX157" t="s">
        <v>2279</v>
      </c>
      <c r="BF157" s="730" t="s">
        <v>2254</v>
      </c>
      <c r="BG157" s="730" t="s">
        <v>2135</v>
      </c>
      <c r="BH157" s="730" t="s">
        <v>11131</v>
      </c>
    </row>
    <row r="158" spans="1:60">
      <c r="A158">
        <v>154</v>
      </c>
      <c r="B158" t="s">
        <v>1082</v>
      </c>
      <c r="D158" t="s">
        <v>2280</v>
      </c>
      <c r="E158" t="s">
        <v>2281</v>
      </c>
      <c r="F158" t="s">
        <v>974</v>
      </c>
      <c r="G158">
        <v>1</v>
      </c>
      <c r="H158">
        <v>0</v>
      </c>
      <c r="I158" t="s">
        <v>2133</v>
      </c>
      <c r="J158" t="s">
        <v>2245</v>
      </c>
      <c r="K158" t="s">
        <v>2135</v>
      </c>
      <c r="L158" t="s">
        <v>2136</v>
      </c>
      <c r="M158" t="s">
        <v>978</v>
      </c>
      <c r="N158" t="s">
        <v>2281</v>
      </c>
      <c r="O158" t="s">
        <v>2281</v>
      </c>
      <c r="P158" t="s">
        <v>2282</v>
      </c>
      <c r="Q158">
        <v>4642</v>
      </c>
      <c r="R158">
        <v>4642</v>
      </c>
      <c r="S158">
        <v>4550</v>
      </c>
      <c r="T158">
        <v>80</v>
      </c>
      <c r="U158">
        <v>12</v>
      </c>
      <c r="V158">
        <v>92</v>
      </c>
      <c r="W158">
        <v>0.98019999999999996</v>
      </c>
      <c r="X158">
        <v>1</v>
      </c>
      <c r="Y158">
        <v>1</v>
      </c>
      <c r="Z158">
        <v>1</v>
      </c>
      <c r="AA158">
        <v>1</v>
      </c>
      <c r="AB158" t="s">
        <v>1082</v>
      </c>
      <c r="AC158" t="s">
        <v>2283</v>
      </c>
      <c r="AP158" t="s">
        <v>981</v>
      </c>
      <c r="AQ158">
        <v>0</v>
      </c>
      <c r="AT158" t="s">
        <v>1521</v>
      </c>
      <c r="AU158" t="s">
        <v>2077</v>
      </c>
      <c r="AV158" t="s">
        <v>2284</v>
      </c>
      <c r="AW158" t="s">
        <v>2078</v>
      </c>
      <c r="AX158" t="s">
        <v>2078</v>
      </c>
      <c r="BF158" s="730" t="s">
        <v>2264</v>
      </c>
      <c r="BG158" s="730" t="s">
        <v>2135</v>
      </c>
      <c r="BH158" s="730" t="s">
        <v>11131</v>
      </c>
    </row>
    <row r="159" spans="1:60">
      <c r="A159">
        <v>155</v>
      </c>
      <c r="B159" t="s">
        <v>1082</v>
      </c>
      <c r="D159" t="s">
        <v>2285</v>
      </c>
      <c r="E159" t="s">
        <v>2286</v>
      </c>
      <c r="F159" t="s">
        <v>974</v>
      </c>
      <c r="G159">
        <v>1</v>
      </c>
      <c r="H159">
        <v>0</v>
      </c>
      <c r="I159" t="s">
        <v>2133</v>
      </c>
      <c r="J159" t="s">
        <v>2245</v>
      </c>
      <c r="K159" t="s">
        <v>2135</v>
      </c>
      <c r="L159" t="s">
        <v>2136</v>
      </c>
      <c r="M159" t="s">
        <v>978</v>
      </c>
      <c r="N159" t="s">
        <v>2286</v>
      </c>
      <c r="O159" t="s">
        <v>2286</v>
      </c>
      <c r="P159" t="s">
        <v>2287</v>
      </c>
      <c r="Q159">
        <v>3084</v>
      </c>
      <c r="R159">
        <v>3084</v>
      </c>
      <c r="S159">
        <v>3024</v>
      </c>
      <c r="T159">
        <v>40</v>
      </c>
      <c r="U159">
        <v>20</v>
      </c>
      <c r="V159">
        <v>60</v>
      </c>
      <c r="W159">
        <v>0.98050000000000004</v>
      </c>
      <c r="X159">
        <v>1</v>
      </c>
      <c r="Y159">
        <v>1</v>
      </c>
      <c r="Z159">
        <v>1</v>
      </c>
      <c r="AA159">
        <v>1</v>
      </c>
      <c r="AB159" t="s">
        <v>1082</v>
      </c>
      <c r="AC159" t="s">
        <v>2288</v>
      </c>
      <c r="AP159" t="s">
        <v>981</v>
      </c>
      <c r="AQ159">
        <v>0</v>
      </c>
      <c r="AT159" t="s">
        <v>971</v>
      </c>
      <c r="AU159" t="s">
        <v>1450</v>
      </c>
      <c r="AV159" t="s">
        <v>2289</v>
      </c>
      <c r="AW159" t="s">
        <v>2290</v>
      </c>
      <c r="AX159" t="s">
        <v>1451</v>
      </c>
      <c r="BF159" s="730" t="s">
        <v>2272</v>
      </c>
      <c r="BG159" s="730" t="s">
        <v>2135</v>
      </c>
      <c r="BH159" s="730" t="s">
        <v>11131</v>
      </c>
    </row>
    <row r="160" spans="1:60">
      <c r="A160">
        <v>156</v>
      </c>
      <c r="B160" t="s">
        <v>1082</v>
      </c>
      <c r="D160" t="s">
        <v>2291</v>
      </c>
      <c r="E160" t="s">
        <v>2292</v>
      </c>
      <c r="F160" t="s">
        <v>974</v>
      </c>
      <c r="G160">
        <v>1</v>
      </c>
      <c r="H160">
        <v>0</v>
      </c>
      <c r="I160" t="s">
        <v>2133</v>
      </c>
      <c r="J160" t="s">
        <v>2293</v>
      </c>
      <c r="K160" t="s">
        <v>2135</v>
      </c>
      <c r="L160" t="s">
        <v>2136</v>
      </c>
      <c r="M160" t="s">
        <v>978</v>
      </c>
      <c r="N160" t="s">
        <v>2292</v>
      </c>
      <c r="O160" t="s">
        <v>2292</v>
      </c>
      <c r="P160" t="s">
        <v>2294</v>
      </c>
      <c r="Q160">
        <v>2604</v>
      </c>
      <c r="R160">
        <v>2577</v>
      </c>
      <c r="S160">
        <v>2544</v>
      </c>
      <c r="T160">
        <v>33</v>
      </c>
      <c r="U160">
        <v>0</v>
      </c>
      <c r="V160">
        <v>33</v>
      </c>
      <c r="W160">
        <v>0.98719999999999997</v>
      </c>
      <c r="X160">
        <v>1</v>
      </c>
      <c r="Y160">
        <v>1</v>
      </c>
      <c r="Z160">
        <v>1</v>
      </c>
      <c r="AA160">
        <v>1</v>
      </c>
      <c r="AB160" t="s">
        <v>1082</v>
      </c>
      <c r="AC160" t="s">
        <v>2295</v>
      </c>
      <c r="AP160" t="s">
        <v>981</v>
      </c>
      <c r="AQ160">
        <v>0</v>
      </c>
      <c r="AT160" t="s">
        <v>971</v>
      </c>
      <c r="AU160" t="s">
        <v>1305</v>
      </c>
      <c r="AV160" t="s">
        <v>2296</v>
      </c>
      <c r="AW160" t="s">
        <v>1306</v>
      </c>
      <c r="AX160" t="s">
        <v>1306</v>
      </c>
      <c r="BF160" s="730" t="s">
        <v>2280</v>
      </c>
      <c r="BG160" s="730" t="s">
        <v>2135</v>
      </c>
      <c r="BH160" s="730" t="s">
        <v>11131</v>
      </c>
    </row>
    <row r="161" spans="1:60">
      <c r="A161">
        <v>157</v>
      </c>
      <c r="B161" t="s">
        <v>1082</v>
      </c>
      <c r="D161" t="s">
        <v>2297</v>
      </c>
      <c r="E161" t="s">
        <v>2298</v>
      </c>
      <c r="F161" t="s">
        <v>1628</v>
      </c>
      <c r="G161">
        <v>1</v>
      </c>
      <c r="H161">
        <v>2</v>
      </c>
      <c r="I161" t="s">
        <v>2133</v>
      </c>
      <c r="J161" t="s">
        <v>2256</v>
      </c>
      <c r="K161" t="s">
        <v>2135</v>
      </c>
      <c r="L161" t="s">
        <v>2299</v>
      </c>
      <c r="M161" t="s">
        <v>1586</v>
      </c>
      <c r="N161" t="s">
        <v>2298</v>
      </c>
      <c r="O161" t="s">
        <v>2298</v>
      </c>
      <c r="P161" t="s">
        <v>2300</v>
      </c>
      <c r="Q161">
        <v>4600</v>
      </c>
      <c r="R161">
        <v>4832</v>
      </c>
      <c r="S161">
        <v>4524</v>
      </c>
      <c r="T161">
        <v>218</v>
      </c>
      <c r="U161">
        <v>90</v>
      </c>
      <c r="V161">
        <v>308</v>
      </c>
      <c r="W161">
        <v>0.93630000000000002</v>
      </c>
      <c r="X161">
        <v>0</v>
      </c>
      <c r="Y161">
        <v>1</v>
      </c>
      <c r="Z161">
        <v>1</v>
      </c>
      <c r="AA161">
        <v>0</v>
      </c>
      <c r="AB161" t="s">
        <v>1082</v>
      </c>
      <c r="AC161" t="s">
        <v>2301</v>
      </c>
      <c r="AJ161" s="489" t="s">
        <v>2302</v>
      </c>
      <c r="AK161" s="489" t="s">
        <v>2302</v>
      </c>
      <c r="AP161" t="s">
        <v>981</v>
      </c>
      <c r="AQ161">
        <v>0</v>
      </c>
      <c r="AT161" t="s">
        <v>1034</v>
      </c>
      <c r="AU161" t="s">
        <v>2303</v>
      </c>
      <c r="AV161" t="s">
        <v>2304</v>
      </c>
      <c r="AW161" t="s">
        <v>2305</v>
      </c>
      <c r="AX161" t="s">
        <v>2306</v>
      </c>
      <c r="BF161" s="730" t="s">
        <v>2285</v>
      </c>
      <c r="BG161" s="730" t="s">
        <v>2135</v>
      </c>
      <c r="BH161" s="730" t="s">
        <v>11131</v>
      </c>
    </row>
    <row r="162" spans="1:60">
      <c r="A162">
        <v>158</v>
      </c>
      <c r="B162" t="s">
        <v>1082</v>
      </c>
      <c r="D162" t="s">
        <v>2307</v>
      </c>
      <c r="E162" t="s">
        <v>2308</v>
      </c>
      <c r="F162" t="s">
        <v>974</v>
      </c>
      <c r="G162">
        <v>1</v>
      </c>
      <c r="H162">
        <v>0</v>
      </c>
      <c r="I162" t="s">
        <v>2309</v>
      </c>
      <c r="J162" t="s">
        <v>2310</v>
      </c>
      <c r="K162" t="s">
        <v>2311</v>
      </c>
      <c r="L162" t="s">
        <v>2136</v>
      </c>
      <c r="M162" t="s">
        <v>978</v>
      </c>
      <c r="N162" t="s">
        <v>2312</v>
      </c>
      <c r="O162" t="s">
        <v>2312</v>
      </c>
      <c r="P162" t="s">
        <v>2313</v>
      </c>
      <c r="Q162">
        <v>14404</v>
      </c>
      <c r="R162">
        <v>13030</v>
      </c>
      <c r="S162">
        <v>12990</v>
      </c>
      <c r="T162">
        <v>0</v>
      </c>
      <c r="U162">
        <v>40</v>
      </c>
      <c r="V162">
        <v>40</v>
      </c>
      <c r="W162">
        <v>0.99690000000000001</v>
      </c>
      <c r="X162">
        <v>1</v>
      </c>
      <c r="Y162">
        <v>1</v>
      </c>
      <c r="Z162">
        <v>1</v>
      </c>
      <c r="AA162">
        <v>1</v>
      </c>
      <c r="AB162" t="s">
        <v>1082</v>
      </c>
      <c r="AC162" t="s">
        <v>2314</v>
      </c>
      <c r="AP162" t="s">
        <v>981</v>
      </c>
      <c r="AQ162">
        <v>0</v>
      </c>
      <c r="AT162" t="s">
        <v>1023</v>
      </c>
      <c r="AU162" t="s">
        <v>2315</v>
      </c>
      <c r="AV162" t="s">
        <v>2316</v>
      </c>
      <c r="AW162" t="s">
        <v>2317</v>
      </c>
      <c r="AX162" t="s">
        <v>2317</v>
      </c>
      <c r="BF162" s="730" t="s">
        <v>2291</v>
      </c>
      <c r="BG162" s="730" t="s">
        <v>2135</v>
      </c>
      <c r="BH162" s="730" t="s">
        <v>11131</v>
      </c>
    </row>
    <row r="163" spans="1:60">
      <c r="A163">
        <v>159</v>
      </c>
      <c r="B163" t="s">
        <v>1082</v>
      </c>
      <c r="D163" t="s">
        <v>2318</v>
      </c>
      <c r="E163" t="s">
        <v>2319</v>
      </c>
      <c r="F163" t="s">
        <v>974</v>
      </c>
      <c r="G163">
        <v>1</v>
      </c>
      <c r="H163">
        <v>0</v>
      </c>
      <c r="I163" t="s">
        <v>2309</v>
      </c>
      <c r="J163" t="s">
        <v>2310</v>
      </c>
      <c r="K163" t="s">
        <v>2311</v>
      </c>
      <c r="L163" t="s">
        <v>2136</v>
      </c>
      <c r="M163" t="s">
        <v>978</v>
      </c>
      <c r="N163" t="s">
        <v>2319</v>
      </c>
      <c r="O163" t="s">
        <v>2319</v>
      </c>
      <c r="P163" t="s">
        <v>2320</v>
      </c>
      <c r="Q163">
        <v>12851</v>
      </c>
      <c r="R163">
        <v>10508</v>
      </c>
      <c r="S163">
        <v>10204</v>
      </c>
      <c r="T163">
        <v>271</v>
      </c>
      <c r="U163">
        <v>33</v>
      </c>
      <c r="V163">
        <v>304</v>
      </c>
      <c r="W163">
        <v>0.97109999999999996</v>
      </c>
      <c r="X163">
        <v>0</v>
      </c>
      <c r="Y163">
        <v>1</v>
      </c>
      <c r="Z163">
        <v>1</v>
      </c>
      <c r="AA163">
        <v>0</v>
      </c>
      <c r="AB163" t="s">
        <v>1082</v>
      </c>
      <c r="AC163" t="s">
        <v>2321</v>
      </c>
      <c r="AP163" t="s">
        <v>981</v>
      </c>
      <c r="AQ163">
        <v>0</v>
      </c>
      <c r="AT163" t="s">
        <v>991</v>
      </c>
      <c r="AU163" t="s">
        <v>2322</v>
      </c>
      <c r="AV163" t="s">
        <v>2323</v>
      </c>
      <c r="AW163" t="s">
        <v>2324</v>
      </c>
      <c r="AX163" t="s">
        <v>2325</v>
      </c>
      <c r="BF163" s="730" t="s">
        <v>2297</v>
      </c>
      <c r="BG163" s="730" t="s">
        <v>2135</v>
      </c>
      <c r="BH163" s="730" t="s">
        <v>11131</v>
      </c>
    </row>
    <row r="164" spans="1:60">
      <c r="A164">
        <v>160</v>
      </c>
      <c r="B164" t="s">
        <v>1082</v>
      </c>
      <c r="D164" t="s">
        <v>2326</v>
      </c>
      <c r="E164" t="s">
        <v>2327</v>
      </c>
      <c r="F164" t="s">
        <v>974</v>
      </c>
      <c r="G164">
        <v>1</v>
      </c>
      <c r="H164">
        <v>0</v>
      </c>
      <c r="I164" t="s">
        <v>2309</v>
      </c>
      <c r="J164" t="s">
        <v>2310</v>
      </c>
      <c r="K164" t="s">
        <v>2311</v>
      </c>
      <c r="L164" t="s">
        <v>2136</v>
      </c>
      <c r="M164" t="s">
        <v>978</v>
      </c>
      <c r="N164" t="s">
        <v>2327</v>
      </c>
      <c r="O164" t="s">
        <v>2328</v>
      </c>
      <c r="P164" t="s">
        <v>2329</v>
      </c>
      <c r="Q164">
        <v>2163</v>
      </c>
      <c r="R164">
        <v>2067</v>
      </c>
      <c r="S164">
        <v>1217</v>
      </c>
      <c r="T164">
        <v>648</v>
      </c>
      <c r="U164">
        <v>202</v>
      </c>
      <c r="V164">
        <v>850</v>
      </c>
      <c r="W164">
        <v>0.58879999999999999</v>
      </c>
      <c r="X164">
        <v>0</v>
      </c>
      <c r="Y164">
        <v>1</v>
      </c>
      <c r="Z164">
        <v>1</v>
      </c>
      <c r="AA164">
        <v>0</v>
      </c>
      <c r="AB164" t="s">
        <v>1082</v>
      </c>
      <c r="AC164" t="s">
        <v>2330</v>
      </c>
      <c r="AP164" t="s">
        <v>981</v>
      </c>
      <c r="AQ164">
        <v>0</v>
      </c>
      <c r="AT164" t="s">
        <v>1239</v>
      </c>
      <c r="AU164" t="s">
        <v>2331</v>
      </c>
      <c r="AV164" t="s">
        <v>2332</v>
      </c>
      <c r="AW164" t="s">
        <v>1440</v>
      </c>
      <c r="AX164" t="s">
        <v>2333</v>
      </c>
      <c r="BF164" s="730" t="s">
        <v>2307</v>
      </c>
      <c r="BG164" s="730" t="s">
        <v>2311</v>
      </c>
      <c r="BH164" s="730" t="s">
        <v>11131</v>
      </c>
    </row>
    <row r="165" spans="1:60">
      <c r="A165">
        <v>161</v>
      </c>
      <c r="B165" t="s">
        <v>1082</v>
      </c>
      <c r="D165" t="s">
        <v>2334</v>
      </c>
      <c r="E165" t="s">
        <v>2335</v>
      </c>
      <c r="F165" t="s">
        <v>974</v>
      </c>
      <c r="G165">
        <v>1</v>
      </c>
      <c r="H165">
        <v>0</v>
      </c>
      <c r="I165" t="s">
        <v>2309</v>
      </c>
      <c r="J165" t="s">
        <v>2310</v>
      </c>
      <c r="K165" t="s">
        <v>2311</v>
      </c>
      <c r="L165" t="s">
        <v>2136</v>
      </c>
      <c r="M165" t="s">
        <v>978</v>
      </c>
      <c r="N165" t="s">
        <v>2335</v>
      </c>
      <c r="O165" t="s">
        <v>2335</v>
      </c>
      <c r="P165" t="s">
        <v>2336</v>
      </c>
      <c r="Q165">
        <v>5658</v>
      </c>
      <c r="R165">
        <v>5105</v>
      </c>
      <c r="S165">
        <v>5000</v>
      </c>
      <c r="T165">
        <v>84</v>
      </c>
      <c r="U165">
        <v>21</v>
      </c>
      <c r="V165">
        <v>105</v>
      </c>
      <c r="W165">
        <v>0.97940000000000005</v>
      </c>
      <c r="X165">
        <v>0</v>
      </c>
      <c r="Y165">
        <v>1</v>
      </c>
      <c r="Z165">
        <v>1</v>
      </c>
      <c r="AA165">
        <v>0</v>
      </c>
      <c r="AB165" t="s">
        <v>1082</v>
      </c>
      <c r="AC165" t="s">
        <v>2337</v>
      </c>
      <c r="AP165" t="s">
        <v>981</v>
      </c>
      <c r="AQ165">
        <v>0</v>
      </c>
      <c r="AT165" t="s">
        <v>971</v>
      </c>
      <c r="AU165" t="s">
        <v>1560</v>
      </c>
      <c r="AV165" t="s">
        <v>2338</v>
      </c>
      <c r="AW165" t="s">
        <v>2339</v>
      </c>
      <c r="AX165" t="s">
        <v>1561</v>
      </c>
      <c r="BF165" s="730" t="s">
        <v>2318</v>
      </c>
      <c r="BG165" s="730" t="s">
        <v>2311</v>
      </c>
      <c r="BH165" s="730" t="s">
        <v>11131</v>
      </c>
    </row>
    <row r="166" spans="1:60">
      <c r="A166">
        <v>162</v>
      </c>
      <c r="B166" t="s">
        <v>1082</v>
      </c>
      <c r="D166" t="s">
        <v>2340</v>
      </c>
      <c r="E166" t="s">
        <v>2341</v>
      </c>
      <c r="F166" t="s">
        <v>974</v>
      </c>
      <c r="G166">
        <v>1</v>
      </c>
      <c r="H166">
        <v>0</v>
      </c>
      <c r="I166" t="s">
        <v>1185</v>
      </c>
      <c r="J166" t="s">
        <v>2342</v>
      </c>
      <c r="K166" t="s">
        <v>2311</v>
      </c>
      <c r="L166" t="s">
        <v>2136</v>
      </c>
      <c r="M166" t="s">
        <v>978</v>
      </c>
      <c r="N166" t="s">
        <v>2343</v>
      </c>
      <c r="O166" t="s">
        <v>2344</v>
      </c>
      <c r="P166" t="s">
        <v>2345</v>
      </c>
      <c r="Q166">
        <v>23488</v>
      </c>
      <c r="R166">
        <v>21905</v>
      </c>
      <c r="S166">
        <v>21834</v>
      </c>
      <c r="T166">
        <v>71</v>
      </c>
      <c r="U166">
        <v>0</v>
      </c>
      <c r="V166">
        <v>71</v>
      </c>
      <c r="W166">
        <v>0.99680000000000002</v>
      </c>
      <c r="X166">
        <v>1</v>
      </c>
      <c r="Y166">
        <v>1</v>
      </c>
      <c r="Z166">
        <v>1</v>
      </c>
      <c r="AA166">
        <v>1</v>
      </c>
      <c r="AB166" t="s">
        <v>1082</v>
      </c>
      <c r="AC166" t="s">
        <v>2346</v>
      </c>
      <c r="AP166" t="s">
        <v>981</v>
      </c>
      <c r="AQ166">
        <v>0</v>
      </c>
      <c r="AT166" t="s">
        <v>1521</v>
      </c>
      <c r="AU166" t="s">
        <v>1963</v>
      </c>
      <c r="AV166" t="s">
        <v>2347</v>
      </c>
      <c r="AW166" t="s">
        <v>2348</v>
      </c>
      <c r="AX166" t="s">
        <v>1964</v>
      </c>
      <c r="BF166" s="730" t="s">
        <v>2326</v>
      </c>
      <c r="BG166" s="730" t="s">
        <v>2311</v>
      </c>
      <c r="BH166" s="730" t="s">
        <v>11131</v>
      </c>
    </row>
    <row r="167" spans="1:60">
      <c r="A167">
        <v>163</v>
      </c>
      <c r="B167" t="s">
        <v>1082</v>
      </c>
      <c r="D167" t="s">
        <v>2349</v>
      </c>
      <c r="E167" t="s">
        <v>2350</v>
      </c>
      <c r="F167" t="s">
        <v>974</v>
      </c>
      <c r="G167">
        <v>1</v>
      </c>
      <c r="H167">
        <v>0</v>
      </c>
      <c r="I167" t="s">
        <v>1185</v>
      </c>
      <c r="J167" t="s">
        <v>2351</v>
      </c>
      <c r="K167" t="s">
        <v>2311</v>
      </c>
      <c r="L167" t="s">
        <v>2136</v>
      </c>
      <c r="M167" t="s">
        <v>978</v>
      </c>
      <c r="N167" t="s">
        <v>2350</v>
      </c>
      <c r="O167" t="s">
        <v>2352</v>
      </c>
      <c r="P167" t="s">
        <v>2353</v>
      </c>
      <c r="Q167">
        <v>10816</v>
      </c>
      <c r="R167">
        <v>10253</v>
      </c>
      <c r="S167">
        <v>9860</v>
      </c>
      <c r="T167">
        <v>290</v>
      </c>
      <c r="U167">
        <v>103</v>
      </c>
      <c r="V167">
        <v>393</v>
      </c>
      <c r="W167">
        <v>0.9617</v>
      </c>
      <c r="X167">
        <v>0</v>
      </c>
      <c r="Y167">
        <v>0</v>
      </c>
      <c r="Z167">
        <v>1</v>
      </c>
      <c r="AA167">
        <v>0</v>
      </c>
      <c r="AB167" t="s">
        <v>1082</v>
      </c>
      <c r="AC167" t="s">
        <v>2354</v>
      </c>
      <c r="AP167" t="s">
        <v>981</v>
      </c>
      <c r="AQ167">
        <v>0</v>
      </c>
      <c r="AT167" t="s">
        <v>936</v>
      </c>
      <c r="AU167" t="s">
        <v>2355</v>
      </c>
      <c r="AV167" t="s">
        <v>2356</v>
      </c>
      <c r="AW167" t="s">
        <v>2357</v>
      </c>
      <c r="AX167" t="s">
        <v>2358</v>
      </c>
      <c r="BF167" s="730" t="s">
        <v>2334</v>
      </c>
      <c r="BG167" s="730" t="s">
        <v>2311</v>
      </c>
      <c r="BH167" s="730" t="s">
        <v>11131</v>
      </c>
    </row>
    <row r="168" spans="1:60">
      <c r="A168">
        <v>164</v>
      </c>
      <c r="B168" t="s">
        <v>1082</v>
      </c>
      <c r="D168" t="s">
        <v>2359</v>
      </c>
      <c r="E168" t="s">
        <v>2360</v>
      </c>
      <c r="F168" t="s">
        <v>974</v>
      </c>
      <c r="G168">
        <v>1</v>
      </c>
      <c r="H168">
        <v>0</v>
      </c>
      <c r="I168" t="s">
        <v>1185</v>
      </c>
      <c r="J168" t="s">
        <v>2342</v>
      </c>
      <c r="K168" t="s">
        <v>1082</v>
      </c>
      <c r="L168" t="s">
        <v>2136</v>
      </c>
      <c r="M168" t="s">
        <v>978</v>
      </c>
      <c r="N168" t="s">
        <v>2360</v>
      </c>
      <c r="O168" t="s">
        <v>2360</v>
      </c>
      <c r="P168" t="s">
        <v>2361</v>
      </c>
      <c r="Q168">
        <v>6985</v>
      </c>
      <c r="R168">
        <v>6745</v>
      </c>
      <c r="S168">
        <v>6694</v>
      </c>
      <c r="T168">
        <v>47</v>
      </c>
      <c r="U168">
        <v>4</v>
      </c>
      <c r="V168">
        <v>51</v>
      </c>
      <c r="W168">
        <v>0.99239999999999995</v>
      </c>
      <c r="X168">
        <v>1</v>
      </c>
      <c r="Y168">
        <v>1</v>
      </c>
      <c r="Z168">
        <v>1</v>
      </c>
      <c r="AA168">
        <v>1</v>
      </c>
      <c r="AB168" t="s">
        <v>1082</v>
      </c>
      <c r="AC168" t="s">
        <v>2362</v>
      </c>
      <c r="AP168" t="s">
        <v>981</v>
      </c>
      <c r="AQ168">
        <v>0</v>
      </c>
      <c r="AT168" t="s">
        <v>1044</v>
      </c>
      <c r="AU168" t="s">
        <v>2363</v>
      </c>
      <c r="AV168" t="s">
        <v>2364</v>
      </c>
      <c r="AW168" t="s">
        <v>2365</v>
      </c>
      <c r="AX168" t="s">
        <v>2365</v>
      </c>
      <c r="BF168" s="730" t="s">
        <v>2340</v>
      </c>
      <c r="BG168" s="730" t="s">
        <v>2311</v>
      </c>
      <c r="BH168" s="730" t="s">
        <v>11131</v>
      </c>
    </row>
    <row r="169" spans="1:60">
      <c r="A169">
        <v>165</v>
      </c>
      <c r="B169" t="s">
        <v>1082</v>
      </c>
      <c r="D169" t="s">
        <v>2366</v>
      </c>
      <c r="E169" t="s">
        <v>2367</v>
      </c>
      <c r="F169" t="s">
        <v>974</v>
      </c>
      <c r="G169">
        <v>1</v>
      </c>
      <c r="H169">
        <v>0</v>
      </c>
      <c r="I169" t="s">
        <v>1185</v>
      </c>
      <c r="J169" t="s">
        <v>2342</v>
      </c>
      <c r="K169" t="s">
        <v>2311</v>
      </c>
      <c r="L169" t="s">
        <v>2136</v>
      </c>
      <c r="M169" t="s">
        <v>978</v>
      </c>
      <c r="N169" t="s">
        <v>2367</v>
      </c>
      <c r="O169" t="s">
        <v>2367</v>
      </c>
      <c r="P169" t="s">
        <v>2368</v>
      </c>
      <c r="Q169">
        <v>6352</v>
      </c>
      <c r="R169">
        <v>5920</v>
      </c>
      <c r="S169">
        <v>5810</v>
      </c>
      <c r="T169">
        <v>93</v>
      </c>
      <c r="U169">
        <v>17</v>
      </c>
      <c r="V169">
        <v>110</v>
      </c>
      <c r="W169">
        <v>0.98140000000000005</v>
      </c>
      <c r="X169">
        <v>1</v>
      </c>
      <c r="Y169">
        <v>1</v>
      </c>
      <c r="Z169">
        <v>0</v>
      </c>
      <c r="AA169">
        <v>0</v>
      </c>
      <c r="AB169" t="s">
        <v>1082</v>
      </c>
      <c r="AC169" t="s">
        <v>2369</v>
      </c>
      <c r="AP169" t="s">
        <v>981</v>
      </c>
      <c r="AQ169">
        <v>0</v>
      </c>
      <c r="AT169" t="s">
        <v>1239</v>
      </c>
      <c r="AU169" t="s">
        <v>2370</v>
      </c>
      <c r="AV169" t="s">
        <v>2371</v>
      </c>
      <c r="AW169" t="s">
        <v>2372</v>
      </c>
      <c r="AX169" t="s">
        <v>2372</v>
      </c>
      <c r="BF169" s="730" t="s">
        <v>2349</v>
      </c>
      <c r="BG169" s="730" t="s">
        <v>2311</v>
      </c>
      <c r="BH169" s="730" t="s">
        <v>11131</v>
      </c>
    </row>
    <row r="170" spans="1:60">
      <c r="A170">
        <v>166</v>
      </c>
      <c r="B170" t="s">
        <v>1082</v>
      </c>
      <c r="D170" t="s">
        <v>2373</v>
      </c>
      <c r="E170" t="s">
        <v>2374</v>
      </c>
      <c r="F170" t="s">
        <v>1019</v>
      </c>
      <c r="G170">
        <v>0</v>
      </c>
      <c r="H170">
        <v>1</v>
      </c>
      <c r="I170" t="s">
        <v>1185</v>
      </c>
      <c r="J170" t="s">
        <v>2342</v>
      </c>
      <c r="K170" t="s">
        <v>1082</v>
      </c>
      <c r="L170" t="s">
        <v>2136</v>
      </c>
      <c r="M170" t="s">
        <v>978</v>
      </c>
      <c r="N170" t="s">
        <v>2360</v>
      </c>
      <c r="O170" t="s">
        <v>2360</v>
      </c>
      <c r="P170" t="s">
        <v>2375</v>
      </c>
      <c r="Q170">
        <v>2314</v>
      </c>
      <c r="R170">
        <v>3469</v>
      </c>
      <c r="S170">
        <v>3255</v>
      </c>
      <c r="T170">
        <v>151</v>
      </c>
      <c r="U170">
        <v>63</v>
      </c>
      <c r="V170">
        <v>214</v>
      </c>
      <c r="W170">
        <v>0.93830000000000002</v>
      </c>
      <c r="X170">
        <v>0</v>
      </c>
      <c r="Y170">
        <v>0</v>
      </c>
      <c r="Z170">
        <v>1</v>
      </c>
      <c r="AA170">
        <v>0</v>
      </c>
      <c r="AB170" t="s">
        <v>1082</v>
      </c>
      <c r="AC170" t="s">
        <v>747</v>
      </c>
      <c r="AJ170" t="s">
        <v>2376</v>
      </c>
      <c r="AP170" t="s">
        <v>981</v>
      </c>
      <c r="AQ170">
        <v>0</v>
      </c>
      <c r="AT170" t="s">
        <v>991</v>
      </c>
      <c r="AU170" t="s">
        <v>2377</v>
      </c>
      <c r="AV170" t="s">
        <v>2378</v>
      </c>
      <c r="AW170" t="s">
        <v>2379</v>
      </c>
      <c r="AX170" t="s">
        <v>2379</v>
      </c>
      <c r="BF170" s="730" t="s">
        <v>2359</v>
      </c>
      <c r="BG170" s="730" t="s">
        <v>1082</v>
      </c>
      <c r="BH170" s="730" t="s">
        <v>11131</v>
      </c>
    </row>
    <row r="171" spans="1:60">
      <c r="A171">
        <v>167</v>
      </c>
      <c r="B171" t="s">
        <v>1082</v>
      </c>
      <c r="D171" t="s">
        <v>2380</v>
      </c>
      <c r="E171" t="s">
        <v>2311</v>
      </c>
      <c r="F171" t="s">
        <v>974</v>
      </c>
      <c r="G171">
        <v>1</v>
      </c>
      <c r="H171">
        <v>0</v>
      </c>
      <c r="I171" t="s">
        <v>2381</v>
      </c>
      <c r="J171" t="s">
        <v>2382</v>
      </c>
      <c r="K171" t="s">
        <v>2311</v>
      </c>
      <c r="L171" t="s">
        <v>2136</v>
      </c>
      <c r="M171" t="s">
        <v>978</v>
      </c>
      <c r="N171" t="s">
        <v>2311</v>
      </c>
      <c r="O171" t="s">
        <v>2383</v>
      </c>
      <c r="P171" t="s">
        <v>2384</v>
      </c>
      <c r="Q171">
        <v>231318</v>
      </c>
      <c r="R171">
        <v>96841</v>
      </c>
      <c r="S171">
        <v>95926</v>
      </c>
      <c r="T171">
        <v>777</v>
      </c>
      <c r="U171">
        <v>132</v>
      </c>
      <c r="V171">
        <v>915</v>
      </c>
      <c r="W171">
        <v>0.99060000000000004</v>
      </c>
      <c r="X171">
        <v>1</v>
      </c>
      <c r="Y171">
        <v>1</v>
      </c>
      <c r="Z171">
        <v>1</v>
      </c>
      <c r="AA171">
        <v>1</v>
      </c>
      <c r="AB171" t="s">
        <v>1082</v>
      </c>
      <c r="AC171" t="s">
        <v>2385</v>
      </c>
      <c r="AP171" t="s">
        <v>981</v>
      </c>
      <c r="AQ171">
        <v>0</v>
      </c>
      <c r="AT171" t="s">
        <v>1034</v>
      </c>
      <c r="AU171" t="s">
        <v>2386</v>
      </c>
      <c r="AV171" t="s">
        <v>2387</v>
      </c>
      <c r="AW171" t="s">
        <v>2388</v>
      </c>
      <c r="AX171" t="s">
        <v>2388</v>
      </c>
      <c r="BF171" s="730" t="s">
        <v>2366</v>
      </c>
      <c r="BG171" s="730" t="s">
        <v>2311</v>
      </c>
      <c r="BH171" s="730" t="s">
        <v>11131</v>
      </c>
    </row>
    <row r="172" spans="1:60">
      <c r="A172">
        <v>168</v>
      </c>
      <c r="B172" t="s">
        <v>1082</v>
      </c>
      <c r="D172" t="s">
        <v>2389</v>
      </c>
      <c r="E172" t="s">
        <v>2390</v>
      </c>
      <c r="F172" t="s">
        <v>974</v>
      </c>
      <c r="G172">
        <v>1</v>
      </c>
      <c r="H172">
        <v>0</v>
      </c>
      <c r="I172" t="s">
        <v>2381</v>
      </c>
      <c r="J172" t="s">
        <v>2382</v>
      </c>
      <c r="K172" t="s">
        <v>2311</v>
      </c>
      <c r="L172" t="s">
        <v>2136</v>
      </c>
      <c r="M172" t="s">
        <v>978</v>
      </c>
      <c r="N172" t="s">
        <v>2391</v>
      </c>
      <c r="O172" t="s">
        <v>2391</v>
      </c>
      <c r="P172" t="s">
        <v>2392</v>
      </c>
      <c r="Q172">
        <v>55804</v>
      </c>
      <c r="R172">
        <v>58417</v>
      </c>
      <c r="S172">
        <v>58392</v>
      </c>
      <c r="T172">
        <v>25</v>
      </c>
      <c r="U172">
        <v>0</v>
      </c>
      <c r="V172">
        <v>25</v>
      </c>
      <c r="W172">
        <v>0.99960000000000004</v>
      </c>
      <c r="X172">
        <v>1</v>
      </c>
      <c r="Y172">
        <v>1</v>
      </c>
      <c r="Z172">
        <v>1</v>
      </c>
      <c r="AA172">
        <v>1</v>
      </c>
      <c r="AB172" t="s">
        <v>1082</v>
      </c>
      <c r="AC172" t="s">
        <v>2393</v>
      </c>
      <c r="AP172" t="s">
        <v>981</v>
      </c>
      <c r="AQ172">
        <v>0</v>
      </c>
      <c r="AT172" t="s">
        <v>1044</v>
      </c>
      <c r="AU172" t="s">
        <v>2394</v>
      </c>
      <c r="AV172" t="s">
        <v>2395</v>
      </c>
      <c r="AW172" t="s">
        <v>2396</v>
      </c>
      <c r="AX172" t="s">
        <v>2397</v>
      </c>
      <c r="BF172" s="730" t="s">
        <v>2373</v>
      </c>
      <c r="BG172" s="730" t="s">
        <v>1082</v>
      </c>
      <c r="BH172" s="730" t="s">
        <v>11131</v>
      </c>
    </row>
    <row r="173" spans="1:60">
      <c r="A173">
        <v>169</v>
      </c>
      <c r="B173" t="s">
        <v>1082</v>
      </c>
      <c r="D173" t="s">
        <v>2398</v>
      </c>
      <c r="E173" t="s">
        <v>2399</v>
      </c>
      <c r="F173" t="s">
        <v>974</v>
      </c>
      <c r="G173">
        <v>1</v>
      </c>
      <c r="H173">
        <v>0</v>
      </c>
      <c r="I173" t="s">
        <v>2381</v>
      </c>
      <c r="J173" t="s">
        <v>2400</v>
      </c>
      <c r="K173" t="s">
        <v>1082</v>
      </c>
      <c r="L173" t="s">
        <v>2136</v>
      </c>
      <c r="M173" t="s">
        <v>978</v>
      </c>
      <c r="N173" t="s">
        <v>2401</v>
      </c>
      <c r="O173" t="s">
        <v>2402</v>
      </c>
      <c r="P173" t="s">
        <v>2403</v>
      </c>
      <c r="Q173">
        <v>26620</v>
      </c>
      <c r="R173">
        <v>24592</v>
      </c>
      <c r="S173">
        <v>24437</v>
      </c>
      <c r="T173">
        <v>101</v>
      </c>
      <c r="U173">
        <v>54</v>
      </c>
      <c r="V173">
        <v>155</v>
      </c>
      <c r="W173">
        <v>0.99370000000000003</v>
      </c>
      <c r="X173">
        <v>1</v>
      </c>
      <c r="Y173">
        <v>1</v>
      </c>
      <c r="Z173">
        <v>1</v>
      </c>
      <c r="AA173">
        <v>1</v>
      </c>
      <c r="AB173" t="s">
        <v>1082</v>
      </c>
      <c r="AC173" t="s">
        <v>2404</v>
      </c>
      <c r="AP173" t="s">
        <v>981</v>
      </c>
      <c r="AQ173">
        <v>0</v>
      </c>
      <c r="AT173" t="s">
        <v>1034</v>
      </c>
      <c r="AU173" t="s">
        <v>2405</v>
      </c>
      <c r="AV173" t="s">
        <v>2406</v>
      </c>
      <c r="AW173" t="s">
        <v>2407</v>
      </c>
      <c r="AX173" t="s">
        <v>2408</v>
      </c>
      <c r="BF173" s="730" t="s">
        <v>2380</v>
      </c>
      <c r="BG173" s="730" t="s">
        <v>2311</v>
      </c>
      <c r="BH173" s="730" t="s">
        <v>11131</v>
      </c>
    </row>
    <row r="174" spans="1:60">
      <c r="A174">
        <v>170</v>
      </c>
      <c r="B174" t="s">
        <v>1082</v>
      </c>
      <c r="D174" t="s">
        <v>1255</v>
      </c>
      <c r="E174" t="s">
        <v>1258</v>
      </c>
      <c r="F174" t="s">
        <v>974</v>
      </c>
      <c r="G174">
        <v>1</v>
      </c>
      <c r="H174">
        <v>0</v>
      </c>
      <c r="I174" t="s">
        <v>2381</v>
      </c>
      <c r="J174" t="s">
        <v>2409</v>
      </c>
      <c r="K174" t="s">
        <v>2311</v>
      </c>
      <c r="L174" t="s">
        <v>2136</v>
      </c>
      <c r="M174" t="s">
        <v>978</v>
      </c>
      <c r="N174" t="s">
        <v>2410</v>
      </c>
      <c r="O174" t="s">
        <v>2411</v>
      </c>
      <c r="P174" t="s">
        <v>2412</v>
      </c>
      <c r="Q174">
        <v>22106</v>
      </c>
      <c r="R174">
        <v>20114</v>
      </c>
      <c r="S174">
        <v>20015</v>
      </c>
      <c r="T174">
        <v>81</v>
      </c>
      <c r="U174">
        <v>18</v>
      </c>
      <c r="V174">
        <v>99</v>
      </c>
      <c r="W174">
        <v>0.99509999999999998</v>
      </c>
      <c r="X174">
        <v>1</v>
      </c>
      <c r="Y174">
        <v>1</v>
      </c>
      <c r="Z174">
        <v>1</v>
      </c>
      <c r="AA174">
        <v>1</v>
      </c>
      <c r="AB174" t="s">
        <v>1082</v>
      </c>
      <c r="AC174" t="s">
        <v>2413</v>
      </c>
      <c r="AP174" t="s">
        <v>981</v>
      </c>
      <c r="AQ174">
        <v>0</v>
      </c>
      <c r="AT174" t="s">
        <v>1034</v>
      </c>
      <c r="AU174" t="s">
        <v>2405</v>
      </c>
      <c r="AV174" t="s">
        <v>2414</v>
      </c>
      <c r="AW174" t="s">
        <v>2415</v>
      </c>
      <c r="AX174" t="s">
        <v>2408</v>
      </c>
      <c r="BF174" s="730" t="s">
        <v>2389</v>
      </c>
      <c r="BG174" s="730" t="s">
        <v>2311</v>
      </c>
      <c r="BH174" s="730" t="s">
        <v>11131</v>
      </c>
    </row>
    <row r="175" spans="1:60">
      <c r="A175">
        <v>171</v>
      </c>
      <c r="B175" t="s">
        <v>1082</v>
      </c>
      <c r="D175" t="s">
        <v>2416</v>
      </c>
      <c r="E175" t="s">
        <v>2417</v>
      </c>
      <c r="F175" t="s">
        <v>974</v>
      </c>
      <c r="G175">
        <v>1</v>
      </c>
      <c r="H175">
        <v>0</v>
      </c>
      <c r="I175" t="s">
        <v>2381</v>
      </c>
      <c r="J175" t="s">
        <v>2418</v>
      </c>
      <c r="K175" t="s">
        <v>2311</v>
      </c>
      <c r="L175" t="s">
        <v>2136</v>
      </c>
      <c r="M175" t="s">
        <v>978</v>
      </c>
      <c r="N175" t="s">
        <v>2417</v>
      </c>
      <c r="O175" t="s">
        <v>2417</v>
      </c>
      <c r="P175" t="s">
        <v>2419</v>
      </c>
      <c r="Q175">
        <v>21082</v>
      </c>
      <c r="R175">
        <v>18223</v>
      </c>
      <c r="S175">
        <v>17847</v>
      </c>
      <c r="T175">
        <v>288</v>
      </c>
      <c r="U175">
        <v>88</v>
      </c>
      <c r="V175">
        <v>376</v>
      </c>
      <c r="W175">
        <v>0.97940000000000005</v>
      </c>
      <c r="X175">
        <v>0</v>
      </c>
      <c r="Y175">
        <v>1</v>
      </c>
      <c r="Z175">
        <v>1</v>
      </c>
      <c r="AA175">
        <v>0</v>
      </c>
      <c r="AB175" t="s">
        <v>1082</v>
      </c>
      <c r="AC175" t="s">
        <v>2420</v>
      </c>
      <c r="AP175" t="s">
        <v>981</v>
      </c>
      <c r="AQ175">
        <v>0</v>
      </c>
      <c r="AT175" t="s">
        <v>1190</v>
      </c>
      <c r="AU175" t="s">
        <v>2421</v>
      </c>
      <c r="AV175" t="s">
        <v>2422</v>
      </c>
      <c r="AW175" t="s">
        <v>2423</v>
      </c>
      <c r="AX175" t="s">
        <v>2424</v>
      </c>
      <c r="BF175" s="730" t="s">
        <v>2398</v>
      </c>
      <c r="BG175" s="730" t="s">
        <v>1082</v>
      </c>
      <c r="BH175" s="730" t="s">
        <v>11131</v>
      </c>
    </row>
    <row r="176" spans="1:60">
      <c r="A176">
        <v>172</v>
      </c>
      <c r="B176" t="s">
        <v>1082</v>
      </c>
      <c r="D176" t="s">
        <v>2425</v>
      </c>
      <c r="E176" t="s">
        <v>2426</v>
      </c>
      <c r="F176" t="s">
        <v>974</v>
      </c>
      <c r="G176">
        <v>1</v>
      </c>
      <c r="H176">
        <v>0</v>
      </c>
      <c r="I176" t="s">
        <v>2381</v>
      </c>
      <c r="J176" t="s">
        <v>2427</v>
      </c>
      <c r="K176" t="s">
        <v>2135</v>
      </c>
      <c r="L176" t="s">
        <v>2136</v>
      </c>
      <c r="M176" t="s">
        <v>978</v>
      </c>
      <c r="N176" t="s">
        <v>2428</v>
      </c>
      <c r="O176" t="s">
        <v>2428</v>
      </c>
      <c r="P176" t="s">
        <v>2429</v>
      </c>
      <c r="Q176">
        <v>10100</v>
      </c>
      <c r="R176">
        <v>10540</v>
      </c>
      <c r="S176">
        <v>10260</v>
      </c>
      <c r="T176">
        <v>150</v>
      </c>
      <c r="U176">
        <v>130</v>
      </c>
      <c r="V176">
        <v>280</v>
      </c>
      <c r="W176">
        <v>0.97340000000000004</v>
      </c>
      <c r="X176">
        <v>0</v>
      </c>
      <c r="Y176">
        <v>0</v>
      </c>
      <c r="Z176">
        <v>1</v>
      </c>
      <c r="AA176">
        <v>0</v>
      </c>
      <c r="AB176" t="s">
        <v>1082</v>
      </c>
      <c r="AC176" t="s">
        <v>2430</v>
      </c>
      <c r="AP176" t="s">
        <v>981</v>
      </c>
      <c r="AQ176">
        <v>0</v>
      </c>
      <c r="AT176" t="s">
        <v>1044</v>
      </c>
      <c r="AU176" t="s">
        <v>2431</v>
      </c>
      <c r="AV176" t="s">
        <v>2432</v>
      </c>
      <c r="AW176" t="s">
        <v>2433</v>
      </c>
      <c r="AX176" t="s">
        <v>2434</v>
      </c>
      <c r="BF176" s="730" t="s">
        <v>1255</v>
      </c>
      <c r="BG176" s="730" t="s">
        <v>2311</v>
      </c>
      <c r="BH176" s="730" t="s">
        <v>11131</v>
      </c>
    </row>
    <row r="177" spans="1:60">
      <c r="A177">
        <v>173</v>
      </c>
      <c r="B177" t="s">
        <v>1082</v>
      </c>
      <c r="D177" t="s">
        <v>2435</v>
      </c>
      <c r="E177" t="s">
        <v>2436</v>
      </c>
      <c r="F177" t="s">
        <v>974</v>
      </c>
      <c r="G177">
        <v>1</v>
      </c>
      <c r="H177">
        <v>0</v>
      </c>
      <c r="I177" t="s">
        <v>2381</v>
      </c>
      <c r="J177" t="s">
        <v>2418</v>
      </c>
      <c r="K177" t="s">
        <v>2311</v>
      </c>
      <c r="L177" t="s">
        <v>2136</v>
      </c>
      <c r="M177" t="s">
        <v>978</v>
      </c>
      <c r="N177" t="s">
        <v>2437</v>
      </c>
      <c r="O177" t="s">
        <v>2436</v>
      </c>
      <c r="P177" t="s">
        <v>2438</v>
      </c>
      <c r="Q177">
        <v>10767</v>
      </c>
      <c r="R177">
        <v>16795</v>
      </c>
      <c r="S177">
        <v>16781</v>
      </c>
      <c r="T177">
        <v>14</v>
      </c>
      <c r="U177">
        <v>0</v>
      </c>
      <c r="V177">
        <v>14</v>
      </c>
      <c r="W177">
        <v>0.99919999999999998</v>
      </c>
      <c r="X177">
        <v>1</v>
      </c>
      <c r="Y177">
        <v>1</v>
      </c>
      <c r="Z177">
        <v>1</v>
      </c>
      <c r="AA177">
        <v>1</v>
      </c>
      <c r="AB177" t="s">
        <v>1082</v>
      </c>
      <c r="AC177" t="s">
        <v>2439</v>
      </c>
      <c r="AP177" t="s">
        <v>981</v>
      </c>
      <c r="AQ177">
        <v>0</v>
      </c>
      <c r="AT177" t="s">
        <v>1034</v>
      </c>
      <c r="AU177" t="s">
        <v>2440</v>
      </c>
      <c r="AV177" t="s">
        <v>2441</v>
      </c>
      <c r="AW177" t="s">
        <v>2442</v>
      </c>
      <c r="AX177" t="s">
        <v>2443</v>
      </c>
      <c r="BF177" s="730" t="s">
        <v>2416</v>
      </c>
      <c r="BG177" s="730" t="s">
        <v>2311</v>
      </c>
      <c r="BH177" s="730" t="s">
        <v>11131</v>
      </c>
    </row>
    <row r="178" spans="1:60">
      <c r="A178">
        <v>174</v>
      </c>
      <c r="B178" t="s">
        <v>1082</v>
      </c>
      <c r="D178" t="s">
        <v>2277</v>
      </c>
      <c r="E178" t="s">
        <v>2279</v>
      </c>
      <c r="F178" t="s">
        <v>974</v>
      </c>
      <c r="G178">
        <v>1</v>
      </c>
      <c r="H178">
        <v>0</v>
      </c>
      <c r="I178" t="s">
        <v>2381</v>
      </c>
      <c r="J178" t="s">
        <v>2418</v>
      </c>
      <c r="K178" t="s">
        <v>2311</v>
      </c>
      <c r="L178" t="s">
        <v>2136</v>
      </c>
      <c r="M178" t="s">
        <v>978</v>
      </c>
      <c r="N178" t="s">
        <v>2279</v>
      </c>
      <c r="O178" t="s">
        <v>2279</v>
      </c>
      <c r="P178" t="s">
        <v>2444</v>
      </c>
      <c r="Q178">
        <v>5543</v>
      </c>
      <c r="R178">
        <v>5177</v>
      </c>
      <c r="S178">
        <v>5157</v>
      </c>
      <c r="T178">
        <v>20</v>
      </c>
      <c r="U178">
        <v>0</v>
      </c>
      <c r="V178">
        <v>20</v>
      </c>
      <c r="W178">
        <v>0.99609999999999999</v>
      </c>
      <c r="X178">
        <v>1</v>
      </c>
      <c r="Y178">
        <v>1</v>
      </c>
      <c r="Z178">
        <v>1</v>
      </c>
      <c r="AA178">
        <v>1</v>
      </c>
      <c r="AB178" t="s">
        <v>1082</v>
      </c>
      <c r="AC178" t="s">
        <v>2445</v>
      </c>
      <c r="AP178" t="s">
        <v>981</v>
      </c>
      <c r="AQ178">
        <v>0</v>
      </c>
      <c r="AT178" t="s">
        <v>1034</v>
      </c>
      <c r="AU178" t="s">
        <v>2440</v>
      </c>
      <c r="AV178" t="s">
        <v>2446</v>
      </c>
      <c r="AW178" t="s">
        <v>2447</v>
      </c>
      <c r="AX178" t="s">
        <v>2443</v>
      </c>
      <c r="BF178" s="730" t="s">
        <v>2425</v>
      </c>
      <c r="BG178" s="730" t="s">
        <v>2135</v>
      </c>
      <c r="BH178" s="730" t="s">
        <v>11131</v>
      </c>
    </row>
    <row r="179" spans="1:60">
      <c r="A179">
        <v>175</v>
      </c>
      <c r="B179" t="s">
        <v>1082</v>
      </c>
      <c r="D179" t="s">
        <v>2448</v>
      </c>
      <c r="E179" t="s">
        <v>2449</v>
      </c>
      <c r="F179" t="s">
        <v>974</v>
      </c>
      <c r="G179">
        <v>1</v>
      </c>
      <c r="H179">
        <v>0</v>
      </c>
      <c r="I179" t="s">
        <v>2381</v>
      </c>
      <c r="J179" t="s">
        <v>2382</v>
      </c>
      <c r="K179" t="s">
        <v>2311</v>
      </c>
      <c r="L179" t="s">
        <v>2136</v>
      </c>
      <c r="M179" t="s">
        <v>978</v>
      </c>
      <c r="N179" t="s">
        <v>2449</v>
      </c>
      <c r="O179" t="s">
        <v>2449</v>
      </c>
      <c r="P179" t="s">
        <v>2450</v>
      </c>
      <c r="Q179">
        <v>7622</v>
      </c>
      <c r="R179">
        <v>7345</v>
      </c>
      <c r="S179">
        <v>7080</v>
      </c>
      <c r="T179">
        <v>229</v>
      </c>
      <c r="U179">
        <v>36</v>
      </c>
      <c r="V179">
        <v>265</v>
      </c>
      <c r="W179">
        <v>0.96389999999999998</v>
      </c>
      <c r="X179">
        <v>0</v>
      </c>
      <c r="Y179">
        <v>1</v>
      </c>
      <c r="Z179">
        <v>1</v>
      </c>
      <c r="AA179">
        <v>0</v>
      </c>
      <c r="AB179" t="s">
        <v>1082</v>
      </c>
      <c r="AC179" t="s">
        <v>2451</v>
      </c>
      <c r="AP179" t="s">
        <v>981</v>
      </c>
      <c r="AQ179">
        <v>0</v>
      </c>
      <c r="AT179" t="s">
        <v>1044</v>
      </c>
      <c r="AU179" t="s">
        <v>2452</v>
      </c>
      <c r="AV179" t="s">
        <v>2453</v>
      </c>
      <c r="AW179" t="s">
        <v>2454</v>
      </c>
      <c r="AX179" t="s">
        <v>2455</v>
      </c>
      <c r="BF179" s="730" t="s">
        <v>2435</v>
      </c>
      <c r="BG179" s="730" t="s">
        <v>2311</v>
      </c>
      <c r="BH179" s="730" t="s">
        <v>11131</v>
      </c>
    </row>
    <row r="180" spans="1:60">
      <c r="A180">
        <v>176</v>
      </c>
      <c r="B180" t="s">
        <v>1082</v>
      </c>
      <c r="D180" t="s">
        <v>1731</v>
      </c>
      <c r="E180" t="s">
        <v>1733</v>
      </c>
      <c r="F180" t="s">
        <v>974</v>
      </c>
      <c r="G180">
        <v>1</v>
      </c>
      <c r="H180">
        <v>0</v>
      </c>
      <c r="I180" t="s">
        <v>2381</v>
      </c>
      <c r="J180" t="s">
        <v>2382</v>
      </c>
      <c r="K180" t="s">
        <v>2135</v>
      </c>
      <c r="L180" t="s">
        <v>2136</v>
      </c>
      <c r="M180" t="s">
        <v>978</v>
      </c>
      <c r="N180" t="s">
        <v>1733</v>
      </c>
      <c r="O180" t="s">
        <v>2456</v>
      </c>
      <c r="P180" t="s">
        <v>2457</v>
      </c>
      <c r="Q180">
        <v>13840</v>
      </c>
      <c r="R180">
        <v>16165</v>
      </c>
      <c r="S180">
        <v>15553</v>
      </c>
      <c r="T180">
        <v>578</v>
      </c>
      <c r="U180">
        <v>34</v>
      </c>
      <c r="V180">
        <v>612</v>
      </c>
      <c r="W180">
        <v>0.96209999999999996</v>
      </c>
      <c r="X180">
        <v>0</v>
      </c>
      <c r="Y180">
        <v>1</v>
      </c>
      <c r="Z180">
        <v>1</v>
      </c>
      <c r="AA180">
        <v>0</v>
      </c>
      <c r="AB180" t="s">
        <v>1082</v>
      </c>
      <c r="AC180" t="s">
        <v>2458</v>
      </c>
      <c r="AP180" t="s">
        <v>981</v>
      </c>
      <c r="AQ180">
        <v>0</v>
      </c>
      <c r="AT180" t="s">
        <v>991</v>
      </c>
      <c r="AU180" t="s">
        <v>2459</v>
      </c>
      <c r="AV180" t="s">
        <v>2460</v>
      </c>
      <c r="AW180" t="s">
        <v>2461</v>
      </c>
      <c r="AX180" t="s">
        <v>991</v>
      </c>
      <c r="BF180" s="730" t="s">
        <v>2277</v>
      </c>
      <c r="BG180" s="730" t="s">
        <v>2311</v>
      </c>
      <c r="BH180" s="730" t="s">
        <v>11131</v>
      </c>
    </row>
    <row r="181" spans="1:60">
      <c r="A181">
        <v>177</v>
      </c>
      <c r="B181" t="s">
        <v>1082</v>
      </c>
      <c r="D181" t="s">
        <v>2462</v>
      </c>
      <c r="E181" t="s">
        <v>2463</v>
      </c>
      <c r="F181" t="s">
        <v>974</v>
      </c>
      <c r="G181">
        <v>1</v>
      </c>
      <c r="H181">
        <v>0</v>
      </c>
      <c r="I181" t="s">
        <v>2381</v>
      </c>
      <c r="J181" t="s">
        <v>2464</v>
      </c>
      <c r="K181" t="s">
        <v>2311</v>
      </c>
      <c r="L181" t="s">
        <v>2136</v>
      </c>
      <c r="M181" t="s">
        <v>978</v>
      </c>
      <c r="N181" t="s">
        <v>2463</v>
      </c>
      <c r="O181" t="s">
        <v>2463</v>
      </c>
      <c r="P181" t="s">
        <v>2465</v>
      </c>
      <c r="Q181">
        <v>12090</v>
      </c>
      <c r="R181">
        <v>12290</v>
      </c>
      <c r="S181">
        <v>11833</v>
      </c>
      <c r="T181">
        <v>357</v>
      </c>
      <c r="U181">
        <v>100</v>
      </c>
      <c r="V181">
        <v>457</v>
      </c>
      <c r="W181">
        <v>0.96279999999999999</v>
      </c>
      <c r="X181">
        <v>0</v>
      </c>
      <c r="Y181">
        <v>0</v>
      </c>
      <c r="Z181">
        <v>0</v>
      </c>
      <c r="AA181">
        <v>0</v>
      </c>
      <c r="AB181" t="s">
        <v>1082</v>
      </c>
      <c r="AC181" t="s">
        <v>2466</v>
      </c>
      <c r="AP181" t="s">
        <v>981</v>
      </c>
      <c r="AQ181">
        <v>0</v>
      </c>
      <c r="AT181" t="s">
        <v>991</v>
      </c>
      <c r="AU181" t="s">
        <v>2459</v>
      </c>
      <c r="AV181" t="s">
        <v>2467</v>
      </c>
      <c r="AW181" t="s">
        <v>2468</v>
      </c>
      <c r="AX181" t="s">
        <v>991</v>
      </c>
      <c r="BF181" s="730" t="s">
        <v>2448</v>
      </c>
      <c r="BG181" s="730" t="s">
        <v>2311</v>
      </c>
      <c r="BH181" s="730" t="s">
        <v>11131</v>
      </c>
    </row>
    <row r="182" spans="1:60">
      <c r="A182">
        <v>178</v>
      </c>
      <c r="B182" t="s">
        <v>1082</v>
      </c>
      <c r="D182" t="s">
        <v>1724</v>
      </c>
      <c r="E182" t="s">
        <v>1726</v>
      </c>
      <c r="F182" t="s">
        <v>974</v>
      </c>
      <c r="G182">
        <v>1</v>
      </c>
      <c r="H182">
        <v>0</v>
      </c>
      <c r="I182" t="s">
        <v>2381</v>
      </c>
      <c r="J182" t="s">
        <v>2382</v>
      </c>
      <c r="K182" t="s">
        <v>2311</v>
      </c>
      <c r="L182" t="s">
        <v>2136</v>
      </c>
      <c r="M182" t="s">
        <v>978</v>
      </c>
      <c r="N182" t="s">
        <v>1726</v>
      </c>
      <c r="O182" t="s">
        <v>1726</v>
      </c>
      <c r="P182" t="s">
        <v>2469</v>
      </c>
      <c r="Q182">
        <v>4226</v>
      </c>
      <c r="R182">
        <v>3922</v>
      </c>
      <c r="S182">
        <v>3802</v>
      </c>
      <c r="T182">
        <v>112</v>
      </c>
      <c r="U182">
        <v>8</v>
      </c>
      <c r="V182">
        <v>120</v>
      </c>
      <c r="W182">
        <v>0.96940000000000004</v>
      </c>
      <c r="X182">
        <v>0</v>
      </c>
      <c r="Y182">
        <v>1</v>
      </c>
      <c r="Z182">
        <v>1</v>
      </c>
      <c r="AA182">
        <v>0</v>
      </c>
      <c r="AB182" t="s">
        <v>1082</v>
      </c>
      <c r="AC182" t="s">
        <v>2470</v>
      </c>
      <c r="AP182" t="s">
        <v>981</v>
      </c>
      <c r="AQ182">
        <v>0</v>
      </c>
      <c r="AT182" t="s">
        <v>971</v>
      </c>
      <c r="AU182" t="s">
        <v>1232</v>
      </c>
      <c r="AV182" t="s">
        <v>2471</v>
      </c>
      <c r="AW182" t="s">
        <v>2472</v>
      </c>
      <c r="AX182" t="s">
        <v>1233</v>
      </c>
      <c r="BF182" s="730" t="s">
        <v>1731</v>
      </c>
      <c r="BG182" s="730" t="s">
        <v>2135</v>
      </c>
      <c r="BH182" s="730" t="s">
        <v>11131</v>
      </c>
    </row>
    <row r="183" spans="1:60">
      <c r="A183">
        <v>179</v>
      </c>
      <c r="B183" t="s">
        <v>1082</v>
      </c>
      <c r="D183" t="s">
        <v>2473</v>
      </c>
      <c r="E183" t="s">
        <v>2474</v>
      </c>
      <c r="F183" t="s">
        <v>974</v>
      </c>
      <c r="G183">
        <v>1</v>
      </c>
      <c r="H183">
        <v>0</v>
      </c>
      <c r="I183" t="s">
        <v>2381</v>
      </c>
      <c r="J183" t="s">
        <v>2382</v>
      </c>
      <c r="K183" t="s">
        <v>2135</v>
      </c>
      <c r="L183" t="s">
        <v>2136</v>
      </c>
      <c r="M183" t="s">
        <v>978</v>
      </c>
      <c r="N183" t="s">
        <v>2474</v>
      </c>
      <c r="O183" t="s">
        <v>2474</v>
      </c>
      <c r="P183" t="s">
        <v>2475</v>
      </c>
      <c r="Q183">
        <v>8435</v>
      </c>
      <c r="R183">
        <v>5313</v>
      </c>
      <c r="S183">
        <v>5207</v>
      </c>
      <c r="T183">
        <v>65</v>
      </c>
      <c r="U183">
        <v>41</v>
      </c>
      <c r="V183">
        <v>106</v>
      </c>
      <c r="W183">
        <v>0.98</v>
      </c>
      <c r="X183">
        <v>1</v>
      </c>
      <c r="Y183">
        <v>1</v>
      </c>
      <c r="Z183">
        <v>1</v>
      </c>
      <c r="AA183">
        <v>1</v>
      </c>
      <c r="AB183" t="s">
        <v>1082</v>
      </c>
      <c r="AC183" t="s">
        <v>2476</v>
      </c>
      <c r="AP183" t="s">
        <v>981</v>
      </c>
      <c r="AQ183">
        <v>0</v>
      </c>
      <c r="AT183" t="s">
        <v>971</v>
      </c>
      <c r="AU183" t="s">
        <v>1232</v>
      </c>
      <c r="AV183" t="s">
        <v>2477</v>
      </c>
      <c r="AW183" t="s">
        <v>2478</v>
      </c>
      <c r="AX183" t="s">
        <v>1233</v>
      </c>
      <c r="BF183" s="730" t="s">
        <v>2462</v>
      </c>
      <c r="BG183" s="730" t="s">
        <v>2311</v>
      </c>
      <c r="BH183" s="730" t="s">
        <v>11131</v>
      </c>
    </row>
    <row r="184" spans="1:60">
      <c r="A184">
        <v>180</v>
      </c>
      <c r="B184" t="s">
        <v>1082</v>
      </c>
      <c r="D184" t="s">
        <v>2479</v>
      </c>
      <c r="E184" t="s">
        <v>2480</v>
      </c>
      <c r="F184" t="s">
        <v>974</v>
      </c>
      <c r="G184">
        <v>1</v>
      </c>
      <c r="H184">
        <v>0</v>
      </c>
      <c r="I184" t="s">
        <v>2381</v>
      </c>
      <c r="J184" t="s">
        <v>2400</v>
      </c>
      <c r="K184" t="s">
        <v>2135</v>
      </c>
      <c r="L184" t="s">
        <v>2136</v>
      </c>
      <c r="M184" t="s">
        <v>978</v>
      </c>
      <c r="N184" t="s">
        <v>2480</v>
      </c>
      <c r="O184" t="s">
        <v>2481</v>
      </c>
      <c r="P184" t="s">
        <v>2482</v>
      </c>
      <c r="Q184">
        <v>7050</v>
      </c>
      <c r="R184">
        <v>6866</v>
      </c>
      <c r="S184">
        <v>6820</v>
      </c>
      <c r="T184">
        <v>36</v>
      </c>
      <c r="U184">
        <v>10</v>
      </c>
      <c r="V184">
        <v>46</v>
      </c>
      <c r="W184">
        <v>0.99329999999999996</v>
      </c>
      <c r="X184">
        <v>1</v>
      </c>
      <c r="Y184">
        <v>1</v>
      </c>
      <c r="Z184">
        <v>1</v>
      </c>
      <c r="AA184">
        <v>1</v>
      </c>
      <c r="AB184" t="s">
        <v>1082</v>
      </c>
      <c r="AC184" t="s">
        <v>2483</v>
      </c>
      <c r="AP184" t="s">
        <v>981</v>
      </c>
      <c r="AQ184">
        <v>0</v>
      </c>
      <c r="AT184" t="s">
        <v>971</v>
      </c>
      <c r="AU184" t="s">
        <v>1232</v>
      </c>
      <c r="AV184" t="s">
        <v>2484</v>
      </c>
      <c r="AW184" t="s">
        <v>2485</v>
      </c>
      <c r="AX184" t="s">
        <v>1233</v>
      </c>
      <c r="BF184" s="730" t="s">
        <v>1724</v>
      </c>
      <c r="BG184" s="730" t="s">
        <v>2311</v>
      </c>
      <c r="BH184" s="730" t="s">
        <v>11131</v>
      </c>
    </row>
    <row r="185" spans="1:60">
      <c r="A185">
        <v>181</v>
      </c>
      <c r="B185" t="s">
        <v>1082</v>
      </c>
      <c r="D185" t="s">
        <v>2486</v>
      </c>
      <c r="E185" t="s">
        <v>2487</v>
      </c>
      <c r="F185" t="s">
        <v>974</v>
      </c>
      <c r="G185">
        <v>1</v>
      </c>
      <c r="H185">
        <v>0</v>
      </c>
      <c r="I185" t="s">
        <v>2381</v>
      </c>
      <c r="J185" t="s">
        <v>2418</v>
      </c>
      <c r="K185" t="s">
        <v>2311</v>
      </c>
      <c r="L185" t="s">
        <v>2136</v>
      </c>
      <c r="M185" t="s">
        <v>978</v>
      </c>
      <c r="N185" t="s">
        <v>2487</v>
      </c>
      <c r="O185" t="s">
        <v>2487</v>
      </c>
      <c r="P185" t="s">
        <v>2488</v>
      </c>
      <c r="Q185">
        <v>6765</v>
      </c>
      <c r="R185">
        <v>6124</v>
      </c>
      <c r="S185">
        <v>6053</v>
      </c>
      <c r="T185">
        <v>35</v>
      </c>
      <c r="U185">
        <v>36</v>
      </c>
      <c r="V185">
        <v>71</v>
      </c>
      <c r="W185">
        <v>0.98839999999999995</v>
      </c>
      <c r="X185">
        <v>1</v>
      </c>
      <c r="Y185">
        <v>1</v>
      </c>
      <c r="Z185">
        <v>1</v>
      </c>
      <c r="AA185">
        <v>1</v>
      </c>
      <c r="AB185" t="s">
        <v>1082</v>
      </c>
      <c r="AC185" t="s">
        <v>2489</v>
      </c>
      <c r="AP185" t="s">
        <v>981</v>
      </c>
      <c r="AQ185">
        <v>0</v>
      </c>
      <c r="AT185" t="s">
        <v>1190</v>
      </c>
      <c r="AU185" t="s">
        <v>2490</v>
      </c>
      <c r="AV185" t="s">
        <v>2491</v>
      </c>
      <c r="AW185" t="s">
        <v>2492</v>
      </c>
      <c r="AX185" t="s">
        <v>2492</v>
      </c>
      <c r="BF185" s="730" t="s">
        <v>2473</v>
      </c>
      <c r="BG185" s="730" t="s">
        <v>2135</v>
      </c>
      <c r="BH185" s="730" t="s">
        <v>11131</v>
      </c>
    </row>
    <row r="186" spans="1:60">
      <c r="A186">
        <v>182</v>
      </c>
      <c r="B186" t="s">
        <v>1082</v>
      </c>
      <c r="D186" t="s">
        <v>2493</v>
      </c>
      <c r="E186" t="s">
        <v>2494</v>
      </c>
      <c r="F186" t="s">
        <v>974</v>
      </c>
      <c r="G186">
        <v>1</v>
      </c>
      <c r="H186">
        <v>0</v>
      </c>
      <c r="I186" t="s">
        <v>2381</v>
      </c>
      <c r="J186" t="s">
        <v>2495</v>
      </c>
      <c r="K186" t="s">
        <v>2135</v>
      </c>
      <c r="L186" t="s">
        <v>2136</v>
      </c>
      <c r="M186" t="s">
        <v>978</v>
      </c>
      <c r="N186" t="s">
        <v>2494</v>
      </c>
      <c r="O186" t="s">
        <v>2494</v>
      </c>
      <c r="P186" t="s">
        <v>2496</v>
      </c>
      <c r="Q186">
        <v>3655</v>
      </c>
      <c r="R186">
        <v>3649</v>
      </c>
      <c r="S186">
        <v>3593</v>
      </c>
      <c r="T186">
        <v>56</v>
      </c>
      <c r="U186">
        <v>0</v>
      </c>
      <c r="V186">
        <v>56</v>
      </c>
      <c r="W186">
        <v>0.98470000000000002</v>
      </c>
      <c r="X186">
        <v>1</v>
      </c>
      <c r="Y186">
        <v>1</v>
      </c>
      <c r="Z186">
        <v>1</v>
      </c>
      <c r="AA186">
        <v>1</v>
      </c>
      <c r="AB186" t="s">
        <v>1082</v>
      </c>
      <c r="AC186" t="s">
        <v>2497</v>
      </c>
      <c r="AP186" t="s">
        <v>981</v>
      </c>
      <c r="AQ186">
        <v>0</v>
      </c>
      <c r="AT186" t="s">
        <v>991</v>
      </c>
      <c r="AU186" t="s">
        <v>2498</v>
      </c>
      <c r="AV186" t="s">
        <v>2499</v>
      </c>
      <c r="AW186" t="s">
        <v>2500</v>
      </c>
      <c r="AX186" t="s">
        <v>2500</v>
      </c>
      <c r="BF186" s="730" t="s">
        <v>2479</v>
      </c>
      <c r="BG186" s="730" t="s">
        <v>2135</v>
      </c>
      <c r="BH186" s="730" t="s">
        <v>11131</v>
      </c>
    </row>
    <row r="187" spans="1:60">
      <c r="A187">
        <v>183</v>
      </c>
      <c r="B187" t="s">
        <v>1082</v>
      </c>
      <c r="D187" t="s">
        <v>2501</v>
      </c>
      <c r="E187" t="s">
        <v>2391</v>
      </c>
      <c r="F187" t="s">
        <v>974</v>
      </c>
      <c r="G187">
        <v>1</v>
      </c>
      <c r="H187">
        <v>0</v>
      </c>
      <c r="I187" t="s">
        <v>2381</v>
      </c>
      <c r="J187" t="s">
        <v>2382</v>
      </c>
      <c r="K187" t="s">
        <v>2135</v>
      </c>
      <c r="L187" t="s">
        <v>2136</v>
      </c>
      <c r="M187" t="s">
        <v>978</v>
      </c>
      <c r="N187" t="s">
        <v>2391</v>
      </c>
      <c r="O187" t="s">
        <v>2391</v>
      </c>
      <c r="P187" t="s">
        <v>2502</v>
      </c>
      <c r="Q187">
        <v>5794</v>
      </c>
      <c r="R187">
        <v>5809</v>
      </c>
      <c r="S187">
        <v>5786</v>
      </c>
      <c r="T187">
        <v>23</v>
      </c>
      <c r="U187">
        <v>0</v>
      </c>
      <c r="V187">
        <v>23</v>
      </c>
      <c r="W187">
        <v>0.996</v>
      </c>
      <c r="X187">
        <v>1</v>
      </c>
      <c r="Y187">
        <v>1</v>
      </c>
      <c r="Z187">
        <v>1</v>
      </c>
      <c r="AA187">
        <v>1</v>
      </c>
      <c r="AB187" t="s">
        <v>1082</v>
      </c>
      <c r="AC187" t="s">
        <v>2503</v>
      </c>
      <c r="AP187" t="s">
        <v>981</v>
      </c>
      <c r="AQ187">
        <v>0</v>
      </c>
      <c r="AT187" t="s">
        <v>1082</v>
      </c>
      <c r="AU187" t="s">
        <v>2504</v>
      </c>
      <c r="AV187" t="s">
        <v>2505</v>
      </c>
      <c r="AW187" t="s">
        <v>2506</v>
      </c>
      <c r="AX187" t="s">
        <v>2506</v>
      </c>
      <c r="BF187" s="730" t="s">
        <v>2486</v>
      </c>
      <c r="BG187" s="730" t="s">
        <v>2311</v>
      </c>
      <c r="BH187" s="730" t="s">
        <v>11131</v>
      </c>
    </row>
    <row r="188" spans="1:60">
      <c r="A188">
        <v>184</v>
      </c>
      <c r="B188" t="s">
        <v>1082</v>
      </c>
      <c r="D188" t="s">
        <v>2507</v>
      </c>
      <c r="E188" t="s">
        <v>2508</v>
      </c>
      <c r="F188" t="s">
        <v>974</v>
      </c>
      <c r="G188">
        <v>1</v>
      </c>
      <c r="H188">
        <v>0</v>
      </c>
      <c r="I188" t="s">
        <v>2381</v>
      </c>
      <c r="J188" t="s">
        <v>2418</v>
      </c>
      <c r="K188" t="s">
        <v>2311</v>
      </c>
      <c r="L188" t="s">
        <v>2136</v>
      </c>
      <c r="M188" t="s">
        <v>978</v>
      </c>
      <c r="N188" t="s">
        <v>2508</v>
      </c>
      <c r="O188" t="s">
        <v>2508</v>
      </c>
      <c r="P188" t="s">
        <v>2509</v>
      </c>
      <c r="Q188">
        <v>3700</v>
      </c>
      <c r="R188">
        <v>3565</v>
      </c>
      <c r="S188">
        <v>3292</v>
      </c>
      <c r="T188">
        <v>273</v>
      </c>
      <c r="U188">
        <v>0</v>
      </c>
      <c r="V188">
        <v>273</v>
      </c>
      <c r="W188">
        <v>0.9234</v>
      </c>
      <c r="X188">
        <v>0</v>
      </c>
      <c r="Y188">
        <v>1</v>
      </c>
      <c r="Z188">
        <v>1</v>
      </c>
      <c r="AA188">
        <v>0</v>
      </c>
      <c r="AB188" t="s">
        <v>1082</v>
      </c>
      <c r="AC188" t="s">
        <v>2510</v>
      </c>
      <c r="AP188" t="s">
        <v>981</v>
      </c>
      <c r="AQ188">
        <v>0</v>
      </c>
      <c r="AT188" t="s">
        <v>1034</v>
      </c>
      <c r="AU188" t="s">
        <v>2511</v>
      </c>
      <c r="AV188" t="s">
        <v>2512</v>
      </c>
      <c r="AW188" t="s">
        <v>2513</v>
      </c>
      <c r="AX188" t="s">
        <v>2514</v>
      </c>
      <c r="BF188" s="730" t="s">
        <v>2493</v>
      </c>
      <c r="BG188" s="730" t="s">
        <v>2135</v>
      </c>
      <c r="BH188" s="730" t="s">
        <v>11131</v>
      </c>
    </row>
    <row r="189" spans="1:60">
      <c r="A189">
        <v>185</v>
      </c>
      <c r="B189" t="s">
        <v>1082</v>
      </c>
      <c r="D189" t="s">
        <v>2515</v>
      </c>
      <c r="E189" t="s">
        <v>2516</v>
      </c>
      <c r="F189" t="s">
        <v>974</v>
      </c>
      <c r="G189">
        <v>1</v>
      </c>
      <c r="H189">
        <v>0</v>
      </c>
      <c r="I189" t="s">
        <v>2381</v>
      </c>
      <c r="J189" t="s">
        <v>2382</v>
      </c>
      <c r="K189" t="s">
        <v>2135</v>
      </c>
      <c r="L189" t="s">
        <v>2136</v>
      </c>
      <c r="M189" t="s">
        <v>978</v>
      </c>
      <c r="N189" t="s">
        <v>2516</v>
      </c>
      <c r="O189" t="s">
        <v>2516</v>
      </c>
      <c r="P189" t="s">
        <v>2517</v>
      </c>
      <c r="Q189">
        <v>3775</v>
      </c>
      <c r="R189">
        <v>3775</v>
      </c>
      <c r="S189">
        <v>3707</v>
      </c>
      <c r="T189">
        <v>10</v>
      </c>
      <c r="U189">
        <v>58</v>
      </c>
      <c r="V189">
        <v>68</v>
      </c>
      <c r="W189">
        <v>0.98199999999999998</v>
      </c>
      <c r="X189">
        <v>1</v>
      </c>
      <c r="Y189">
        <v>1</v>
      </c>
      <c r="Z189">
        <v>1</v>
      </c>
      <c r="AA189">
        <v>1</v>
      </c>
      <c r="AB189" t="s">
        <v>1082</v>
      </c>
      <c r="AC189" t="s">
        <v>2518</v>
      </c>
      <c r="AP189" t="s">
        <v>981</v>
      </c>
      <c r="AQ189">
        <v>0</v>
      </c>
      <c r="AT189" t="s">
        <v>1034</v>
      </c>
      <c r="AU189" t="s">
        <v>2519</v>
      </c>
      <c r="AV189" t="s">
        <v>2520</v>
      </c>
      <c r="AW189" t="s">
        <v>2521</v>
      </c>
      <c r="AX189" t="s">
        <v>2522</v>
      </c>
      <c r="BF189" s="730" t="s">
        <v>2501</v>
      </c>
      <c r="BG189" s="730" t="s">
        <v>2135</v>
      </c>
      <c r="BH189" s="730" t="s">
        <v>11131</v>
      </c>
    </row>
    <row r="190" spans="1:60">
      <c r="A190">
        <v>186</v>
      </c>
      <c r="B190" t="s">
        <v>1082</v>
      </c>
      <c r="D190" t="s">
        <v>2523</v>
      </c>
      <c r="E190" t="s">
        <v>2524</v>
      </c>
      <c r="F190" t="s">
        <v>974</v>
      </c>
      <c r="G190">
        <v>1</v>
      </c>
      <c r="H190">
        <v>0</v>
      </c>
      <c r="I190" t="s">
        <v>2381</v>
      </c>
      <c r="J190" t="s">
        <v>2418</v>
      </c>
      <c r="K190" t="s">
        <v>2311</v>
      </c>
      <c r="L190" t="s">
        <v>2136</v>
      </c>
      <c r="M190" t="s">
        <v>978</v>
      </c>
      <c r="N190" t="s">
        <v>2524</v>
      </c>
      <c r="O190" t="s">
        <v>2524</v>
      </c>
      <c r="P190" t="s">
        <v>2525</v>
      </c>
      <c r="Q190">
        <v>4205</v>
      </c>
      <c r="R190">
        <v>4075</v>
      </c>
      <c r="S190">
        <v>4052</v>
      </c>
      <c r="T190">
        <v>15</v>
      </c>
      <c r="U190">
        <v>8</v>
      </c>
      <c r="V190">
        <v>23</v>
      </c>
      <c r="W190">
        <v>0.99439999999999995</v>
      </c>
      <c r="X190">
        <v>1</v>
      </c>
      <c r="Y190">
        <v>1</v>
      </c>
      <c r="Z190">
        <v>1</v>
      </c>
      <c r="AA190">
        <v>1</v>
      </c>
      <c r="AB190" t="s">
        <v>1082</v>
      </c>
      <c r="AC190" t="s">
        <v>2526</v>
      </c>
      <c r="AP190" t="s">
        <v>981</v>
      </c>
      <c r="AQ190">
        <v>0</v>
      </c>
      <c r="AT190" t="s">
        <v>1190</v>
      </c>
      <c r="AU190" t="s">
        <v>2527</v>
      </c>
      <c r="AV190" t="s">
        <v>2528</v>
      </c>
      <c r="AW190" t="s">
        <v>2529</v>
      </c>
      <c r="AX190" t="s">
        <v>2530</v>
      </c>
      <c r="BF190" s="730" t="s">
        <v>2507</v>
      </c>
      <c r="BG190" s="730" t="s">
        <v>2311</v>
      </c>
      <c r="BH190" s="730" t="s">
        <v>11131</v>
      </c>
    </row>
    <row r="191" spans="1:60">
      <c r="A191">
        <v>187</v>
      </c>
      <c r="B191" t="s">
        <v>1082</v>
      </c>
      <c r="D191" t="s">
        <v>2141</v>
      </c>
      <c r="E191" t="s">
        <v>2144</v>
      </c>
      <c r="F191" t="s">
        <v>974</v>
      </c>
      <c r="G191">
        <v>1</v>
      </c>
      <c r="H191">
        <v>0</v>
      </c>
      <c r="I191" t="s">
        <v>2381</v>
      </c>
      <c r="J191" t="s">
        <v>2531</v>
      </c>
      <c r="K191" t="s">
        <v>2135</v>
      </c>
      <c r="L191" t="s">
        <v>2136</v>
      </c>
      <c r="M191" t="s">
        <v>978</v>
      </c>
      <c r="N191" t="s">
        <v>2144</v>
      </c>
      <c r="O191" t="s">
        <v>2144</v>
      </c>
      <c r="P191" t="s">
        <v>2532</v>
      </c>
      <c r="Q191">
        <v>3800</v>
      </c>
      <c r="R191">
        <v>3827</v>
      </c>
      <c r="S191">
        <v>3827</v>
      </c>
      <c r="T191">
        <v>0</v>
      </c>
      <c r="U191">
        <v>0</v>
      </c>
      <c r="V191">
        <v>0</v>
      </c>
      <c r="W191">
        <v>1</v>
      </c>
      <c r="X191">
        <v>1</v>
      </c>
      <c r="Y191">
        <v>1</v>
      </c>
      <c r="Z191">
        <v>1</v>
      </c>
      <c r="AA191">
        <v>1</v>
      </c>
      <c r="AB191" t="s">
        <v>1082</v>
      </c>
      <c r="AC191" t="s">
        <v>2533</v>
      </c>
      <c r="AP191" t="s">
        <v>981</v>
      </c>
      <c r="AQ191">
        <v>0</v>
      </c>
      <c r="AT191" t="s">
        <v>936</v>
      </c>
      <c r="AU191" t="s">
        <v>2534</v>
      </c>
      <c r="AV191" t="s">
        <v>2535</v>
      </c>
      <c r="AW191" t="s">
        <v>2536</v>
      </c>
      <c r="AX191" t="s">
        <v>2537</v>
      </c>
      <c r="BF191" s="730" t="s">
        <v>2515</v>
      </c>
      <c r="BG191" s="730" t="s">
        <v>2135</v>
      </c>
      <c r="BH191" s="730" t="s">
        <v>11131</v>
      </c>
    </row>
    <row r="192" spans="1:60">
      <c r="A192">
        <v>188</v>
      </c>
      <c r="B192" t="s">
        <v>1082</v>
      </c>
      <c r="D192" t="s">
        <v>2538</v>
      </c>
      <c r="E192" t="s">
        <v>2539</v>
      </c>
      <c r="F192" t="s">
        <v>974</v>
      </c>
      <c r="G192">
        <v>1</v>
      </c>
      <c r="H192">
        <v>0</v>
      </c>
      <c r="I192" t="s">
        <v>2381</v>
      </c>
      <c r="J192" t="s">
        <v>2400</v>
      </c>
      <c r="K192" t="s">
        <v>2135</v>
      </c>
      <c r="L192" t="s">
        <v>2136</v>
      </c>
      <c r="M192" t="s">
        <v>978</v>
      </c>
      <c r="N192" t="s">
        <v>2539</v>
      </c>
      <c r="O192" t="s">
        <v>2539</v>
      </c>
      <c r="P192" t="s">
        <v>2540</v>
      </c>
      <c r="Q192">
        <v>4977</v>
      </c>
      <c r="R192">
        <v>4783</v>
      </c>
      <c r="S192">
        <v>4659</v>
      </c>
      <c r="T192">
        <v>84</v>
      </c>
      <c r="U192">
        <v>40</v>
      </c>
      <c r="V192">
        <v>124</v>
      </c>
      <c r="W192">
        <v>0.97409999999999997</v>
      </c>
      <c r="X192">
        <v>0</v>
      </c>
      <c r="Y192">
        <v>1</v>
      </c>
      <c r="Z192">
        <v>1</v>
      </c>
      <c r="AA192">
        <v>0</v>
      </c>
      <c r="AB192" t="s">
        <v>1082</v>
      </c>
      <c r="AC192" t="s">
        <v>2541</v>
      </c>
      <c r="AP192" t="s">
        <v>981</v>
      </c>
      <c r="AQ192">
        <v>0</v>
      </c>
      <c r="AT192" t="s">
        <v>936</v>
      </c>
      <c r="AU192" t="s">
        <v>2542</v>
      </c>
      <c r="AV192" t="s">
        <v>2543</v>
      </c>
      <c r="AW192" t="s">
        <v>2544</v>
      </c>
      <c r="AX192" t="s">
        <v>2545</v>
      </c>
      <c r="BF192" s="730" t="s">
        <v>2523</v>
      </c>
      <c r="BG192" s="730" t="s">
        <v>2311</v>
      </c>
      <c r="BH192" s="730" t="s">
        <v>11131</v>
      </c>
    </row>
    <row r="193" spans="1:60">
      <c r="A193">
        <v>189</v>
      </c>
      <c r="B193" t="s">
        <v>1082</v>
      </c>
      <c r="D193" t="s">
        <v>2546</v>
      </c>
      <c r="E193" t="s">
        <v>2547</v>
      </c>
      <c r="F193" t="s">
        <v>974</v>
      </c>
      <c r="G193">
        <v>1</v>
      </c>
      <c r="H193">
        <v>0</v>
      </c>
      <c r="I193" t="s">
        <v>2381</v>
      </c>
      <c r="J193" t="s">
        <v>2548</v>
      </c>
      <c r="K193" t="s">
        <v>2135</v>
      </c>
      <c r="L193" t="s">
        <v>2136</v>
      </c>
      <c r="M193" t="s">
        <v>978</v>
      </c>
      <c r="N193" t="s">
        <v>2547</v>
      </c>
      <c r="O193" t="s">
        <v>2547</v>
      </c>
      <c r="P193" t="s">
        <v>2549</v>
      </c>
      <c r="Q193">
        <v>2044</v>
      </c>
      <c r="R193">
        <v>2044</v>
      </c>
      <c r="S193">
        <v>2036</v>
      </c>
      <c r="T193">
        <v>8</v>
      </c>
      <c r="U193">
        <v>0</v>
      </c>
      <c r="V193">
        <v>8</v>
      </c>
      <c r="W193">
        <v>0.99609999999999999</v>
      </c>
      <c r="X193">
        <v>1</v>
      </c>
      <c r="Y193">
        <v>1</v>
      </c>
      <c r="Z193">
        <v>1</v>
      </c>
      <c r="AA193">
        <v>1</v>
      </c>
      <c r="AB193" t="s">
        <v>1082</v>
      </c>
      <c r="AC193" t="s">
        <v>2550</v>
      </c>
      <c r="AP193" t="s">
        <v>981</v>
      </c>
      <c r="AQ193">
        <v>0</v>
      </c>
      <c r="AT193" t="s">
        <v>1190</v>
      </c>
      <c r="AU193" t="s">
        <v>2551</v>
      </c>
      <c r="AV193" t="s">
        <v>2552</v>
      </c>
      <c r="AW193" t="s">
        <v>2553</v>
      </c>
      <c r="AX193" t="s">
        <v>2553</v>
      </c>
      <c r="BF193" s="730" t="s">
        <v>2141</v>
      </c>
      <c r="BG193" s="730" t="s">
        <v>2135</v>
      </c>
      <c r="BH193" s="730" t="s">
        <v>11131</v>
      </c>
    </row>
    <row r="194" spans="1:60">
      <c r="A194">
        <v>190</v>
      </c>
      <c r="B194" t="s">
        <v>1082</v>
      </c>
      <c r="D194" t="s">
        <v>2554</v>
      </c>
      <c r="E194" t="s">
        <v>2555</v>
      </c>
      <c r="F194" t="s">
        <v>974</v>
      </c>
      <c r="G194">
        <v>1</v>
      </c>
      <c r="H194">
        <v>0</v>
      </c>
      <c r="I194" t="s">
        <v>2381</v>
      </c>
      <c r="J194" t="s">
        <v>2409</v>
      </c>
      <c r="K194" t="s">
        <v>2311</v>
      </c>
      <c r="L194" t="s">
        <v>2136</v>
      </c>
      <c r="M194" t="s">
        <v>978</v>
      </c>
      <c r="N194" t="s">
        <v>2555</v>
      </c>
      <c r="O194" t="s">
        <v>2555</v>
      </c>
      <c r="P194" t="s">
        <v>2556</v>
      </c>
      <c r="Q194">
        <v>2590</v>
      </c>
      <c r="R194">
        <v>2589</v>
      </c>
      <c r="S194">
        <v>2555</v>
      </c>
      <c r="T194">
        <v>34</v>
      </c>
      <c r="U194">
        <v>0</v>
      </c>
      <c r="V194">
        <v>34</v>
      </c>
      <c r="W194">
        <v>0.9869</v>
      </c>
      <c r="X194">
        <v>1</v>
      </c>
      <c r="Y194">
        <v>1</v>
      </c>
      <c r="Z194">
        <v>1</v>
      </c>
      <c r="AA194">
        <v>1</v>
      </c>
      <c r="AB194" t="s">
        <v>1082</v>
      </c>
      <c r="AC194" t="s">
        <v>2557</v>
      </c>
      <c r="AP194" t="s">
        <v>981</v>
      </c>
      <c r="AQ194">
        <v>0</v>
      </c>
      <c r="AT194" t="s">
        <v>1190</v>
      </c>
      <c r="AU194" t="s">
        <v>2551</v>
      </c>
      <c r="AV194" t="s">
        <v>2558</v>
      </c>
      <c r="AW194" t="s">
        <v>2559</v>
      </c>
      <c r="AX194" t="s">
        <v>2553</v>
      </c>
      <c r="BF194" s="730" t="s">
        <v>2538</v>
      </c>
      <c r="BG194" s="730" t="s">
        <v>2135</v>
      </c>
      <c r="BH194" s="730" t="s">
        <v>11131</v>
      </c>
    </row>
    <row r="195" spans="1:60">
      <c r="A195">
        <v>191</v>
      </c>
      <c r="B195" t="s">
        <v>1082</v>
      </c>
      <c r="D195" t="s">
        <v>2560</v>
      </c>
      <c r="E195" t="s">
        <v>2561</v>
      </c>
      <c r="F195" t="s">
        <v>974</v>
      </c>
      <c r="G195">
        <v>1</v>
      </c>
      <c r="H195">
        <v>0</v>
      </c>
      <c r="I195" t="s">
        <v>2381</v>
      </c>
      <c r="J195" t="s">
        <v>2409</v>
      </c>
      <c r="K195" t="s">
        <v>2311</v>
      </c>
      <c r="L195" t="s">
        <v>2136</v>
      </c>
      <c r="M195" t="s">
        <v>978</v>
      </c>
      <c r="N195" t="s">
        <v>2561</v>
      </c>
      <c r="O195" t="s">
        <v>2561</v>
      </c>
      <c r="P195" t="s">
        <v>2562</v>
      </c>
      <c r="Q195">
        <v>6037</v>
      </c>
      <c r="R195">
        <v>5620</v>
      </c>
      <c r="S195">
        <v>5521</v>
      </c>
      <c r="T195">
        <v>69</v>
      </c>
      <c r="U195">
        <v>30</v>
      </c>
      <c r="V195">
        <v>99</v>
      </c>
      <c r="W195">
        <v>0.98240000000000005</v>
      </c>
      <c r="X195">
        <v>1</v>
      </c>
      <c r="Y195">
        <v>1</v>
      </c>
      <c r="Z195">
        <v>1</v>
      </c>
      <c r="AA195">
        <v>1</v>
      </c>
      <c r="AB195" t="s">
        <v>1082</v>
      </c>
      <c r="AC195" t="s">
        <v>2563</v>
      </c>
      <c r="AP195" t="s">
        <v>981</v>
      </c>
      <c r="AQ195">
        <v>0</v>
      </c>
      <c r="AT195" t="s">
        <v>1023</v>
      </c>
      <c r="AU195" t="s">
        <v>2564</v>
      </c>
      <c r="AV195" t="s">
        <v>2565</v>
      </c>
      <c r="AW195" t="s">
        <v>2566</v>
      </c>
      <c r="AX195" t="s">
        <v>2566</v>
      </c>
      <c r="BF195" s="730" t="s">
        <v>2546</v>
      </c>
      <c r="BG195" s="730" t="s">
        <v>2135</v>
      </c>
      <c r="BH195" s="730" t="s">
        <v>11131</v>
      </c>
    </row>
    <row r="196" spans="1:60">
      <c r="A196">
        <v>192</v>
      </c>
      <c r="B196" t="s">
        <v>1082</v>
      </c>
      <c r="D196" t="s">
        <v>2567</v>
      </c>
      <c r="E196" t="s">
        <v>2568</v>
      </c>
      <c r="F196" t="s">
        <v>974</v>
      </c>
      <c r="G196">
        <v>1</v>
      </c>
      <c r="H196">
        <v>0</v>
      </c>
      <c r="I196" t="s">
        <v>2381</v>
      </c>
      <c r="J196" t="s">
        <v>2382</v>
      </c>
      <c r="K196" t="s">
        <v>2135</v>
      </c>
      <c r="L196" t="s">
        <v>2136</v>
      </c>
      <c r="M196" t="s">
        <v>978</v>
      </c>
      <c r="N196" t="s">
        <v>2568</v>
      </c>
      <c r="O196" t="s">
        <v>2568</v>
      </c>
      <c r="P196" t="s">
        <v>2569</v>
      </c>
      <c r="Q196">
        <v>2550</v>
      </c>
      <c r="R196">
        <v>2560</v>
      </c>
      <c r="S196">
        <v>2485</v>
      </c>
      <c r="T196">
        <v>62</v>
      </c>
      <c r="U196">
        <v>13</v>
      </c>
      <c r="V196">
        <v>75</v>
      </c>
      <c r="W196">
        <v>0.97070000000000001</v>
      </c>
      <c r="X196">
        <v>0</v>
      </c>
      <c r="Y196">
        <v>1</v>
      </c>
      <c r="Z196">
        <v>1</v>
      </c>
      <c r="AA196">
        <v>0</v>
      </c>
      <c r="AB196" t="s">
        <v>1082</v>
      </c>
      <c r="AC196" t="s">
        <v>2570</v>
      </c>
      <c r="AP196" t="s">
        <v>981</v>
      </c>
      <c r="AQ196">
        <v>0</v>
      </c>
      <c r="AT196" t="s">
        <v>1023</v>
      </c>
      <c r="AU196" t="s">
        <v>2564</v>
      </c>
      <c r="AV196" t="s">
        <v>2571</v>
      </c>
      <c r="AW196" t="s">
        <v>2572</v>
      </c>
      <c r="AX196" t="s">
        <v>2566</v>
      </c>
      <c r="BF196" s="730" t="s">
        <v>2554</v>
      </c>
      <c r="BG196" s="730" t="s">
        <v>2311</v>
      </c>
      <c r="BH196" s="730" t="s">
        <v>11131</v>
      </c>
    </row>
    <row r="197" spans="1:60">
      <c r="A197">
        <v>193</v>
      </c>
      <c r="B197" t="s">
        <v>1082</v>
      </c>
      <c r="D197" t="s">
        <v>2573</v>
      </c>
      <c r="E197" t="s">
        <v>2574</v>
      </c>
      <c r="F197" t="s">
        <v>974</v>
      </c>
      <c r="G197">
        <v>1</v>
      </c>
      <c r="H197">
        <v>0</v>
      </c>
      <c r="I197" t="s">
        <v>2381</v>
      </c>
      <c r="J197" t="s">
        <v>2409</v>
      </c>
      <c r="K197" t="s">
        <v>2311</v>
      </c>
      <c r="L197" t="s">
        <v>2136</v>
      </c>
      <c r="M197" t="s">
        <v>978</v>
      </c>
      <c r="N197" t="s">
        <v>1258</v>
      </c>
      <c r="O197" t="s">
        <v>1258</v>
      </c>
      <c r="P197" t="s">
        <v>2575</v>
      </c>
      <c r="Q197">
        <v>2282</v>
      </c>
      <c r="R197">
        <v>2292</v>
      </c>
      <c r="S197">
        <v>2292</v>
      </c>
      <c r="T197">
        <v>0</v>
      </c>
      <c r="U197">
        <v>0</v>
      </c>
      <c r="V197">
        <v>0</v>
      </c>
      <c r="W197">
        <v>1</v>
      </c>
      <c r="X197">
        <v>1</v>
      </c>
      <c r="Y197">
        <v>1</v>
      </c>
      <c r="Z197">
        <v>1</v>
      </c>
      <c r="AA197">
        <v>1</v>
      </c>
      <c r="AB197" t="s">
        <v>1082</v>
      </c>
      <c r="AC197" t="s">
        <v>2576</v>
      </c>
      <c r="AP197" t="s">
        <v>981</v>
      </c>
      <c r="AQ197">
        <v>0</v>
      </c>
      <c r="AT197" t="s">
        <v>1023</v>
      </c>
      <c r="AU197" t="s">
        <v>2577</v>
      </c>
      <c r="AV197" t="s">
        <v>2578</v>
      </c>
      <c r="AW197" t="s">
        <v>2579</v>
      </c>
      <c r="AX197" t="s">
        <v>2580</v>
      </c>
      <c r="BF197" s="730" t="s">
        <v>2560</v>
      </c>
      <c r="BG197" s="730" t="s">
        <v>2311</v>
      </c>
      <c r="BH197" s="730" t="s">
        <v>11131</v>
      </c>
    </row>
    <row r="198" spans="1:60">
      <c r="A198">
        <v>194</v>
      </c>
      <c r="B198" t="s">
        <v>1082</v>
      </c>
      <c r="D198" t="s">
        <v>2581</v>
      </c>
      <c r="E198" t="s">
        <v>2582</v>
      </c>
      <c r="F198" t="s">
        <v>974</v>
      </c>
      <c r="G198">
        <v>1</v>
      </c>
      <c r="H198">
        <v>0</v>
      </c>
      <c r="I198" t="s">
        <v>2381</v>
      </c>
      <c r="J198" t="s">
        <v>2409</v>
      </c>
      <c r="K198" t="s">
        <v>2311</v>
      </c>
      <c r="L198" t="s">
        <v>2136</v>
      </c>
      <c r="M198" t="s">
        <v>978</v>
      </c>
      <c r="N198" t="s">
        <v>1258</v>
      </c>
      <c r="O198" t="s">
        <v>1258</v>
      </c>
      <c r="P198" t="s">
        <v>2583</v>
      </c>
      <c r="Q198">
        <v>2166</v>
      </c>
      <c r="R198">
        <v>2173</v>
      </c>
      <c r="S198">
        <v>2133</v>
      </c>
      <c r="T198">
        <v>10</v>
      </c>
      <c r="U198">
        <v>30</v>
      </c>
      <c r="V198">
        <v>40</v>
      </c>
      <c r="W198">
        <v>0.98160000000000003</v>
      </c>
      <c r="X198">
        <v>1</v>
      </c>
      <c r="Y198">
        <v>1</v>
      </c>
      <c r="Z198">
        <v>1</v>
      </c>
      <c r="AA198">
        <v>1</v>
      </c>
      <c r="AB198" t="s">
        <v>1082</v>
      </c>
      <c r="AC198" t="s">
        <v>2584</v>
      </c>
      <c r="AP198" t="s">
        <v>981</v>
      </c>
      <c r="AQ198">
        <v>0</v>
      </c>
      <c r="AT198" t="s">
        <v>1054</v>
      </c>
      <c r="AU198" t="s">
        <v>2585</v>
      </c>
      <c r="AV198" t="s">
        <v>2586</v>
      </c>
      <c r="AW198" t="s">
        <v>2587</v>
      </c>
      <c r="AX198" t="s">
        <v>2587</v>
      </c>
      <c r="BF198" s="730" t="s">
        <v>2567</v>
      </c>
      <c r="BG198" s="730" t="s">
        <v>2135</v>
      </c>
      <c r="BH198" s="730" t="s">
        <v>11131</v>
      </c>
    </row>
    <row r="199" spans="1:60">
      <c r="A199">
        <v>195</v>
      </c>
      <c r="B199" t="s">
        <v>1082</v>
      </c>
      <c r="D199" t="s">
        <v>1556</v>
      </c>
      <c r="E199" t="s">
        <v>1559</v>
      </c>
      <c r="F199" t="s">
        <v>974</v>
      </c>
      <c r="G199">
        <v>2</v>
      </c>
      <c r="H199">
        <v>0</v>
      </c>
      <c r="I199" t="s">
        <v>2381</v>
      </c>
      <c r="J199" t="s">
        <v>2409</v>
      </c>
      <c r="K199" t="s">
        <v>2311</v>
      </c>
      <c r="L199" t="s">
        <v>2136</v>
      </c>
      <c r="M199" t="s">
        <v>978</v>
      </c>
      <c r="N199" t="s">
        <v>1559</v>
      </c>
      <c r="O199" t="s">
        <v>1559</v>
      </c>
      <c r="P199" t="s">
        <v>2588</v>
      </c>
      <c r="Q199">
        <v>3061</v>
      </c>
      <c r="R199">
        <v>3024</v>
      </c>
      <c r="S199">
        <v>2985</v>
      </c>
      <c r="T199">
        <v>39</v>
      </c>
      <c r="U199">
        <v>0</v>
      </c>
      <c r="V199">
        <v>39</v>
      </c>
      <c r="W199">
        <v>0.98709999999999998</v>
      </c>
      <c r="X199">
        <v>1</v>
      </c>
      <c r="Y199">
        <v>1</v>
      </c>
      <c r="Z199">
        <v>1</v>
      </c>
      <c r="AA199">
        <v>1</v>
      </c>
      <c r="AB199" t="s">
        <v>1082</v>
      </c>
      <c r="AC199" s="488" t="s">
        <v>2589</v>
      </c>
      <c r="AD199" s="489" t="s">
        <v>2590</v>
      </c>
      <c r="AP199" t="s">
        <v>981</v>
      </c>
      <c r="AQ199">
        <v>0</v>
      </c>
      <c r="AT199" t="s">
        <v>1023</v>
      </c>
      <c r="AU199" t="s">
        <v>2591</v>
      </c>
      <c r="AV199" t="s">
        <v>2592</v>
      </c>
      <c r="AW199" t="s">
        <v>2593</v>
      </c>
      <c r="AX199" t="s">
        <v>2593</v>
      </c>
      <c r="BF199" s="730" t="s">
        <v>2573</v>
      </c>
      <c r="BG199" s="730" t="s">
        <v>2311</v>
      </c>
      <c r="BH199" s="730" t="s">
        <v>11131</v>
      </c>
    </row>
    <row r="200" spans="1:60">
      <c r="A200">
        <v>196</v>
      </c>
      <c r="B200" t="s">
        <v>1082</v>
      </c>
      <c r="D200" t="s">
        <v>2594</v>
      </c>
      <c r="E200" t="s">
        <v>2595</v>
      </c>
      <c r="F200" t="s">
        <v>974</v>
      </c>
      <c r="G200">
        <v>1</v>
      </c>
      <c r="H200">
        <v>0</v>
      </c>
      <c r="I200" t="s">
        <v>2381</v>
      </c>
      <c r="J200" t="s">
        <v>2531</v>
      </c>
      <c r="K200" t="s">
        <v>2135</v>
      </c>
      <c r="L200" t="s">
        <v>2136</v>
      </c>
      <c r="M200" t="s">
        <v>978</v>
      </c>
      <c r="N200" t="s">
        <v>2595</v>
      </c>
      <c r="O200" t="s">
        <v>2595</v>
      </c>
      <c r="P200" t="s">
        <v>2596</v>
      </c>
      <c r="Q200">
        <v>2010</v>
      </c>
      <c r="R200">
        <v>2012</v>
      </c>
      <c r="S200">
        <v>1865</v>
      </c>
      <c r="T200">
        <v>117</v>
      </c>
      <c r="U200">
        <v>30</v>
      </c>
      <c r="V200">
        <v>147</v>
      </c>
      <c r="W200">
        <v>0.92689999999999995</v>
      </c>
      <c r="X200">
        <v>0</v>
      </c>
      <c r="Y200">
        <v>1</v>
      </c>
      <c r="Z200">
        <v>1</v>
      </c>
      <c r="AA200">
        <v>0</v>
      </c>
      <c r="AB200" t="s">
        <v>1082</v>
      </c>
      <c r="AC200" s="488" t="s">
        <v>2589</v>
      </c>
      <c r="AD200" s="489" t="s">
        <v>2590</v>
      </c>
      <c r="AP200" t="s">
        <v>981</v>
      </c>
      <c r="AQ200">
        <v>0</v>
      </c>
      <c r="AT200" t="s">
        <v>1190</v>
      </c>
      <c r="AU200" t="s">
        <v>2597</v>
      </c>
      <c r="AV200" t="s">
        <v>2598</v>
      </c>
      <c r="AW200" t="s">
        <v>2599</v>
      </c>
      <c r="AX200" t="s">
        <v>2600</v>
      </c>
      <c r="BF200" s="730" t="s">
        <v>2581</v>
      </c>
      <c r="BG200" s="730" t="s">
        <v>2311</v>
      </c>
      <c r="BH200" s="730" t="s">
        <v>11131</v>
      </c>
    </row>
    <row r="201" spans="1:60">
      <c r="A201">
        <v>197</v>
      </c>
      <c r="B201" t="s">
        <v>1082</v>
      </c>
      <c r="D201" t="s">
        <v>2601</v>
      </c>
      <c r="E201" t="s">
        <v>2602</v>
      </c>
      <c r="F201" t="s">
        <v>974</v>
      </c>
      <c r="G201">
        <v>1</v>
      </c>
      <c r="H201">
        <v>0</v>
      </c>
      <c r="I201" t="s">
        <v>2381</v>
      </c>
      <c r="J201" t="s">
        <v>2418</v>
      </c>
      <c r="K201" t="s">
        <v>2311</v>
      </c>
      <c r="L201" t="s">
        <v>2136</v>
      </c>
      <c r="M201" t="s">
        <v>978</v>
      </c>
      <c r="N201" t="s">
        <v>2436</v>
      </c>
      <c r="O201" t="s">
        <v>2436</v>
      </c>
      <c r="P201" t="s">
        <v>2603</v>
      </c>
      <c r="Q201">
        <v>4750</v>
      </c>
      <c r="R201">
        <v>4585</v>
      </c>
      <c r="S201">
        <v>4212</v>
      </c>
      <c r="T201">
        <v>249</v>
      </c>
      <c r="U201">
        <v>124</v>
      </c>
      <c r="V201">
        <v>373</v>
      </c>
      <c r="W201">
        <v>0.91859999999999997</v>
      </c>
      <c r="X201">
        <v>0</v>
      </c>
      <c r="Y201">
        <v>0</v>
      </c>
      <c r="Z201">
        <v>1</v>
      </c>
      <c r="AA201">
        <v>0</v>
      </c>
      <c r="AB201" t="s">
        <v>1082</v>
      </c>
      <c r="AC201" t="s">
        <v>2604</v>
      </c>
      <c r="AP201" t="s">
        <v>981</v>
      </c>
      <c r="AQ201">
        <v>0</v>
      </c>
      <c r="AT201" t="s">
        <v>991</v>
      </c>
      <c r="AU201" t="s">
        <v>2605</v>
      </c>
      <c r="AV201" t="s">
        <v>2606</v>
      </c>
      <c r="AW201" t="s">
        <v>2607</v>
      </c>
      <c r="AX201" t="s">
        <v>2607</v>
      </c>
      <c r="BF201" s="730" t="s">
        <v>1556</v>
      </c>
      <c r="BG201" s="730" t="s">
        <v>2311</v>
      </c>
      <c r="BH201" s="730" t="s">
        <v>11131</v>
      </c>
    </row>
    <row r="202" spans="1:60">
      <c r="A202">
        <v>198</v>
      </c>
      <c r="B202" t="s">
        <v>1082</v>
      </c>
      <c r="D202" t="s">
        <v>2608</v>
      </c>
      <c r="E202" t="s">
        <v>2609</v>
      </c>
      <c r="F202" t="s">
        <v>974</v>
      </c>
      <c r="G202">
        <v>1</v>
      </c>
      <c r="H202">
        <v>0</v>
      </c>
      <c r="I202" t="s">
        <v>975</v>
      </c>
      <c r="J202" t="s">
        <v>1079</v>
      </c>
      <c r="K202" t="s">
        <v>2311</v>
      </c>
      <c r="L202" t="s">
        <v>2136</v>
      </c>
      <c r="M202" t="s">
        <v>978</v>
      </c>
      <c r="N202" t="s">
        <v>2609</v>
      </c>
      <c r="O202" t="s">
        <v>2610</v>
      </c>
      <c r="P202" t="s">
        <v>2611</v>
      </c>
      <c r="Q202">
        <v>55603</v>
      </c>
      <c r="R202">
        <v>49464</v>
      </c>
      <c r="S202">
        <v>48252</v>
      </c>
      <c r="T202">
        <v>1100</v>
      </c>
      <c r="U202">
        <v>112</v>
      </c>
      <c r="V202">
        <v>1212</v>
      </c>
      <c r="W202">
        <v>0.97550000000000003</v>
      </c>
      <c r="X202">
        <v>0</v>
      </c>
      <c r="Y202">
        <v>1</v>
      </c>
      <c r="Z202">
        <v>1</v>
      </c>
      <c r="AA202">
        <v>0</v>
      </c>
      <c r="AB202" t="s">
        <v>1082</v>
      </c>
      <c r="AC202" t="s">
        <v>2612</v>
      </c>
      <c r="AP202" t="s">
        <v>981</v>
      </c>
      <c r="AQ202">
        <v>0</v>
      </c>
      <c r="AT202" t="s">
        <v>1239</v>
      </c>
      <c r="AU202" t="s">
        <v>2613</v>
      </c>
      <c r="AV202" t="s">
        <v>2614</v>
      </c>
      <c r="AW202" t="s">
        <v>2615</v>
      </c>
      <c r="AX202" t="s">
        <v>2615</v>
      </c>
      <c r="BF202" s="730" t="s">
        <v>2594</v>
      </c>
      <c r="BG202" s="730" t="s">
        <v>2135</v>
      </c>
      <c r="BH202" s="730" t="s">
        <v>11131</v>
      </c>
    </row>
    <row r="203" spans="1:60">
      <c r="A203">
        <v>199</v>
      </c>
      <c r="B203" t="s">
        <v>1082</v>
      </c>
      <c r="D203" t="s">
        <v>2504</v>
      </c>
      <c r="E203" t="s">
        <v>2506</v>
      </c>
      <c r="F203" t="s">
        <v>974</v>
      </c>
      <c r="G203">
        <v>1</v>
      </c>
      <c r="H203">
        <v>0</v>
      </c>
      <c r="I203" t="s">
        <v>975</v>
      </c>
      <c r="J203" t="s">
        <v>2616</v>
      </c>
      <c r="K203" t="s">
        <v>2311</v>
      </c>
      <c r="L203" t="s">
        <v>2136</v>
      </c>
      <c r="M203" t="s">
        <v>978</v>
      </c>
      <c r="N203" t="s">
        <v>2506</v>
      </c>
      <c r="O203" t="s">
        <v>2617</v>
      </c>
      <c r="P203" t="s">
        <v>2618</v>
      </c>
      <c r="Q203">
        <v>46314</v>
      </c>
      <c r="R203">
        <v>44478</v>
      </c>
      <c r="S203">
        <v>44150</v>
      </c>
      <c r="T203">
        <v>130</v>
      </c>
      <c r="U203">
        <v>198</v>
      </c>
      <c r="V203">
        <v>328</v>
      </c>
      <c r="W203">
        <v>0.99260000000000004</v>
      </c>
      <c r="X203">
        <v>1</v>
      </c>
      <c r="Y203">
        <v>1</v>
      </c>
      <c r="Z203">
        <v>1</v>
      </c>
      <c r="AA203">
        <v>1</v>
      </c>
      <c r="AB203" t="s">
        <v>1082</v>
      </c>
      <c r="AC203" t="s">
        <v>2619</v>
      </c>
      <c r="AP203" t="s">
        <v>981</v>
      </c>
      <c r="AQ203">
        <v>0</v>
      </c>
      <c r="AT203" t="s">
        <v>1190</v>
      </c>
      <c r="AU203" t="s">
        <v>2620</v>
      </c>
      <c r="AV203" t="s">
        <v>2621</v>
      </c>
      <c r="AW203" t="s">
        <v>2622</v>
      </c>
      <c r="AX203" t="s">
        <v>2623</v>
      </c>
      <c r="BF203" s="730" t="s">
        <v>2601</v>
      </c>
      <c r="BG203" s="730" t="s">
        <v>2311</v>
      </c>
      <c r="BH203" s="730" t="s">
        <v>11131</v>
      </c>
    </row>
    <row r="204" spans="1:60">
      <c r="A204">
        <v>200</v>
      </c>
      <c r="B204" t="s">
        <v>1082</v>
      </c>
      <c r="D204" t="s">
        <v>2624</v>
      </c>
      <c r="E204" t="s">
        <v>2625</v>
      </c>
      <c r="F204" t="s">
        <v>974</v>
      </c>
      <c r="G204">
        <v>1</v>
      </c>
      <c r="H204">
        <v>0</v>
      </c>
      <c r="I204" t="s">
        <v>975</v>
      </c>
      <c r="J204" t="s">
        <v>2626</v>
      </c>
      <c r="K204" t="s">
        <v>2311</v>
      </c>
      <c r="L204" t="s">
        <v>2136</v>
      </c>
      <c r="M204" t="s">
        <v>978</v>
      </c>
      <c r="N204" t="s">
        <v>2625</v>
      </c>
      <c r="O204" t="s">
        <v>2625</v>
      </c>
      <c r="P204" t="s">
        <v>2627</v>
      </c>
      <c r="Q204">
        <v>10541</v>
      </c>
      <c r="R204">
        <v>9942</v>
      </c>
      <c r="S204">
        <v>9842</v>
      </c>
      <c r="T204">
        <v>100</v>
      </c>
      <c r="U204">
        <v>0</v>
      </c>
      <c r="V204">
        <v>100</v>
      </c>
      <c r="W204">
        <v>0.9899</v>
      </c>
      <c r="X204">
        <v>1</v>
      </c>
      <c r="Y204">
        <v>1</v>
      </c>
      <c r="Z204">
        <v>1</v>
      </c>
      <c r="AA204">
        <v>1</v>
      </c>
      <c r="AB204" t="s">
        <v>1082</v>
      </c>
      <c r="AC204" t="s">
        <v>2628</v>
      </c>
      <c r="AP204" t="s">
        <v>981</v>
      </c>
      <c r="AQ204">
        <v>0</v>
      </c>
      <c r="AT204" t="s">
        <v>1044</v>
      </c>
      <c r="AU204" t="s">
        <v>2629</v>
      </c>
      <c r="AV204" t="s">
        <v>2630</v>
      </c>
      <c r="AW204" t="s">
        <v>2631</v>
      </c>
      <c r="AX204" t="s">
        <v>2631</v>
      </c>
      <c r="BF204" s="730" t="s">
        <v>2608</v>
      </c>
      <c r="BG204" s="730" t="s">
        <v>2311</v>
      </c>
      <c r="BH204" s="730" t="s">
        <v>11131</v>
      </c>
    </row>
    <row r="205" spans="1:60">
      <c r="A205">
        <v>201</v>
      </c>
      <c r="B205" t="s">
        <v>1082</v>
      </c>
      <c r="D205" t="s">
        <v>1278</v>
      </c>
      <c r="E205" t="s">
        <v>1281</v>
      </c>
      <c r="F205" t="s">
        <v>974</v>
      </c>
      <c r="G205">
        <v>1</v>
      </c>
      <c r="H205">
        <v>0</v>
      </c>
      <c r="I205" t="s">
        <v>975</v>
      </c>
      <c r="J205" t="s">
        <v>2626</v>
      </c>
      <c r="K205" t="s">
        <v>2311</v>
      </c>
      <c r="L205" t="s">
        <v>2136</v>
      </c>
      <c r="M205" t="s">
        <v>978</v>
      </c>
      <c r="N205" t="s">
        <v>1281</v>
      </c>
      <c r="O205" t="s">
        <v>1281</v>
      </c>
      <c r="P205" t="s">
        <v>2632</v>
      </c>
      <c r="Q205">
        <v>16187</v>
      </c>
      <c r="R205">
        <v>16366</v>
      </c>
      <c r="S205">
        <v>15920</v>
      </c>
      <c r="T205">
        <v>318</v>
      </c>
      <c r="U205">
        <v>128</v>
      </c>
      <c r="V205">
        <v>446</v>
      </c>
      <c r="W205">
        <v>0.97270000000000001</v>
      </c>
      <c r="X205">
        <v>0</v>
      </c>
      <c r="Y205">
        <v>1</v>
      </c>
      <c r="Z205">
        <v>1</v>
      </c>
      <c r="AA205">
        <v>0</v>
      </c>
      <c r="AB205" t="s">
        <v>1082</v>
      </c>
      <c r="AC205" t="s">
        <v>2633</v>
      </c>
      <c r="AP205" t="s">
        <v>981</v>
      </c>
      <c r="AQ205">
        <v>0</v>
      </c>
      <c r="AT205" t="s">
        <v>1023</v>
      </c>
      <c r="AU205" t="s">
        <v>2634</v>
      </c>
      <c r="AV205" t="s">
        <v>2635</v>
      </c>
      <c r="AW205" t="s">
        <v>2636</v>
      </c>
      <c r="AX205" t="s">
        <v>2636</v>
      </c>
      <c r="BF205" s="730" t="s">
        <v>2504</v>
      </c>
      <c r="BG205" s="730" t="s">
        <v>2311</v>
      </c>
      <c r="BH205" s="730" t="s">
        <v>11131</v>
      </c>
    </row>
    <row r="206" spans="1:60">
      <c r="A206">
        <v>202</v>
      </c>
      <c r="B206" t="s">
        <v>1082</v>
      </c>
      <c r="D206" t="s">
        <v>2637</v>
      </c>
      <c r="E206" t="s">
        <v>2638</v>
      </c>
      <c r="F206" t="s">
        <v>974</v>
      </c>
      <c r="G206">
        <v>1</v>
      </c>
      <c r="H206">
        <v>0</v>
      </c>
      <c r="I206" t="s">
        <v>975</v>
      </c>
      <c r="J206" t="s">
        <v>2626</v>
      </c>
      <c r="K206" t="s">
        <v>2311</v>
      </c>
      <c r="L206" t="s">
        <v>2136</v>
      </c>
      <c r="M206" t="s">
        <v>978</v>
      </c>
      <c r="N206" t="s">
        <v>2638</v>
      </c>
      <c r="O206" t="s">
        <v>2638</v>
      </c>
      <c r="P206" t="s">
        <v>2639</v>
      </c>
      <c r="Q206">
        <v>15050</v>
      </c>
      <c r="R206">
        <v>13938</v>
      </c>
      <c r="S206">
        <v>13689</v>
      </c>
      <c r="T206">
        <v>249</v>
      </c>
      <c r="U206">
        <v>0</v>
      </c>
      <c r="V206">
        <v>249</v>
      </c>
      <c r="W206">
        <v>0.98209999999999997</v>
      </c>
      <c r="X206">
        <v>1</v>
      </c>
      <c r="Y206">
        <v>1</v>
      </c>
      <c r="Z206">
        <v>1</v>
      </c>
      <c r="AA206">
        <v>1</v>
      </c>
      <c r="AB206" t="s">
        <v>1082</v>
      </c>
      <c r="AC206" t="s">
        <v>1198</v>
      </c>
      <c r="AP206" t="s">
        <v>981</v>
      </c>
      <c r="AQ206">
        <v>0</v>
      </c>
      <c r="AT206" t="s">
        <v>1082</v>
      </c>
      <c r="AU206" t="s">
        <v>2448</v>
      </c>
      <c r="AV206" t="s">
        <v>2640</v>
      </c>
      <c r="AW206" t="s">
        <v>2641</v>
      </c>
      <c r="AX206" t="s">
        <v>2449</v>
      </c>
      <c r="BF206" s="730" t="s">
        <v>2624</v>
      </c>
      <c r="BG206" s="730" t="s">
        <v>2311</v>
      </c>
      <c r="BH206" s="730" t="s">
        <v>11131</v>
      </c>
    </row>
    <row r="207" spans="1:60">
      <c r="A207">
        <v>203</v>
      </c>
      <c r="B207" t="s">
        <v>1082</v>
      </c>
      <c r="D207" t="s">
        <v>2642</v>
      </c>
      <c r="E207" t="s">
        <v>2643</v>
      </c>
      <c r="F207" t="s">
        <v>974</v>
      </c>
      <c r="G207">
        <v>1</v>
      </c>
      <c r="H207">
        <v>0</v>
      </c>
      <c r="I207" t="s">
        <v>975</v>
      </c>
      <c r="J207" t="s">
        <v>1079</v>
      </c>
      <c r="K207" t="s">
        <v>2311</v>
      </c>
      <c r="L207" t="s">
        <v>2136</v>
      </c>
      <c r="M207" t="s">
        <v>978</v>
      </c>
      <c r="N207" t="s">
        <v>2643</v>
      </c>
      <c r="O207" t="s">
        <v>2643</v>
      </c>
      <c r="P207" t="s">
        <v>2644</v>
      </c>
      <c r="Q207">
        <v>7890</v>
      </c>
      <c r="R207">
        <v>7826</v>
      </c>
      <c r="S207">
        <v>7726</v>
      </c>
      <c r="T207">
        <v>8</v>
      </c>
      <c r="U207">
        <v>92</v>
      </c>
      <c r="V207">
        <v>100</v>
      </c>
      <c r="W207">
        <v>0.98719999999999997</v>
      </c>
      <c r="X207">
        <v>1</v>
      </c>
      <c r="Y207">
        <v>1</v>
      </c>
      <c r="Z207">
        <v>1</v>
      </c>
      <c r="AA207">
        <v>1</v>
      </c>
      <c r="AB207" t="s">
        <v>1082</v>
      </c>
      <c r="AC207" t="s">
        <v>2645</v>
      </c>
      <c r="AP207" t="s">
        <v>981</v>
      </c>
      <c r="AQ207">
        <v>0</v>
      </c>
      <c r="AT207" t="s">
        <v>1054</v>
      </c>
      <c r="AU207" t="s">
        <v>2646</v>
      </c>
      <c r="AV207" t="s">
        <v>2647</v>
      </c>
      <c r="AW207" t="s">
        <v>2648</v>
      </c>
      <c r="AX207" t="s">
        <v>2648</v>
      </c>
      <c r="BF207" s="730" t="s">
        <v>1278</v>
      </c>
      <c r="BG207" s="730" t="s">
        <v>2311</v>
      </c>
      <c r="BH207" s="730" t="s">
        <v>11131</v>
      </c>
    </row>
    <row r="208" spans="1:60">
      <c r="A208">
        <v>204</v>
      </c>
      <c r="B208" t="s">
        <v>1082</v>
      </c>
      <c r="D208" t="s">
        <v>2649</v>
      </c>
      <c r="E208" t="s">
        <v>2650</v>
      </c>
      <c r="F208" t="s">
        <v>974</v>
      </c>
      <c r="G208">
        <v>1</v>
      </c>
      <c r="H208">
        <v>0</v>
      </c>
      <c r="I208" t="s">
        <v>975</v>
      </c>
      <c r="J208" t="s">
        <v>2626</v>
      </c>
      <c r="K208" t="s">
        <v>2311</v>
      </c>
      <c r="L208" t="s">
        <v>2136</v>
      </c>
      <c r="M208" t="s">
        <v>978</v>
      </c>
      <c r="N208" t="s">
        <v>2650</v>
      </c>
      <c r="O208" t="s">
        <v>2650</v>
      </c>
      <c r="P208" t="s">
        <v>2651</v>
      </c>
      <c r="Q208">
        <v>7525</v>
      </c>
      <c r="R208">
        <v>7525</v>
      </c>
      <c r="S208">
        <v>7375</v>
      </c>
      <c r="T208">
        <v>85</v>
      </c>
      <c r="U208">
        <v>65</v>
      </c>
      <c r="V208">
        <v>150</v>
      </c>
      <c r="W208">
        <v>0.98009999999999997</v>
      </c>
      <c r="X208">
        <v>1</v>
      </c>
      <c r="Y208">
        <v>1</v>
      </c>
      <c r="Z208">
        <v>1</v>
      </c>
      <c r="AA208">
        <v>1</v>
      </c>
      <c r="AB208" t="s">
        <v>1082</v>
      </c>
      <c r="AC208" t="s">
        <v>2652</v>
      </c>
      <c r="AP208" t="s">
        <v>981</v>
      </c>
      <c r="AQ208">
        <v>0</v>
      </c>
      <c r="AT208" t="s">
        <v>991</v>
      </c>
      <c r="AU208" t="s">
        <v>2653</v>
      </c>
      <c r="AV208" t="s">
        <v>2654</v>
      </c>
      <c r="AW208" t="s">
        <v>2655</v>
      </c>
      <c r="AX208" t="s">
        <v>2648</v>
      </c>
      <c r="BF208" s="730" t="s">
        <v>2637</v>
      </c>
      <c r="BG208" s="730" t="s">
        <v>2311</v>
      </c>
      <c r="BH208" s="730" t="s">
        <v>11131</v>
      </c>
    </row>
    <row r="209" spans="1:60">
      <c r="A209">
        <v>205</v>
      </c>
      <c r="B209" t="s">
        <v>1082</v>
      </c>
      <c r="D209" t="s">
        <v>2656</v>
      </c>
      <c r="E209" t="s">
        <v>2657</v>
      </c>
      <c r="F209" t="s">
        <v>974</v>
      </c>
      <c r="G209">
        <v>1</v>
      </c>
      <c r="H209">
        <v>0</v>
      </c>
      <c r="I209" t="s">
        <v>975</v>
      </c>
      <c r="J209" t="s">
        <v>2616</v>
      </c>
      <c r="K209" t="s">
        <v>2311</v>
      </c>
      <c r="L209" t="s">
        <v>2136</v>
      </c>
      <c r="M209" t="s">
        <v>978</v>
      </c>
      <c r="N209" t="s">
        <v>2657</v>
      </c>
      <c r="O209" t="s">
        <v>2657</v>
      </c>
      <c r="P209" t="s">
        <v>2658</v>
      </c>
      <c r="Q209">
        <v>4064</v>
      </c>
      <c r="R209">
        <v>3727</v>
      </c>
      <c r="S209">
        <v>3674</v>
      </c>
      <c r="T209">
        <v>43</v>
      </c>
      <c r="U209">
        <v>10</v>
      </c>
      <c r="V209">
        <v>53</v>
      </c>
      <c r="W209">
        <v>0.98580000000000001</v>
      </c>
      <c r="X209">
        <v>1</v>
      </c>
      <c r="Y209">
        <v>1</v>
      </c>
      <c r="Z209">
        <v>1</v>
      </c>
      <c r="AA209">
        <v>1</v>
      </c>
      <c r="AB209" t="s">
        <v>1082</v>
      </c>
      <c r="AC209" t="s">
        <v>2659</v>
      </c>
      <c r="AP209" t="s">
        <v>981</v>
      </c>
      <c r="AQ209">
        <v>0</v>
      </c>
      <c r="AT209" t="s">
        <v>991</v>
      </c>
      <c r="AU209" t="s">
        <v>2653</v>
      </c>
      <c r="AV209" t="s">
        <v>2660</v>
      </c>
      <c r="AW209" t="s">
        <v>2661</v>
      </c>
      <c r="AX209" t="s">
        <v>2648</v>
      </c>
      <c r="BF209" s="730" t="s">
        <v>2642</v>
      </c>
      <c r="BG209" s="730" t="s">
        <v>2311</v>
      </c>
      <c r="BH209" s="730" t="s">
        <v>11131</v>
      </c>
    </row>
    <row r="210" spans="1:60">
      <c r="A210">
        <v>206</v>
      </c>
      <c r="B210" t="s">
        <v>1082</v>
      </c>
      <c r="D210" t="s">
        <v>2662</v>
      </c>
      <c r="E210" t="s">
        <v>2663</v>
      </c>
      <c r="F210" t="s">
        <v>974</v>
      </c>
      <c r="G210">
        <v>1</v>
      </c>
      <c r="H210">
        <v>0</v>
      </c>
      <c r="I210" t="s">
        <v>975</v>
      </c>
      <c r="J210" t="s">
        <v>2616</v>
      </c>
      <c r="K210" t="s">
        <v>2311</v>
      </c>
      <c r="L210" t="s">
        <v>2136</v>
      </c>
      <c r="M210" t="s">
        <v>978</v>
      </c>
      <c r="N210" t="s">
        <v>2663</v>
      </c>
      <c r="O210" t="s">
        <v>2663</v>
      </c>
      <c r="P210" t="s">
        <v>2664</v>
      </c>
      <c r="Q210">
        <v>2966</v>
      </c>
      <c r="R210">
        <v>2752</v>
      </c>
      <c r="S210">
        <v>2737</v>
      </c>
      <c r="T210">
        <v>0</v>
      </c>
      <c r="U210">
        <v>15</v>
      </c>
      <c r="V210">
        <v>15</v>
      </c>
      <c r="W210">
        <v>0.99450000000000005</v>
      </c>
      <c r="X210">
        <v>1</v>
      </c>
      <c r="Y210">
        <v>0</v>
      </c>
      <c r="Z210">
        <v>0</v>
      </c>
      <c r="AA210">
        <v>0</v>
      </c>
      <c r="AB210" t="s">
        <v>1082</v>
      </c>
      <c r="AC210" t="s">
        <v>2665</v>
      </c>
      <c r="AP210" t="s">
        <v>981</v>
      </c>
      <c r="AQ210">
        <v>0</v>
      </c>
      <c r="AT210" t="s">
        <v>1023</v>
      </c>
      <c r="AU210" t="s">
        <v>2666</v>
      </c>
      <c r="AV210" t="s">
        <v>2667</v>
      </c>
      <c r="AW210" t="s">
        <v>2668</v>
      </c>
      <c r="AX210" t="s">
        <v>2668</v>
      </c>
      <c r="BF210" s="730" t="s">
        <v>2649</v>
      </c>
      <c r="BG210" s="730" t="s">
        <v>2311</v>
      </c>
      <c r="BH210" s="730" t="s">
        <v>11131</v>
      </c>
    </row>
    <row r="211" spans="1:60">
      <c r="A211">
        <v>207</v>
      </c>
      <c r="B211" t="s">
        <v>1082</v>
      </c>
      <c r="D211" t="s">
        <v>2669</v>
      </c>
      <c r="E211" t="s">
        <v>2670</v>
      </c>
      <c r="F211" t="s">
        <v>974</v>
      </c>
      <c r="G211">
        <v>2</v>
      </c>
      <c r="H211">
        <v>0</v>
      </c>
      <c r="I211" t="s">
        <v>975</v>
      </c>
      <c r="J211" t="s">
        <v>2616</v>
      </c>
      <c r="K211" t="s">
        <v>2311</v>
      </c>
      <c r="L211" t="s">
        <v>2136</v>
      </c>
      <c r="M211" t="s">
        <v>978</v>
      </c>
      <c r="N211" t="s">
        <v>2670</v>
      </c>
      <c r="O211" t="s">
        <v>2670</v>
      </c>
      <c r="P211" t="s">
        <v>2671</v>
      </c>
      <c r="Q211">
        <v>3381</v>
      </c>
      <c r="R211">
        <v>3166</v>
      </c>
      <c r="S211">
        <v>3129</v>
      </c>
      <c r="T211">
        <v>37</v>
      </c>
      <c r="U211">
        <v>0</v>
      </c>
      <c r="V211">
        <v>37</v>
      </c>
      <c r="W211">
        <v>0.98829999999999996</v>
      </c>
      <c r="X211">
        <v>1</v>
      </c>
      <c r="Y211">
        <v>1</v>
      </c>
      <c r="Z211">
        <v>1</v>
      </c>
      <c r="AA211">
        <v>1</v>
      </c>
      <c r="AB211" t="s">
        <v>1082</v>
      </c>
      <c r="AC211" s="488" t="s">
        <v>2672</v>
      </c>
      <c r="AD211" s="489" t="s">
        <v>2673</v>
      </c>
      <c r="AP211" t="s">
        <v>981</v>
      </c>
      <c r="AQ211">
        <v>0</v>
      </c>
      <c r="AT211" t="s">
        <v>1034</v>
      </c>
      <c r="AU211" t="s">
        <v>2674</v>
      </c>
      <c r="AV211" t="s">
        <v>2675</v>
      </c>
      <c r="AW211" t="s">
        <v>2676</v>
      </c>
      <c r="AX211" t="s">
        <v>2677</v>
      </c>
      <c r="BF211" s="730" t="s">
        <v>2656</v>
      </c>
      <c r="BG211" s="730" t="s">
        <v>2311</v>
      </c>
      <c r="BH211" s="730" t="s">
        <v>11131</v>
      </c>
    </row>
    <row r="212" spans="1:60">
      <c r="A212">
        <v>208</v>
      </c>
      <c r="B212" t="s">
        <v>1082</v>
      </c>
      <c r="D212" t="s">
        <v>2678</v>
      </c>
      <c r="E212" t="s">
        <v>2679</v>
      </c>
      <c r="F212" t="s">
        <v>974</v>
      </c>
      <c r="G212">
        <v>1</v>
      </c>
      <c r="H212">
        <v>0</v>
      </c>
      <c r="I212" t="s">
        <v>975</v>
      </c>
      <c r="J212" t="s">
        <v>1079</v>
      </c>
      <c r="K212" t="s">
        <v>2311</v>
      </c>
      <c r="L212" t="s">
        <v>2136</v>
      </c>
      <c r="M212" t="s">
        <v>978</v>
      </c>
      <c r="N212" t="s">
        <v>2679</v>
      </c>
      <c r="O212" t="s">
        <v>2679</v>
      </c>
      <c r="P212" t="s">
        <v>2680</v>
      </c>
      <c r="Q212">
        <v>3888</v>
      </c>
      <c r="R212">
        <v>3723</v>
      </c>
      <c r="S212">
        <v>3665</v>
      </c>
      <c r="T212">
        <v>26</v>
      </c>
      <c r="U212">
        <v>32</v>
      </c>
      <c r="V212">
        <v>58</v>
      </c>
      <c r="W212">
        <v>0.98440000000000005</v>
      </c>
      <c r="X212">
        <v>1</v>
      </c>
      <c r="Y212">
        <v>1</v>
      </c>
      <c r="Z212">
        <v>1</v>
      </c>
      <c r="AA212">
        <v>1</v>
      </c>
      <c r="AB212" t="s">
        <v>1082</v>
      </c>
      <c r="AC212" t="s">
        <v>2681</v>
      </c>
      <c r="AP212" t="s">
        <v>981</v>
      </c>
      <c r="AQ212">
        <v>0</v>
      </c>
      <c r="AT212" t="s">
        <v>1239</v>
      </c>
      <c r="AU212" t="s">
        <v>2682</v>
      </c>
      <c r="AV212" t="s">
        <v>2683</v>
      </c>
      <c r="AW212" t="s">
        <v>2684</v>
      </c>
      <c r="AX212" t="s">
        <v>2684</v>
      </c>
      <c r="BF212" s="730" t="s">
        <v>2662</v>
      </c>
      <c r="BG212" s="730" t="s">
        <v>2311</v>
      </c>
      <c r="BH212" s="730" t="s">
        <v>11131</v>
      </c>
    </row>
    <row r="213" spans="1:60">
      <c r="A213">
        <v>209</v>
      </c>
      <c r="B213" t="s">
        <v>1082</v>
      </c>
      <c r="D213" t="s">
        <v>2685</v>
      </c>
      <c r="E213" t="s">
        <v>2686</v>
      </c>
      <c r="F213" t="s">
        <v>1628</v>
      </c>
      <c r="G213">
        <v>1</v>
      </c>
      <c r="H213">
        <v>0</v>
      </c>
      <c r="I213" t="s">
        <v>975</v>
      </c>
      <c r="J213" t="s">
        <v>1132</v>
      </c>
      <c r="K213" t="s">
        <v>2311</v>
      </c>
      <c r="L213" t="s">
        <v>2136</v>
      </c>
      <c r="M213" t="s">
        <v>978</v>
      </c>
      <c r="N213" t="s">
        <v>2687</v>
      </c>
      <c r="O213" t="s">
        <v>2687</v>
      </c>
      <c r="P213" t="s">
        <v>2688</v>
      </c>
      <c r="Q213">
        <v>3053</v>
      </c>
      <c r="R213">
        <v>2740</v>
      </c>
      <c r="S213">
        <v>2720</v>
      </c>
      <c r="T213">
        <v>8</v>
      </c>
      <c r="U213">
        <v>12</v>
      </c>
      <c r="V213">
        <v>20</v>
      </c>
      <c r="W213">
        <v>0.99270000000000003</v>
      </c>
      <c r="X213">
        <v>1</v>
      </c>
      <c r="Y213">
        <v>1</v>
      </c>
      <c r="Z213">
        <v>0</v>
      </c>
      <c r="AA213">
        <v>0</v>
      </c>
      <c r="AB213" t="s">
        <v>1082</v>
      </c>
      <c r="AC213" t="s">
        <v>2689</v>
      </c>
      <c r="AP213" t="s">
        <v>981</v>
      </c>
      <c r="AQ213">
        <v>0</v>
      </c>
      <c r="AT213" t="s">
        <v>936</v>
      </c>
      <c r="AU213" t="s">
        <v>2690</v>
      </c>
      <c r="AV213" t="s">
        <v>2691</v>
      </c>
      <c r="AW213" t="s">
        <v>2692</v>
      </c>
      <c r="AX213" t="s">
        <v>2693</v>
      </c>
      <c r="BF213" s="730" t="s">
        <v>2669</v>
      </c>
      <c r="BG213" s="730" t="s">
        <v>2311</v>
      </c>
      <c r="BH213" s="730" t="s">
        <v>11131</v>
      </c>
    </row>
    <row r="214" spans="1:60">
      <c r="A214">
        <v>210</v>
      </c>
      <c r="B214" t="s">
        <v>1082</v>
      </c>
      <c r="D214" t="s">
        <v>2181</v>
      </c>
      <c r="E214" t="s">
        <v>2183</v>
      </c>
      <c r="F214" t="s">
        <v>974</v>
      </c>
      <c r="G214">
        <v>1</v>
      </c>
      <c r="H214">
        <v>0</v>
      </c>
      <c r="I214" t="s">
        <v>975</v>
      </c>
      <c r="J214" t="s">
        <v>2626</v>
      </c>
      <c r="K214" t="s">
        <v>2311</v>
      </c>
      <c r="L214" t="s">
        <v>2136</v>
      </c>
      <c r="M214" t="s">
        <v>978</v>
      </c>
      <c r="N214" t="s">
        <v>2183</v>
      </c>
      <c r="O214" t="s">
        <v>2183</v>
      </c>
      <c r="P214" t="s">
        <v>2694</v>
      </c>
      <c r="Q214">
        <v>4284</v>
      </c>
      <c r="R214">
        <v>4370</v>
      </c>
      <c r="S214">
        <v>4283</v>
      </c>
      <c r="T214">
        <v>87</v>
      </c>
      <c r="U214">
        <v>0</v>
      </c>
      <c r="V214">
        <v>87</v>
      </c>
      <c r="W214">
        <v>0.98009999999999997</v>
      </c>
      <c r="X214">
        <v>1</v>
      </c>
      <c r="Y214">
        <v>1</v>
      </c>
      <c r="Z214">
        <v>1</v>
      </c>
      <c r="AA214">
        <v>1</v>
      </c>
      <c r="AB214" t="s">
        <v>1082</v>
      </c>
      <c r="AC214" t="s">
        <v>2695</v>
      </c>
      <c r="AP214" t="s">
        <v>981</v>
      </c>
      <c r="AQ214">
        <v>0</v>
      </c>
      <c r="AT214" t="s">
        <v>936</v>
      </c>
      <c r="AU214" t="s">
        <v>2690</v>
      </c>
      <c r="AV214" t="s">
        <v>2696</v>
      </c>
      <c r="AW214" t="s">
        <v>2697</v>
      </c>
      <c r="AX214" t="s">
        <v>2693</v>
      </c>
      <c r="BF214" s="730" t="s">
        <v>2678</v>
      </c>
      <c r="BG214" s="730" t="s">
        <v>2311</v>
      </c>
      <c r="BH214" s="730" t="s">
        <v>11131</v>
      </c>
    </row>
    <row r="215" spans="1:60">
      <c r="A215">
        <v>211</v>
      </c>
      <c r="B215" t="s">
        <v>1190</v>
      </c>
      <c r="D215" t="s">
        <v>2698</v>
      </c>
      <c r="E215" t="s">
        <v>2699</v>
      </c>
      <c r="F215" t="s">
        <v>974</v>
      </c>
      <c r="G215">
        <v>1</v>
      </c>
      <c r="H215">
        <v>0</v>
      </c>
      <c r="I215" t="s">
        <v>2133</v>
      </c>
      <c r="J215" t="s">
        <v>2700</v>
      </c>
      <c r="K215" t="s">
        <v>2701</v>
      </c>
      <c r="L215" t="s">
        <v>2299</v>
      </c>
      <c r="M215" t="s">
        <v>1586</v>
      </c>
      <c r="N215" t="s">
        <v>2699</v>
      </c>
      <c r="O215" t="s">
        <v>2702</v>
      </c>
      <c r="P215" t="s">
        <v>2703</v>
      </c>
      <c r="Q215">
        <v>16865</v>
      </c>
      <c r="R215">
        <v>17457</v>
      </c>
      <c r="S215">
        <v>16809</v>
      </c>
      <c r="T215">
        <v>522</v>
      </c>
      <c r="U215">
        <v>126</v>
      </c>
      <c r="V215">
        <v>648</v>
      </c>
      <c r="W215">
        <v>0.96289999999999998</v>
      </c>
      <c r="X215">
        <v>0</v>
      </c>
      <c r="Y215">
        <v>1</v>
      </c>
      <c r="Z215">
        <v>1</v>
      </c>
      <c r="AA215">
        <v>0</v>
      </c>
      <c r="AB215" t="s">
        <v>1190</v>
      </c>
      <c r="AC215" t="s">
        <v>2704</v>
      </c>
      <c r="AP215" t="s">
        <v>981</v>
      </c>
      <c r="AQ215">
        <v>0</v>
      </c>
      <c r="AT215" t="s">
        <v>1521</v>
      </c>
      <c r="AU215" t="s">
        <v>1828</v>
      </c>
      <c r="AV215" t="s">
        <v>2705</v>
      </c>
      <c r="AW215" t="s">
        <v>2706</v>
      </c>
      <c r="AX215" t="s">
        <v>1829</v>
      </c>
      <c r="BF215" s="730" t="s">
        <v>2685</v>
      </c>
      <c r="BG215" s="730" t="s">
        <v>2311</v>
      </c>
      <c r="BH215" s="730" t="s">
        <v>11131</v>
      </c>
    </row>
    <row r="216" spans="1:60">
      <c r="A216">
        <v>212</v>
      </c>
      <c r="B216" t="s">
        <v>1190</v>
      </c>
      <c r="D216" t="s">
        <v>2707</v>
      </c>
      <c r="E216" t="s">
        <v>2708</v>
      </c>
      <c r="F216" t="s">
        <v>1019</v>
      </c>
      <c r="G216">
        <v>0</v>
      </c>
      <c r="H216">
        <v>2</v>
      </c>
      <c r="I216" t="s">
        <v>2133</v>
      </c>
      <c r="J216" t="s">
        <v>2256</v>
      </c>
      <c r="K216" t="s">
        <v>2709</v>
      </c>
      <c r="L216" t="s">
        <v>2299</v>
      </c>
      <c r="M216" t="s">
        <v>1586</v>
      </c>
      <c r="N216" t="s">
        <v>2708</v>
      </c>
      <c r="O216" t="s">
        <v>2708</v>
      </c>
      <c r="P216" t="s">
        <v>2710</v>
      </c>
      <c r="Q216">
        <v>12422</v>
      </c>
      <c r="R216">
        <v>14482</v>
      </c>
      <c r="S216">
        <v>14337</v>
      </c>
      <c r="T216">
        <v>59</v>
      </c>
      <c r="U216">
        <v>86</v>
      </c>
      <c r="V216">
        <v>145</v>
      </c>
      <c r="W216">
        <v>0.99</v>
      </c>
      <c r="X216">
        <v>1</v>
      </c>
      <c r="Y216">
        <v>0</v>
      </c>
      <c r="Z216">
        <v>1</v>
      </c>
      <c r="AA216">
        <v>0</v>
      </c>
      <c r="AB216" t="s">
        <v>1190</v>
      </c>
      <c r="AC216" t="s">
        <v>747</v>
      </c>
      <c r="AJ216" s="489" t="s">
        <v>2302</v>
      </c>
      <c r="AK216" s="489" t="s">
        <v>2302</v>
      </c>
      <c r="AP216" t="s">
        <v>981</v>
      </c>
      <c r="AQ216">
        <v>0</v>
      </c>
      <c r="AT216" t="s">
        <v>1054</v>
      </c>
      <c r="AU216" t="s">
        <v>2711</v>
      </c>
      <c r="AV216" t="s">
        <v>2712</v>
      </c>
      <c r="AW216" t="s">
        <v>2713</v>
      </c>
      <c r="AX216" t="s">
        <v>2714</v>
      </c>
      <c r="BF216" s="730" t="s">
        <v>2181</v>
      </c>
      <c r="BG216" s="730" t="s">
        <v>2311</v>
      </c>
      <c r="BH216" s="730" t="s">
        <v>11131</v>
      </c>
    </row>
    <row r="217" spans="1:60">
      <c r="A217">
        <v>213</v>
      </c>
      <c r="B217" t="s">
        <v>1190</v>
      </c>
      <c r="D217" t="s">
        <v>2715</v>
      </c>
      <c r="E217" t="s">
        <v>2716</v>
      </c>
      <c r="F217" t="s">
        <v>974</v>
      </c>
      <c r="G217">
        <v>1</v>
      </c>
      <c r="H217">
        <v>0</v>
      </c>
      <c r="I217" t="s">
        <v>1185</v>
      </c>
      <c r="J217" t="s">
        <v>1427</v>
      </c>
      <c r="K217" t="s">
        <v>1190</v>
      </c>
      <c r="L217" t="s">
        <v>2299</v>
      </c>
      <c r="M217" t="s">
        <v>1586</v>
      </c>
      <c r="N217" t="s">
        <v>2716</v>
      </c>
      <c r="O217" t="s">
        <v>2717</v>
      </c>
      <c r="P217" t="s">
        <v>2718</v>
      </c>
      <c r="Q217">
        <v>3247</v>
      </c>
      <c r="R217">
        <v>3247</v>
      </c>
      <c r="S217">
        <v>3201</v>
      </c>
      <c r="T217">
        <v>46</v>
      </c>
      <c r="U217">
        <v>0</v>
      </c>
      <c r="V217">
        <v>46</v>
      </c>
      <c r="W217">
        <v>0.98580000000000001</v>
      </c>
      <c r="X217">
        <v>1</v>
      </c>
      <c r="Y217">
        <v>1</v>
      </c>
      <c r="Z217">
        <v>1</v>
      </c>
      <c r="AA217">
        <v>1</v>
      </c>
      <c r="AB217" t="s">
        <v>1190</v>
      </c>
      <c r="AC217" t="s">
        <v>2719</v>
      </c>
      <c r="AP217" t="s">
        <v>981</v>
      </c>
      <c r="AQ217">
        <v>0</v>
      </c>
      <c r="AT217" t="s">
        <v>971</v>
      </c>
      <c r="AU217" t="s">
        <v>1491</v>
      </c>
      <c r="AV217" t="s">
        <v>2720</v>
      </c>
      <c r="AW217" t="s">
        <v>1492</v>
      </c>
      <c r="AX217" t="s">
        <v>1492</v>
      </c>
      <c r="BF217" s="730" t="s">
        <v>2698</v>
      </c>
      <c r="BG217" s="730" t="s">
        <v>2701</v>
      </c>
      <c r="BH217" s="730" t="s">
        <v>11132</v>
      </c>
    </row>
    <row r="218" spans="1:60">
      <c r="A218">
        <v>214</v>
      </c>
      <c r="B218" t="s">
        <v>1190</v>
      </c>
      <c r="D218" t="s">
        <v>2721</v>
      </c>
      <c r="E218" t="s">
        <v>2722</v>
      </c>
      <c r="F218" t="s">
        <v>974</v>
      </c>
      <c r="G218">
        <v>1</v>
      </c>
      <c r="H218">
        <v>0</v>
      </c>
      <c r="I218" t="s">
        <v>1185</v>
      </c>
      <c r="J218" t="s">
        <v>2723</v>
      </c>
      <c r="K218" t="s">
        <v>1190</v>
      </c>
      <c r="L218" t="s">
        <v>2299</v>
      </c>
      <c r="M218" t="s">
        <v>1586</v>
      </c>
      <c r="N218" t="s">
        <v>2724</v>
      </c>
      <c r="O218" t="s">
        <v>2724</v>
      </c>
      <c r="P218" t="s">
        <v>2725</v>
      </c>
      <c r="Q218">
        <v>5363</v>
      </c>
      <c r="R218">
        <v>5186</v>
      </c>
      <c r="S218">
        <v>5186</v>
      </c>
      <c r="T218">
        <v>0</v>
      </c>
      <c r="U218">
        <v>0</v>
      </c>
      <c r="V218">
        <v>0</v>
      </c>
      <c r="W218">
        <v>1</v>
      </c>
      <c r="X218">
        <v>1</v>
      </c>
      <c r="Y218">
        <v>1</v>
      </c>
      <c r="Z218">
        <v>1</v>
      </c>
      <c r="AA218">
        <v>1</v>
      </c>
      <c r="AB218" t="s">
        <v>1190</v>
      </c>
      <c r="AC218" t="s">
        <v>2726</v>
      </c>
      <c r="AP218" t="s">
        <v>981</v>
      </c>
      <c r="AQ218">
        <v>0</v>
      </c>
      <c r="AT218" t="s">
        <v>1054</v>
      </c>
      <c r="AU218" t="s">
        <v>2727</v>
      </c>
      <c r="AV218" t="s">
        <v>2728</v>
      </c>
      <c r="AW218" t="s">
        <v>2729</v>
      </c>
      <c r="AX218" t="s">
        <v>2730</v>
      </c>
      <c r="BF218" s="730" t="s">
        <v>2707</v>
      </c>
      <c r="BG218" s="730" t="s">
        <v>2709</v>
      </c>
      <c r="BH218" s="730" t="s">
        <v>11132</v>
      </c>
    </row>
    <row r="219" spans="1:60">
      <c r="A219">
        <v>215</v>
      </c>
      <c r="B219" t="s">
        <v>1190</v>
      </c>
      <c r="D219" t="s">
        <v>2302</v>
      </c>
      <c r="E219" t="s">
        <v>1082</v>
      </c>
      <c r="F219" t="s">
        <v>974</v>
      </c>
      <c r="G219">
        <v>2</v>
      </c>
      <c r="H219">
        <v>0</v>
      </c>
      <c r="I219" t="s">
        <v>2133</v>
      </c>
      <c r="J219" t="s">
        <v>2256</v>
      </c>
      <c r="K219" t="s">
        <v>2709</v>
      </c>
      <c r="L219" t="s">
        <v>2299</v>
      </c>
      <c r="M219" t="s">
        <v>1586</v>
      </c>
      <c r="N219" t="s">
        <v>1082</v>
      </c>
      <c r="O219" t="s">
        <v>1082</v>
      </c>
      <c r="P219" t="s">
        <v>2731</v>
      </c>
      <c r="Q219">
        <v>536753</v>
      </c>
      <c r="R219">
        <v>623022</v>
      </c>
      <c r="S219">
        <v>621759</v>
      </c>
      <c r="T219">
        <v>1201</v>
      </c>
      <c r="U219">
        <v>62</v>
      </c>
      <c r="V219">
        <v>1263</v>
      </c>
      <c r="W219">
        <v>0.998</v>
      </c>
      <c r="X219">
        <v>1</v>
      </c>
      <c r="Y219">
        <v>0</v>
      </c>
      <c r="Z219">
        <v>1</v>
      </c>
      <c r="AA219">
        <v>0</v>
      </c>
      <c r="AB219" t="s">
        <v>1190</v>
      </c>
      <c r="AC219" s="488" t="s">
        <v>2732</v>
      </c>
      <c r="AD219" s="489" t="s">
        <v>2733</v>
      </c>
      <c r="AQ219">
        <v>7</v>
      </c>
      <c r="AT219" t="s">
        <v>1034</v>
      </c>
      <c r="AU219" t="s">
        <v>2734</v>
      </c>
      <c r="AV219" t="s">
        <v>2735</v>
      </c>
      <c r="AW219" t="s">
        <v>2736</v>
      </c>
      <c r="AX219" t="s">
        <v>2737</v>
      </c>
      <c r="BF219" s="730" t="s">
        <v>2715</v>
      </c>
      <c r="BG219" s="730" t="s">
        <v>1190</v>
      </c>
      <c r="BH219" s="730" t="s">
        <v>11132</v>
      </c>
    </row>
    <row r="220" spans="1:60">
      <c r="A220">
        <v>216</v>
      </c>
      <c r="B220" t="s">
        <v>1190</v>
      </c>
      <c r="D220" t="s">
        <v>2738</v>
      </c>
      <c r="E220" t="s">
        <v>2739</v>
      </c>
      <c r="F220" t="s">
        <v>974</v>
      </c>
      <c r="G220">
        <v>1</v>
      </c>
      <c r="H220">
        <v>0</v>
      </c>
      <c r="I220" t="s">
        <v>1185</v>
      </c>
      <c r="J220" t="s">
        <v>1427</v>
      </c>
      <c r="K220" t="s">
        <v>1190</v>
      </c>
      <c r="L220" t="s">
        <v>2299</v>
      </c>
      <c r="M220" t="s">
        <v>1586</v>
      </c>
      <c r="N220" t="s">
        <v>2739</v>
      </c>
      <c r="O220" t="s">
        <v>2739</v>
      </c>
      <c r="P220" t="s">
        <v>2740</v>
      </c>
      <c r="Q220">
        <v>24689</v>
      </c>
      <c r="R220">
        <v>23859</v>
      </c>
      <c r="S220">
        <v>23606</v>
      </c>
      <c r="T220">
        <v>147</v>
      </c>
      <c r="U220">
        <v>106</v>
      </c>
      <c r="V220">
        <v>253</v>
      </c>
      <c r="W220">
        <v>0.98939999999999995</v>
      </c>
      <c r="X220">
        <v>1</v>
      </c>
      <c r="Y220">
        <v>1</v>
      </c>
      <c r="Z220">
        <v>1</v>
      </c>
      <c r="AA220">
        <v>1</v>
      </c>
      <c r="AB220" t="s">
        <v>1190</v>
      </c>
      <c r="AC220" t="s">
        <v>2741</v>
      </c>
      <c r="AP220" t="s">
        <v>981</v>
      </c>
      <c r="AQ220">
        <v>0</v>
      </c>
      <c r="AT220" t="s">
        <v>991</v>
      </c>
      <c r="AU220" t="s">
        <v>2742</v>
      </c>
      <c r="AV220" t="s">
        <v>2743</v>
      </c>
      <c r="AW220" t="s">
        <v>2744</v>
      </c>
      <c r="AX220" t="s">
        <v>2744</v>
      </c>
      <c r="BF220" s="730" t="s">
        <v>2721</v>
      </c>
      <c r="BG220" s="730" t="s">
        <v>1190</v>
      </c>
      <c r="BH220" s="730" t="s">
        <v>11132</v>
      </c>
    </row>
    <row r="221" spans="1:60">
      <c r="A221">
        <v>217</v>
      </c>
      <c r="B221" t="s">
        <v>1190</v>
      </c>
      <c r="D221" t="s">
        <v>2745</v>
      </c>
      <c r="E221" t="s">
        <v>2746</v>
      </c>
      <c r="F221" t="s">
        <v>974</v>
      </c>
      <c r="G221">
        <v>2</v>
      </c>
      <c r="H221">
        <v>0</v>
      </c>
      <c r="I221" t="s">
        <v>1185</v>
      </c>
      <c r="J221" t="s">
        <v>2747</v>
      </c>
      <c r="K221" t="s">
        <v>1190</v>
      </c>
      <c r="L221" t="s">
        <v>2299</v>
      </c>
      <c r="M221" t="s">
        <v>1586</v>
      </c>
      <c r="N221" t="s">
        <v>2746</v>
      </c>
      <c r="O221" t="s">
        <v>2746</v>
      </c>
      <c r="P221" t="s">
        <v>2748</v>
      </c>
      <c r="Q221">
        <v>5975</v>
      </c>
      <c r="R221">
        <v>5979</v>
      </c>
      <c r="S221">
        <v>5723</v>
      </c>
      <c r="T221">
        <v>256</v>
      </c>
      <c r="U221">
        <v>0</v>
      </c>
      <c r="V221">
        <v>256</v>
      </c>
      <c r="W221">
        <v>0.95720000000000005</v>
      </c>
      <c r="X221">
        <v>0</v>
      </c>
      <c r="Y221">
        <v>1</v>
      </c>
      <c r="Z221">
        <v>1</v>
      </c>
      <c r="AA221">
        <v>0</v>
      </c>
      <c r="AB221" t="s">
        <v>1190</v>
      </c>
      <c r="AC221" s="488" t="s">
        <v>2749</v>
      </c>
      <c r="AD221" s="497" t="s">
        <v>2750</v>
      </c>
      <c r="AP221" t="s">
        <v>981</v>
      </c>
      <c r="AQ221">
        <v>0</v>
      </c>
      <c r="AT221" t="s">
        <v>1023</v>
      </c>
      <c r="AU221" t="s">
        <v>2751</v>
      </c>
      <c r="AV221" t="s">
        <v>2752</v>
      </c>
      <c r="AW221" t="s">
        <v>2753</v>
      </c>
      <c r="AX221" t="s">
        <v>2753</v>
      </c>
      <c r="BF221" s="730" t="s">
        <v>2302</v>
      </c>
      <c r="BG221" s="730" t="s">
        <v>2709</v>
      </c>
      <c r="BH221" s="730" t="s">
        <v>11132</v>
      </c>
    </row>
    <row r="222" spans="1:60">
      <c r="A222">
        <v>218</v>
      </c>
      <c r="B222" t="s">
        <v>1190</v>
      </c>
      <c r="D222" t="s">
        <v>2754</v>
      </c>
      <c r="E222" t="s">
        <v>2755</v>
      </c>
      <c r="F222" t="s">
        <v>974</v>
      </c>
      <c r="G222">
        <v>1</v>
      </c>
      <c r="H222">
        <v>0</v>
      </c>
      <c r="I222" t="s">
        <v>1185</v>
      </c>
      <c r="J222" t="s">
        <v>2756</v>
      </c>
      <c r="K222" t="s">
        <v>1190</v>
      </c>
      <c r="L222" t="s">
        <v>2299</v>
      </c>
      <c r="M222" t="s">
        <v>1586</v>
      </c>
      <c r="N222" t="s">
        <v>2755</v>
      </c>
      <c r="O222" t="s">
        <v>2757</v>
      </c>
      <c r="P222" t="s">
        <v>2758</v>
      </c>
      <c r="Q222">
        <v>5510</v>
      </c>
      <c r="R222">
        <v>5693</v>
      </c>
      <c r="S222">
        <v>5550</v>
      </c>
      <c r="T222">
        <v>20</v>
      </c>
      <c r="U222">
        <v>123</v>
      </c>
      <c r="V222">
        <v>143</v>
      </c>
      <c r="W222">
        <v>0.97489999999999999</v>
      </c>
      <c r="X222">
        <v>0</v>
      </c>
      <c r="Y222">
        <v>1</v>
      </c>
      <c r="Z222">
        <v>1</v>
      </c>
      <c r="AA222">
        <v>0</v>
      </c>
      <c r="AB222" t="s">
        <v>1190</v>
      </c>
      <c r="AC222" t="s">
        <v>2759</v>
      </c>
      <c r="AP222" t="s">
        <v>981</v>
      </c>
      <c r="AQ222">
        <v>0</v>
      </c>
      <c r="AT222" t="s">
        <v>1044</v>
      </c>
      <c r="AU222" t="s">
        <v>2760</v>
      </c>
      <c r="AV222" t="s">
        <v>2761</v>
      </c>
      <c r="AW222" t="s">
        <v>2762</v>
      </c>
      <c r="AX222" t="s">
        <v>2763</v>
      </c>
      <c r="BF222" s="730" t="s">
        <v>2738</v>
      </c>
      <c r="BG222" s="730" t="s">
        <v>1190</v>
      </c>
      <c r="BH222" s="730" t="s">
        <v>11132</v>
      </c>
    </row>
    <row r="223" spans="1:60">
      <c r="A223">
        <v>219</v>
      </c>
      <c r="B223" t="s">
        <v>1190</v>
      </c>
      <c r="D223" t="s">
        <v>2764</v>
      </c>
      <c r="E223" t="s">
        <v>2765</v>
      </c>
      <c r="F223" t="s">
        <v>974</v>
      </c>
      <c r="G223">
        <v>1</v>
      </c>
      <c r="H223">
        <v>0</v>
      </c>
      <c r="I223" t="s">
        <v>1185</v>
      </c>
      <c r="J223" t="s">
        <v>2723</v>
      </c>
      <c r="K223" t="s">
        <v>1190</v>
      </c>
      <c r="L223" t="s">
        <v>2299</v>
      </c>
      <c r="M223" t="s">
        <v>1586</v>
      </c>
      <c r="N223" t="s">
        <v>2765</v>
      </c>
      <c r="O223" t="s">
        <v>2765</v>
      </c>
      <c r="P223" t="s">
        <v>2766</v>
      </c>
      <c r="Q223">
        <v>2556</v>
      </c>
      <c r="R223">
        <v>2482</v>
      </c>
      <c r="S223">
        <v>2456</v>
      </c>
      <c r="T223">
        <v>26</v>
      </c>
      <c r="U223">
        <v>0</v>
      </c>
      <c r="V223">
        <v>26</v>
      </c>
      <c r="W223">
        <v>0.98950000000000005</v>
      </c>
      <c r="X223">
        <v>1</v>
      </c>
      <c r="Y223">
        <v>1</v>
      </c>
      <c r="Z223">
        <v>1</v>
      </c>
      <c r="AA223">
        <v>1</v>
      </c>
      <c r="AB223" t="s">
        <v>1190</v>
      </c>
      <c r="AC223" t="s">
        <v>2767</v>
      </c>
      <c r="AP223" t="s">
        <v>981</v>
      </c>
      <c r="AQ223">
        <v>0</v>
      </c>
      <c r="AT223" t="s">
        <v>1054</v>
      </c>
      <c r="AU223" t="s">
        <v>2768</v>
      </c>
      <c r="AV223" t="s">
        <v>2769</v>
      </c>
      <c r="AW223" t="s">
        <v>2770</v>
      </c>
      <c r="AX223" t="s">
        <v>2771</v>
      </c>
      <c r="BF223" s="730" t="s">
        <v>2745</v>
      </c>
      <c r="BG223" s="730" t="s">
        <v>1190</v>
      </c>
      <c r="BH223" s="730" t="s">
        <v>11132</v>
      </c>
    </row>
    <row r="224" spans="1:60">
      <c r="A224">
        <v>220</v>
      </c>
      <c r="B224" t="s">
        <v>1190</v>
      </c>
      <c r="D224" t="s">
        <v>2772</v>
      </c>
      <c r="E224" t="s">
        <v>2773</v>
      </c>
      <c r="F224" t="s">
        <v>974</v>
      </c>
      <c r="G224">
        <v>1</v>
      </c>
      <c r="H224">
        <v>0</v>
      </c>
      <c r="I224" t="s">
        <v>2133</v>
      </c>
      <c r="J224" t="s">
        <v>2700</v>
      </c>
      <c r="K224" t="s">
        <v>2701</v>
      </c>
      <c r="L224" t="s">
        <v>2299</v>
      </c>
      <c r="M224" t="s">
        <v>1586</v>
      </c>
      <c r="N224" t="s">
        <v>2773</v>
      </c>
      <c r="O224" t="s">
        <v>2773</v>
      </c>
      <c r="P224" t="s">
        <v>2774</v>
      </c>
      <c r="Q224">
        <v>17049</v>
      </c>
      <c r="R224">
        <v>17259</v>
      </c>
      <c r="S224">
        <v>16309</v>
      </c>
      <c r="T224">
        <v>907</v>
      </c>
      <c r="U224">
        <v>43</v>
      </c>
      <c r="V224">
        <v>950</v>
      </c>
      <c r="W224">
        <v>0.94499999999999995</v>
      </c>
      <c r="X224">
        <v>0</v>
      </c>
      <c r="Y224">
        <v>1</v>
      </c>
      <c r="Z224">
        <v>1</v>
      </c>
      <c r="AA224">
        <v>0</v>
      </c>
      <c r="AB224" t="s">
        <v>1190</v>
      </c>
      <c r="AC224" t="s">
        <v>2775</v>
      </c>
      <c r="AP224" t="s">
        <v>981</v>
      </c>
      <c r="AQ224">
        <v>0</v>
      </c>
      <c r="AT224" t="s">
        <v>1034</v>
      </c>
      <c r="AU224" t="s">
        <v>2776</v>
      </c>
      <c r="AV224" t="s">
        <v>2777</v>
      </c>
      <c r="AW224" t="s">
        <v>2778</v>
      </c>
      <c r="AX224" t="s">
        <v>2779</v>
      </c>
      <c r="BF224" s="730" t="s">
        <v>2754</v>
      </c>
      <c r="BG224" s="730" t="s">
        <v>1190</v>
      </c>
      <c r="BH224" s="730" t="s">
        <v>11132</v>
      </c>
    </row>
    <row r="225" spans="1:60">
      <c r="A225">
        <v>221</v>
      </c>
      <c r="B225" t="s">
        <v>1190</v>
      </c>
      <c r="D225" t="s">
        <v>2780</v>
      </c>
      <c r="E225" t="s">
        <v>2781</v>
      </c>
      <c r="F225" t="s">
        <v>974</v>
      </c>
      <c r="G225">
        <v>1</v>
      </c>
      <c r="H225">
        <v>0</v>
      </c>
      <c r="I225" t="s">
        <v>1185</v>
      </c>
      <c r="J225" t="s">
        <v>1427</v>
      </c>
      <c r="K225" t="s">
        <v>1190</v>
      </c>
      <c r="L225" t="s">
        <v>2299</v>
      </c>
      <c r="M225" t="s">
        <v>1586</v>
      </c>
      <c r="N225" t="s">
        <v>2781</v>
      </c>
      <c r="O225" t="s">
        <v>2781</v>
      </c>
      <c r="P225" t="s">
        <v>2782</v>
      </c>
      <c r="Q225">
        <v>3335</v>
      </c>
      <c r="R225">
        <v>3355</v>
      </c>
      <c r="S225">
        <v>3355</v>
      </c>
      <c r="T225">
        <v>0</v>
      </c>
      <c r="U225">
        <v>0</v>
      </c>
      <c r="V225">
        <v>0</v>
      </c>
      <c r="W225">
        <v>1</v>
      </c>
      <c r="X225">
        <v>1</v>
      </c>
      <c r="Y225">
        <v>1</v>
      </c>
      <c r="Z225">
        <v>1</v>
      </c>
      <c r="AA225">
        <v>1</v>
      </c>
      <c r="AB225" t="s">
        <v>1190</v>
      </c>
      <c r="AC225" t="s">
        <v>2783</v>
      </c>
      <c r="AP225" t="s">
        <v>981</v>
      </c>
      <c r="AQ225">
        <v>0</v>
      </c>
      <c r="AT225" t="s">
        <v>1044</v>
      </c>
      <c r="AU225" t="s">
        <v>2784</v>
      </c>
      <c r="AV225" t="s">
        <v>2785</v>
      </c>
      <c r="AW225" t="s">
        <v>2786</v>
      </c>
      <c r="AX225" t="s">
        <v>2787</v>
      </c>
      <c r="BF225" s="730" t="s">
        <v>2764</v>
      </c>
      <c r="BG225" s="730" t="s">
        <v>1190</v>
      </c>
      <c r="BH225" s="730" t="s">
        <v>11132</v>
      </c>
    </row>
    <row r="226" spans="1:60">
      <c r="A226">
        <v>222</v>
      </c>
      <c r="B226" t="s">
        <v>1190</v>
      </c>
      <c r="D226" t="s">
        <v>2788</v>
      </c>
      <c r="E226" t="s">
        <v>2789</v>
      </c>
      <c r="F226" t="s">
        <v>974</v>
      </c>
      <c r="G226">
        <v>1</v>
      </c>
      <c r="H226">
        <v>0</v>
      </c>
      <c r="I226" t="s">
        <v>2133</v>
      </c>
      <c r="J226" t="s">
        <v>2790</v>
      </c>
      <c r="K226" t="s">
        <v>2701</v>
      </c>
      <c r="L226" t="s">
        <v>2299</v>
      </c>
      <c r="M226" t="s">
        <v>1586</v>
      </c>
      <c r="N226" t="s">
        <v>2789</v>
      </c>
      <c r="O226" t="s">
        <v>2789</v>
      </c>
      <c r="P226" t="s">
        <v>2791</v>
      </c>
      <c r="Q226">
        <v>3465</v>
      </c>
      <c r="R226">
        <v>3545</v>
      </c>
      <c r="S226">
        <v>3475</v>
      </c>
      <c r="T226">
        <v>32</v>
      </c>
      <c r="U226">
        <v>38</v>
      </c>
      <c r="V226">
        <v>70</v>
      </c>
      <c r="W226">
        <v>0.98029999999999995</v>
      </c>
      <c r="X226">
        <v>1</v>
      </c>
      <c r="Y226">
        <v>1</v>
      </c>
      <c r="Z226">
        <v>1</v>
      </c>
      <c r="AA226">
        <v>1</v>
      </c>
      <c r="AB226" t="s">
        <v>1190</v>
      </c>
      <c r="AC226" t="s">
        <v>2792</v>
      </c>
      <c r="AP226" t="s">
        <v>981</v>
      </c>
      <c r="AQ226">
        <v>0</v>
      </c>
      <c r="AT226" t="s">
        <v>1082</v>
      </c>
      <c r="AU226" t="s">
        <v>2669</v>
      </c>
      <c r="AV226" t="s">
        <v>2793</v>
      </c>
      <c r="AW226" t="s">
        <v>2670</v>
      </c>
      <c r="AX226" t="s">
        <v>2670</v>
      </c>
      <c r="BF226" s="730" t="s">
        <v>2772</v>
      </c>
      <c r="BG226" s="730" t="s">
        <v>2701</v>
      </c>
      <c r="BH226" s="730" t="s">
        <v>11132</v>
      </c>
    </row>
    <row r="227" spans="1:60">
      <c r="A227">
        <v>223</v>
      </c>
      <c r="B227" t="s">
        <v>1190</v>
      </c>
      <c r="D227" t="s">
        <v>2794</v>
      </c>
      <c r="E227" t="s">
        <v>2795</v>
      </c>
      <c r="F227" t="s">
        <v>974</v>
      </c>
      <c r="G227">
        <v>1</v>
      </c>
      <c r="H227">
        <v>0</v>
      </c>
      <c r="I227" t="s">
        <v>2133</v>
      </c>
      <c r="J227" t="s">
        <v>2134</v>
      </c>
      <c r="K227" t="s">
        <v>2701</v>
      </c>
      <c r="L227" t="s">
        <v>2299</v>
      </c>
      <c r="M227" t="s">
        <v>1586</v>
      </c>
      <c r="N227" t="s">
        <v>2796</v>
      </c>
      <c r="O227" t="s">
        <v>2796</v>
      </c>
      <c r="P227" t="s">
        <v>2797</v>
      </c>
      <c r="Q227">
        <v>2036</v>
      </c>
      <c r="R227">
        <v>1959</v>
      </c>
      <c r="S227">
        <v>1933</v>
      </c>
      <c r="T227">
        <v>26</v>
      </c>
      <c r="U227">
        <v>0</v>
      </c>
      <c r="V227">
        <v>26</v>
      </c>
      <c r="W227">
        <v>0.98670000000000002</v>
      </c>
      <c r="X227">
        <v>1</v>
      </c>
      <c r="Y227">
        <v>1</v>
      </c>
      <c r="Z227">
        <v>1</v>
      </c>
      <c r="AA227">
        <v>1</v>
      </c>
      <c r="AB227" t="s">
        <v>1190</v>
      </c>
      <c r="AC227" t="s">
        <v>2798</v>
      </c>
      <c r="AP227" t="s">
        <v>981</v>
      </c>
      <c r="AQ227">
        <v>0</v>
      </c>
      <c r="AT227" t="s">
        <v>1082</v>
      </c>
      <c r="AU227" t="s">
        <v>2669</v>
      </c>
      <c r="AV227" t="s">
        <v>2799</v>
      </c>
      <c r="AW227" t="s">
        <v>2800</v>
      </c>
      <c r="AX227" t="s">
        <v>2670</v>
      </c>
      <c r="BF227" s="730" t="s">
        <v>2780</v>
      </c>
      <c r="BG227" s="730" t="s">
        <v>1190</v>
      </c>
      <c r="BH227" s="730" t="s">
        <v>11132</v>
      </c>
    </row>
    <row r="228" spans="1:60">
      <c r="A228">
        <v>224</v>
      </c>
      <c r="B228" t="s">
        <v>1190</v>
      </c>
      <c r="D228" t="s">
        <v>2801</v>
      </c>
      <c r="E228" t="s">
        <v>2802</v>
      </c>
      <c r="F228" t="s">
        <v>1019</v>
      </c>
      <c r="G228">
        <v>0</v>
      </c>
      <c r="H228">
        <v>1</v>
      </c>
      <c r="I228" t="s">
        <v>2133</v>
      </c>
      <c r="J228" t="s">
        <v>2256</v>
      </c>
      <c r="K228" t="s">
        <v>2701</v>
      </c>
      <c r="L228" t="s">
        <v>2299</v>
      </c>
      <c r="M228" t="s">
        <v>1586</v>
      </c>
      <c r="N228" t="s">
        <v>2802</v>
      </c>
      <c r="O228" t="s">
        <v>2802</v>
      </c>
      <c r="P228" t="s">
        <v>2803</v>
      </c>
      <c r="Q228">
        <v>3102</v>
      </c>
      <c r="R228">
        <v>3126</v>
      </c>
      <c r="S228">
        <v>3092</v>
      </c>
      <c r="T228">
        <v>28</v>
      </c>
      <c r="U228">
        <v>6</v>
      </c>
      <c r="V228">
        <v>34</v>
      </c>
      <c r="W228">
        <v>0.98909999999999998</v>
      </c>
      <c r="X228">
        <v>1</v>
      </c>
      <c r="Y228">
        <v>1</v>
      </c>
      <c r="Z228">
        <v>1</v>
      </c>
      <c r="AA228">
        <v>1</v>
      </c>
      <c r="AB228" t="s">
        <v>1190</v>
      </c>
      <c r="AC228" t="s">
        <v>747</v>
      </c>
      <c r="AJ228" t="s">
        <v>2302</v>
      </c>
      <c r="AP228" t="s">
        <v>981</v>
      </c>
      <c r="AQ228">
        <v>0</v>
      </c>
      <c r="AT228" t="s">
        <v>1023</v>
      </c>
      <c r="AU228" t="s">
        <v>2804</v>
      </c>
      <c r="AV228" t="s">
        <v>2805</v>
      </c>
      <c r="AW228" t="s">
        <v>2806</v>
      </c>
      <c r="AX228" t="s">
        <v>2806</v>
      </c>
      <c r="BF228" s="730" t="s">
        <v>2788</v>
      </c>
      <c r="BG228" s="730" t="s">
        <v>2701</v>
      </c>
      <c r="BH228" s="730" t="s">
        <v>11132</v>
      </c>
    </row>
    <row r="229" spans="1:60">
      <c r="A229">
        <v>225</v>
      </c>
      <c r="B229" t="s">
        <v>1190</v>
      </c>
      <c r="D229" t="s">
        <v>2807</v>
      </c>
      <c r="E229" t="s">
        <v>2808</v>
      </c>
      <c r="F229" t="s">
        <v>974</v>
      </c>
      <c r="G229">
        <v>1</v>
      </c>
      <c r="H229">
        <v>0</v>
      </c>
      <c r="I229" t="s">
        <v>1847</v>
      </c>
      <c r="J229" t="s">
        <v>2809</v>
      </c>
      <c r="K229" t="s">
        <v>2701</v>
      </c>
      <c r="L229" t="s">
        <v>2299</v>
      </c>
      <c r="M229" t="s">
        <v>1586</v>
      </c>
      <c r="N229" t="s">
        <v>2808</v>
      </c>
      <c r="O229" t="s">
        <v>2808</v>
      </c>
      <c r="P229" t="s">
        <v>2810</v>
      </c>
      <c r="Q229">
        <v>2207</v>
      </c>
      <c r="R229">
        <v>2207</v>
      </c>
      <c r="S229">
        <v>2177</v>
      </c>
      <c r="T229">
        <v>30</v>
      </c>
      <c r="U229">
        <v>0</v>
      </c>
      <c r="V229">
        <v>30</v>
      </c>
      <c r="W229">
        <v>0.98640000000000005</v>
      </c>
      <c r="X229">
        <v>1</v>
      </c>
      <c r="Y229">
        <v>1</v>
      </c>
      <c r="Z229">
        <v>0</v>
      </c>
      <c r="AA229">
        <v>0</v>
      </c>
      <c r="AB229" t="s">
        <v>1190</v>
      </c>
      <c r="AC229" t="s">
        <v>2811</v>
      </c>
      <c r="AP229" t="s">
        <v>981</v>
      </c>
      <c r="AQ229">
        <v>0</v>
      </c>
      <c r="AT229" t="s">
        <v>936</v>
      </c>
      <c r="AU229" t="s">
        <v>2812</v>
      </c>
      <c r="AV229" t="s">
        <v>2813</v>
      </c>
      <c r="AW229" t="s">
        <v>2814</v>
      </c>
      <c r="AX229" t="s">
        <v>2815</v>
      </c>
      <c r="BF229" s="730" t="s">
        <v>2794</v>
      </c>
      <c r="BG229" s="730" t="s">
        <v>2701</v>
      </c>
      <c r="BH229" s="730" t="s">
        <v>11132</v>
      </c>
    </row>
    <row r="230" spans="1:60">
      <c r="A230">
        <v>226</v>
      </c>
      <c r="B230" t="s">
        <v>1190</v>
      </c>
      <c r="D230" t="s">
        <v>2816</v>
      </c>
      <c r="E230" t="s">
        <v>2817</v>
      </c>
      <c r="F230" t="s">
        <v>974</v>
      </c>
      <c r="G230">
        <v>1</v>
      </c>
      <c r="H230">
        <v>0</v>
      </c>
      <c r="I230" t="s">
        <v>1185</v>
      </c>
      <c r="J230" t="s">
        <v>1186</v>
      </c>
      <c r="K230" t="s">
        <v>1190</v>
      </c>
      <c r="L230" t="s">
        <v>2299</v>
      </c>
      <c r="M230" t="s">
        <v>1586</v>
      </c>
      <c r="N230" t="s">
        <v>2817</v>
      </c>
      <c r="O230" t="s">
        <v>2817</v>
      </c>
      <c r="P230" t="s">
        <v>2818</v>
      </c>
      <c r="Q230">
        <v>9258</v>
      </c>
      <c r="R230">
        <v>7826</v>
      </c>
      <c r="S230">
        <v>7791</v>
      </c>
      <c r="T230">
        <v>35</v>
      </c>
      <c r="U230">
        <v>0</v>
      </c>
      <c r="V230">
        <v>35</v>
      </c>
      <c r="W230">
        <v>0.99550000000000005</v>
      </c>
      <c r="X230">
        <v>1</v>
      </c>
      <c r="Y230">
        <v>1</v>
      </c>
      <c r="Z230">
        <v>1</v>
      </c>
      <c r="AA230">
        <v>1</v>
      </c>
      <c r="AB230" t="s">
        <v>1190</v>
      </c>
      <c r="AC230" t="s">
        <v>2819</v>
      </c>
      <c r="AP230" t="s">
        <v>981</v>
      </c>
      <c r="AQ230">
        <v>0</v>
      </c>
      <c r="AT230" t="s">
        <v>1190</v>
      </c>
      <c r="AU230" t="s">
        <v>2820</v>
      </c>
      <c r="AV230" t="s">
        <v>2821</v>
      </c>
      <c r="AW230" t="s">
        <v>2822</v>
      </c>
      <c r="AX230" t="s">
        <v>2822</v>
      </c>
      <c r="BF230" s="730" t="s">
        <v>2801</v>
      </c>
      <c r="BG230" s="730" t="s">
        <v>2701</v>
      </c>
      <c r="BH230" s="730" t="s">
        <v>11132</v>
      </c>
    </row>
    <row r="231" spans="1:60">
      <c r="A231">
        <v>227</v>
      </c>
      <c r="B231" t="s">
        <v>1190</v>
      </c>
      <c r="D231" t="s">
        <v>2823</v>
      </c>
      <c r="E231" t="s">
        <v>1190</v>
      </c>
      <c r="F231" t="s">
        <v>974</v>
      </c>
      <c r="G231">
        <v>1</v>
      </c>
      <c r="H231">
        <v>0</v>
      </c>
      <c r="I231" t="s">
        <v>1185</v>
      </c>
      <c r="J231" t="s">
        <v>2747</v>
      </c>
      <c r="K231" t="s">
        <v>1190</v>
      </c>
      <c r="L231" t="s">
        <v>2299</v>
      </c>
      <c r="M231" t="s">
        <v>1586</v>
      </c>
      <c r="N231" t="s">
        <v>2824</v>
      </c>
      <c r="O231" t="s">
        <v>2825</v>
      </c>
      <c r="P231" t="s">
        <v>2826</v>
      </c>
      <c r="Q231">
        <v>585923</v>
      </c>
      <c r="R231">
        <v>586345</v>
      </c>
      <c r="S231">
        <v>584733</v>
      </c>
      <c r="T231">
        <v>1612</v>
      </c>
      <c r="U231">
        <v>0</v>
      </c>
      <c r="V231">
        <v>1612</v>
      </c>
      <c r="W231">
        <v>0.99729999999999996</v>
      </c>
      <c r="X231">
        <v>1</v>
      </c>
      <c r="Y231">
        <v>1</v>
      </c>
      <c r="Z231">
        <v>1</v>
      </c>
      <c r="AA231">
        <v>1</v>
      </c>
      <c r="AB231" t="s">
        <v>1190</v>
      </c>
      <c r="AC231" t="s">
        <v>2827</v>
      </c>
      <c r="AP231" t="s">
        <v>1262</v>
      </c>
      <c r="AQ231">
        <v>3</v>
      </c>
      <c r="AT231" t="s">
        <v>1190</v>
      </c>
      <c r="AU231" t="s">
        <v>2828</v>
      </c>
      <c r="AV231" t="s">
        <v>2829</v>
      </c>
      <c r="AW231" t="s">
        <v>2830</v>
      </c>
      <c r="AX231" t="s">
        <v>2831</v>
      </c>
      <c r="BF231" s="730" t="s">
        <v>2807</v>
      </c>
      <c r="BG231" s="730" t="s">
        <v>2701</v>
      </c>
      <c r="BH231" s="730" t="s">
        <v>11132</v>
      </c>
    </row>
    <row r="232" spans="1:60">
      <c r="A232">
        <v>228</v>
      </c>
      <c r="B232" t="s">
        <v>1190</v>
      </c>
      <c r="D232" t="s">
        <v>2832</v>
      </c>
      <c r="E232" t="s">
        <v>2833</v>
      </c>
      <c r="F232" t="s">
        <v>974</v>
      </c>
      <c r="G232">
        <v>1</v>
      </c>
      <c r="H232">
        <v>0</v>
      </c>
      <c r="I232" t="s">
        <v>1185</v>
      </c>
      <c r="J232" t="s">
        <v>2834</v>
      </c>
      <c r="K232" t="s">
        <v>1190</v>
      </c>
      <c r="L232" t="s">
        <v>2299</v>
      </c>
      <c r="M232" t="s">
        <v>1586</v>
      </c>
      <c r="N232" t="s">
        <v>2835</v>
      </c>
      <c r="O232" t="s">
        <v>2835</v>
      </c>
      <c r="P232" t="s">
        <v>2836</v>
      </c>
      <c r="Q232">
        <v>8545</v>
      </c>
      <c r="R232">
        <v>7619</v>
      </c>
      <c r="S232">
        <v>7584</v>
      </c>
      <c r="T232">
        <v>35</v>
      </c>
      <c r="U232">
        <v>0</v>
      </c>
      <c r="V232">
        <v>35</v>
      </c>
      <c r="W232">
        <v>0.99539999999999995</v>
      </c>
      <c r="X232">
        <v>1</v>
      </c>
      <c r="Y232">
        <v>1</v>
      </c>
      <c r="Z232">
        <v>1</v>
      </c>
      <c r="AA232">
        <v>1</v>
      </c>
      <c r="AB232" t="s">
        <v>1190</v>
      </c>
      <c r="AC232" t="s">
        <v>2837</v>
      </c>
      <c r="AP232" t="s">
        <v>981</v>
      </c>
      <c r="AQ232">
        <v>0</v>
      </c>
      <c r="AT232" t="s">
        <v>1082</v>
      </c>
      <c r="AU232" t="s">
        <v>2425</v>
      </c>
      <c r="AV232" t="s">
        <v>2838</v>
      </c>
      <c r="AW232" t="s">
        <v>2839</v>
      </c>
      <c r="AX232" t="s">
        <v>2428</v>
      </c>
      <c r="BF232" s="730" t="s">
        <v>2816</v>
      </c>
      <c r="BG232" s="730" t="s">
        <v>1190</v>
      </c>
      <c r="BH232" s="730" t="s">
        <v>11132</v>
      </c>
    </row>
    <row r="233" spans="1:60">
      <c r="A233">
        <v>229</v>
      </c>
      <c r="B233" t="s">
        <v>1190</v>
      </c>
      <c r="D233" t="s">
        <v>2840</v>
      </c>
      <c r="E233" t="s">
        <v>2841</v>
      </c>
      <c r="F233" t="s">
        <v>974</v>
      </c>
      <c r="G233">
        <v>1</v>
      </c>
      <c r="H233">
        <v>0</v>
      </c>
      <c r="I233" t="s">
        <v>1185</v>
      </c>
      <c r="J233" t="s">
        <v>2834</v>
      </c>
      <c r="K233" t="s">
        <v>1190</v>
      </c>
      <c r="L233" t="s">
        <v>2299</v>
      </c>
      <c r="M233" t="s">
        <v>1586</v>
      </c>
      <c r="N233" t="s">
        <v>2842</v>
      </c>
      <c r="O233" t="s">
        <v>2843</v>
      </c>
      <c r="P233" t="s">
        <v>2844</v>
      </c>
      <c r="Q233">
        <v>37790</v>
      </c>
      <c r="R233">
        <v>37756</v>
      </c>
      <c r="S233">
        <v>37756</v>
      </c>
      <c r="T233">
        <v>0</v>
      </c>
      <c r="U233">
        <v>0</v>
      </c>
      <c r="V233">
        <v>0</v>
      </c>
      <c r="W233">
        <v>1</v>
      </c>
      <c r="X233">
        <v>1</v>
      </c>
      <c r="Y233">
        <v>1</v>
      </c>
      <c r="Z233">
        <v>1</v>
      </c>
      <c r="AA233">
        <v>1</v>
      </c>
      <c r="AB233" t="s">
        <v>1190</v>
      </c>
      <c r="AC233" t="s">
        <v>2845</v>
      </c>
      <c r="AP233" t="s">
        <v>981</v>
      </c>
      <c r="AQ233">
        <v>0</v>
      </c>
      <c r="AT233" t="s">
        <v>1034</v>
      </c>
      <c r="AU233" t="s">
        <v>2846</v>
      </c>
      <c r="AV233" t="s">
        <v>2847</v>
      </c>
      <c r="AW233" t="s">
        <v>2848</v>
      </c>
      <c r="AX233" t="s">
        <v>2848</v>
      </c>
      <c r="BF233" s="730" t="s">
        <v>2823</v>
      </c>
      <c r="BG233" s="730" t="s">
        <v>1190</v>
      </c>
      <c r="BH233" s="730" t="s">
        <v>11132</v>
      </c>
    </row>
    <row r="234" spans="1:60">
      <c r="A234">
        <v>230</v>
      </c>
      <c r="B234" t="s">
        <v>1190</v>
      </c>
      <c r="D234" t="s">
        <v>2849</v>
      </c>
      <c r="E234" t="s">
        <v>2850</v>
      </c>
      <c r="F234" t="s">
        <v>974</v>
      </c>
      <c r="G234">
        <v>1</v>
      </c>
      <c r="H234">
        <v>0</v>
      </c>
      <c r="I234" t="s">
        <v>2133</v>
      </c>
      <c r="J234" t="s">
        <v>2851</v>
      </c>
      <c r="K234" t="s">
        <v>2701</v>
      </c>
      <c r="L234" t="s">
        <v>2299</v>
      </c>
      <c r="M234" t="s">
        <v>1586</v>
      </c>
      <c r="N234" t="s">
        <v>2850</v>
      </c>
      <c r="O234" t="s">
        <v>2850</v>
      </c>
      <c r="P234" t="s">
        <v>2852</v>
      </c>
      <c r="Q234">
        <v>2627</v>
      </c>
      <c r="R234">
        <v>2604</v>
      </c>
      <c r="S234">
        <v>2565</v>
      </c>
      <c r="T234">
        <v>28</v>
      </c>
      <c r="U234">
        <v>11</v>
      </c>
      <c r="V234">
        <v>39</v>
      </c>
      <c r="W234">
        <v>0.98499999999999999</v>
      </c>
      <c r="X234">
        <v>1</v>
      </c>
      <c r="Y234">
        <v>1</v>
      </c>
      <c r="Z234">
        <v>1</v>
      </c>
      <c r="AA234">
        <v>1</v>
      </c>
      <c r="AB234" t="s">
        <v>1190</v>
      </c>
      <c r="AC234" t="s">
        <v>2853</v>
      </c>
      <c r="AP234" t="s">
        <v>981</v>
      </c>
      <c r="AQ234">
        <v>0</v>
      </c>
      <c r="AT234" t="s">
        <v>1054</v>
      </c>
      <c r="AU234" t="s">
        <v>2854</v>
      </c>
      <c r="AV234" t="s">
        <v>2855</v>
      </c>
      <c r="AW234" t="s">
        <v>2856</v>
      </c>
      <c r="AX234" t="s">
        <v>2856</v>
      </c>
      <c r="BF234" s="730" t="s">
        <v>2832</v>
      </c>
      <c r="BG234" s="730" t="s">
        <v>1190</v>
      </c>
      <c r="BH234" s="730" t="s">
        <v>11132</v>
      </c>
    </row>
    <row r="235" spans="1:60">
      <c r="A235">
        <v>231</v>
      </c>
      <c r="B235" t="s">
        <v>1190</v>
      </c>
      <c r="D235" t="s">
        <v>2857</v>
      </c>
      <c r="E235" t="s">
        <v>2858</v>
      </c>
      <c r="F235" t="s">
        <v>974</v>
      </c>
      <c r="G235">
        <v>1</v>
      </c>
      <c r="H235">
        <v>0</v>
      </c>
      <c r="I235" t="s">
        <v>1185</v>
      </c>
      <c r="J235" t="s">
        <v>2834</v>
      </c>
      <c r="K235" t="s">
        <v>1190</v>
      </c>
      <c r="L235" t="s">
        <v>2299</v>
      </c>
      <c r="M235" t="s">
        <v>1586</v>
      </c>
      <c r="N235" t="s">
        <v>2858</v>
      </c>
      <c r="O235" t="s">
        <v>2859</v>
      </c>
      <c r="P235" t="s">
        <v>2860</v>
      </c>
      <c r="Q235">
        <v>10753</v>
      </c>
      <c r="R235">
        <v>13048</v>
      </c>
      <c r="S235">
        <v>12851</v>
      </c>
      <c r="T235">
        <v>184</v>
      </c>
      <c r="U235">
        <v>13</v>
      </c>
      <c r="V235">
        <v>197</v>
      </c>
      <c r="W235">
        <v>0.9849</v>
      </c>
      <c r="X235">
        <v>1</v>
      </c>
      <c r="Y235">
        <v>0</v>
      </c>
      <c r="Z235">
        <v>1</v>
      </c>
      <c r="AA235">
        <v>0</v>
      </c>
      <c r="AB235" t="s">
        <v>1190</v>
      </c>
      <c r="AC235" t="s">
        <v>2861</v>
      </c>
      <c r="AP235" t="s">
        <v>981</v>
      </c>
      <c r="AQ235">
        <v>0</v>
      </c>
      <c r="AT235" t="s">
        <v>1054</v>
      </c>
      <c r="AU235" t="s">
        <v>2862</v>
      </c>
      <c r="AV235" t="s">
        <v>2863</v>
      </c>
      <c r="AW235" t="s">
        <v>2864</v>
      </c>
      <c r="AX235" t="s">
        <v>2865</v>
      </c>
      <c r="BF235" s="730" t="s">
        <v>2840</v>
      </c>
      <c r="BG235" s="730" t="s">
        <v>1190</v>
      </c>
      <c r="BH235" s="730" t="s">
        <v>11132</v>
      </c>
    </row>
    <row r="236" spans="1:60">
      <c r="A236">
        <v>232</v>
      </c>
      <c r="B236" t="s">
        <v>1190</v>
      </c>
      <c r="D236" t="s">
        <v>2866</v>
      </c>
      <c r="E236" t="s">
        <v>2867</v>
      </c>
      <c r="F236" t="s">
        <v>974</v>
      </c>
      <c r="G236">
        <v>1</v>
      </c>
      <c r="H236">
        <v>0</v>
      </c>
      <c r="I236" t="s">
        <v>1185</v>
      </c>
      <c r="J236" t="s">
        <v>2868</v>
      </c>
      <c r="K236" t="s">
        <v>1190</v>
      </c>
      <c r="L236" t="s">
        <v>2299</v>
      </c>
      <c r="M236" t="s">
        <v>1586</v>
      </c>
      <c r="N236" t="s">
        <v>2867</v>
      </c>
      <c r="O236" t="s">
        <v>2869</v>
      </c>
      <c r="P236" t="s">
        <v>2870</v>
      </c>
      <c r="Q236">
        <v>78020</v>
      </c>
      <c r="R236">
        <v>45925</v>
      </c>
      <c r="S236">
        <v>45285</v>
      </c>
      <c r="T236">
        <v>617</v>
      </c>
      <c r="U236">
        <v>23</v>
      </c>
      <c r="V236">
        <v>640</v>
      </c>
      <c r="W236">
        <v>0.98609999999999998</v>
      </c>
      <c r="X236">
        <v>1</v>
      </c>
      <c r="Y236">
        <v>1</v>
      </c>
      <c r="Z236">
        <v>1</v>
      </c>
      <c r="AA236">
        <v>1</v>
      </c>
      <c r="AB236" t="s">
        <v>1190</v>
      </c>
      <c r="AC236" t="s">
        <v>2871</v>
      </c>
      <c r="AP236" t="s">
        <v>981</v>
      </c>
      <c r="AQ236">
        <v>0</v>
      </c>
      <c r="AT236" t="s">
        <v>1034</v>
      </c>
      <c r="AU236" t="s">
        <v>2872</v>
      </c>
      <c r="AV236" t="s">
        <v>2873</v>
      </c>
      <c r="AW236" t="s">
        <v>2874</v>
      </c>
      <c r="AX236" t="s">
        <v>2874</v>
      </c>
      <c r="BF236" s="730" t="s">
        <v>2849</v>
      </c>
      <c r="BG236" s="730" t="s">
        <v>2701</v>
      </c>
      <c r="BH236" s="730" t="s">
        <v>11132</v>
      </c>
    </row>
    <row r="237" spans="1:60">
      <c r="A237">
        <v>233</v>
      </c>
      <c r="B237" t="s">
        <v>1190</v>
      </c>
      <c r="D237" t="s">
        <v>2875</v>
      </c>
      <c r="E237" t="s">
        <v>2876</v>
      </c>
      <c r="F237" t="s">
        <v>974</v>
      </c>
      <c r="G237">
        <v>1</v>
      </c>
      <c r="H237">
        <v>0</v>
      </c>
      <c r="I237" t="s">
        <v>1847</v>
      </c>
      <c r="J237" t="s">
        <v>2877</v>
      </c>
      <c r="K237" t="s">
        <v>2701</v>
      </c>
      <c r="L237" t="s">
        <v>2878</v>
      </c>
      <c r="M237" t="s">
        <v>1586</v>
      </c>
      <c r="N237" t="s">
        <v>2876</v>
      </c>
      <c r="O237" t="s">
        <v>2876</v>
      </c>
      <c r="P237" t="s">
        <v>2879</v>
      </c>
      <c r="Q237">
        <v>10305</v>
      </c>
      <c r="R237">
        <v>9077</v>
      </c>
      <c r="S237">
        <v>8634</v>
      </c>
      <c r="T237">
        <v>426</v>
      </c>
      <c r="U237">
        <v>17</v>
      </c>
      <c r="V237">
        <v>443</v>
      </c>
      <c r="W237">
        <v>0.95120000000000005</v>
      </c>
      <c r="X237">
        <v>0</v>
      </c>
      <c r="Y237">
        <v>1</v>
      </c>
      <c r="Z237">
        <v>0</v>
      </c>
      <c r="AA237">
        <v>0</v>
      </c>
      <c r="AB237" t="s">
        <v>1190</v>
      </c>
      <c r="AC237" t="s">
        <v>2880</v>
      </c>
      <c r="AP237" t="s">
        <v>981</v>
      </c>
      <c r="AQ237">
        <v>0</v>
      </c>
      <c r="AT237" t="s">
        <v>971</v>
      </c>
      <c r="AU237" t="s">
        <v>1459</v>
      </c>
      <c r="AV237" t="s">
        <v>2881</v>
      </c>
      <c r="AW237" t="s">
        <v>1460</v>
      </c>
      <c r="AX237" t="s">
        <v>1460</v>
      </c>
      <c r="BF237" s="730" t="s">
        <v>2857</v>
      </c>
      <c r="BG237" s="730" t="s">
        <v>1190</v>
      </c>
      <c r="BH237" s="730" t="s">
        <v>11132</v>
      </c>
    </row>
    <row r="238" spans="1:60">
      <c r="A238">
        <v>234</v>
      </c>
      <c r="B238" t="s">
        <v>1190</v>
      </c>
      <c r="D238" t="s">
        <v>2882</v>
      </c>
      <c r="E238" t="s">
        <v>2883</v>
      </c>
      <c r="F238" t="s">
        <v>974</v>
      </c>
      <c r="G238">
        <v>1</v>
      </c>
      <c r="H238">
        <v>0</v>
      </c>
      <c r="I238" t="s">
        <v>1185</v>
      </c>
      <c r="J238" t="s">
        <v>2884</v>
      </c>
      <c r="K238" t="s">
        <v>2709</v>
      </c>
      <c r="L238" t="s">
        <v>2299</v>
      </c>
      <c r="M238" t="s">
        <v>1586</v>
      </c>
      <c r="N238" t="s">
        <v>2883</v>
      </c>
      <c r="O238" t="s">
        <v>2883</v>
      </c>
      <c r="P238" t="s">
        <v>2885</v>
      </c>
      <c r="Q238">
        <v>2750</v>
      </c>
      <c r="R238">
        <v>2706</v>
      </c>
      <c r="S238">
        <v>2697</v>
      </c>
      <c r="T238">
        <v>9</v>
      </c>
      <c r="U238">
        <v>0</v>
      </c>
      <c r="V238">
        <v>9</v>
      </c>
      <c r="W238">
        <v>0.99670000000000003</v>
      </c>
      <c r="X238">
        <v>1</v>
      </c>
      <c r="Y238">
        <v>1</v>
      </c>
      <c r="Z238">
        <v>1</v>
      </c>
      <c r="AA238">
        <v>1</v>
      </c>
      <c r="AB238" t="s">
        <v>1190</v>
      </c>
      <c r="AC238" t="s">
        <v>2886</v>
      </c>
      <c r="AP238" t="s">
        <v>981</v>
      </c>
      <c r="AQ238">
        <v>0</v>
      </c>
      <c r="AT238" t="s">
        <v>971</v>
      </c>
      <c r="AU238" t="s">
        <v>1328</v>
      </c>
      <c r="AV238" t="s">
        <v>2887</v>
      </c>
      <c r="AW238" t="s">
        <v>2888</v>
      </c>
      <c r="AX238" t="s">
        <v>1329</v>
      </c>
      <c r="BF238" s="730" t="s">
        <v>2866</v>
      </c>
      <c r="BG238" s="730" t="s">
        <v>1190</v>
      </c>
      <c r="BH238" s="730" t="s">
        <v>11132</v>
      </c>
    </row>
    <row r="239" spans="1:60">
      <c r="A239">
        <v>235</v>
      </c>
      <c r="B239" t="s">
        <v>1190</v>
      </c>
      <c r="D239" t="s">
        <v>2889</v>
      </c>
      <c r="E239" t="s">
        <v>2890</v>
      </c>
      <c r="F239" t="s">
        <v>1019</v>
      </c>
      <c r="G239">
        <v>0</v>
      </c>
      <c r="H239">
        <v>3</v>
      </c>
      <c r="I239" t="s">
        <v>2133</v>
      </c>
      <c r="J239" t="s">
        <v>2790</v>
      </c>
      <c r="K239" t="s">
        <v>2701</v>
      </c>
      <c r="L239" t="s">
        <v>2299</v>
      </c>
      <c r="M239" t="s">
        <v>1586</v>
      </c>
      <c r="N239" t="s">
        <v>2890</v>
      </c>
      <c r="O239" t="s">
        <v>2890</v>
      </c>
      <c r="P239" t="s">
        <v>2891</v>
      </c>
      <c r="Q239">
        <v>10486</v>
      </c>
      <c r="R239">
        <v>10828</v>
      </c>
      <c r="S239">
        <v>10579</v>
      </c>
      <c r="T239">
        <v>249</v>
      </c>
      <c r="U239">
        <v>0</v>
      </c>
      <c r="V239">
        <v>249</v>
      </c>
      <c r="W239">
        <v>0.97699999999999998</v>
      </c>
      <c r="X239">
        <v>0</v>
      </c>
      <c r="Y239">
        <v>0</v>
      </c>
      <c r="Z239">
        <v>1</v>
      </c>
      <c r="AA239">
        <v>0</v>
      </c>
      <c r="AB239" t="s">
        <v>1190</v>
      </c>
      <c r="AC239" t="s">
        <v>747</v>
      </c>
      <c r="AJ239" s="489" t="s">
        <v>2892</v>
      </c>
      <c r="AK239" s="489" t="s">
        <v>2892</v>
      </c>
      <c r="AL239" s="489" t="s">
        <v>2892</v>
      </c>
      <c r="AP239" t="s">
        <v>981</v>
      </c>
      <c r="AQ239">
        <v>0</v>
      </c>
      <c r="AT239" t="s">
        <v>1044</v>
      </c>
      <c r="AU239" t="s">
        <v>2893</v>
      </c>
      <c r="AV239" t="s">
        <v>2894</v>
      </c>
      <c r="AW239" t="s">
        <v>2895</v>
      </c>
      <c r="AX239" t="s">
        <v>2896</v>
      </c>
      <c r="BF239" s="730" t="s">
        <v>2875</v>
      </c>
      <c r="BG239" s="730" t="s">
        <v>2701</v>
      </c>
      <c r="BH239" s="730" t="s">
        <v>11132</v>
      </c>
    </row>
    <row r="240" spans="1:60">
      <c r="A240">
        <v>236</v>
      </c>
      <c r="B240" t="s">
        <v>1190</v>
      </c>
      <c r="D240" t="s">
        <v>2897</v>
      </c>
      <c r="E240" t="s">
        <v>2898</v>
      </c>
      <c r="F240" t="s">
        <v>974</v>
      </c>
      <c r="G240">
        <v>1</v>
      </c>
      <c r="H240">
        <v>0</v>
      </c>
      <c r="I240" t="s">
        <v>1185</v>
      </c>
      <c r="J240" t="s">
        <v>2723</v>
      </c>
      <c r="K240" t="s">
        <v>1190</v>
      </c>
      <c r="L240" t="s">
        <v>2299</v>
      </c>
      <c r="M240" t="s">
        <v>1586</v>
      </c>
      <c r="N240" t="s">
        <v>2898</v>
      </c>
      <c r="O240" t="s">
        <v>2898</v>
      </c>
      <c r="P240" t="s">
        <v>2899</v>
      </c>
      <c r="Q240">
        <v>11500</v>
      </c>
      <c r="R240">
        <v>12011</v>
      </c>
      <c r="S240">
        <v>11683</v>
      </c>
      <c r="T240">
        <v>326</v>
      </c>
      <c r="U240">
        <v>2</v>
      </c>
      <c r="V240">
        <v>328</v>
      </c>
      <c r="W240">
        <v>0.97270000000000001</v>
      </c>
      <c r="X240">
        <v>0</v>
      </c>
      <c r="Y240">
        <v>1</v>
      </c>
      <c r="Z240">
        <v>0</v>
      </c>
      <c r="AA240">
        <v>0</v>
      </c>
      <c r="AB240" t="s">
        <v>1190</v>
      </c>
      <c r="AC240" t="s">
        <v>2900</v>
      </c>
      <c r="AP240" t="s">
        <v>981</v>
      </c>
      <c r="AQ240">
        <v>0</v>
      </c>
      <c r="AT240" t="s">
        <v>1023</v>
      </c>
      <c r="AU240" t="s">
        <v>2901</v>
      </c>
      <c r="AV240" t="s">
        <v>2902</v>
      </c>
      <c r="AW240" t="s">
        <v>2896</v>
      </c>
      <c r="AX240" t="s">
        <v>2896</v>
      </c>
      <c r="BF240" s="730" t="s">
        <v>2882</v>
      </c>
      <c r="BG240" s="730" t="s">
        <v>2709</v>
      </c>
      <c r="BH240" s="730" t="s">
        <v>11132</v>
      </c>
    </row>
    <row r="241" spans="1:60">
      <c r="A241">
        <v>237</v>
      </c>
      <c r="B241" t="s">
        <v>1190</v>
      </c>
      <c r="D241" t="s">
        <v>2903</v>
      </c>
      <c r="E241" t="s">
        <v>2904</v>
      </c>
      <c r="F241" t="s">
        <v>974</v>
      </c>
      <c r="G241">
        <v>1</v>
      </c>
      <c r="H241">
        <v>0</v>
      </c>
      <c r="I241" t="s">
        <v>1185</v>
      </c>
      <c r="J241" t="s">
        <v>2868</v>
      </c>
      <c r="K241" t="s">
        <v>1190</v>
      </c>
      <c r="L241" t="s">
        <v>2299</v>
      </c>
      <c r="M241" t="s">
        <v>1586</v>
      </c>
      <c r="N241" t="s">
        <v>2904</v>
      </c>
      <c r="O241" t="s">
        <v>2905</v>
      </c>
      <c r="P241" t="s">
        <v>2906</v>
      </c>
      <c r="Q241">
        <v>52420</v>
      </c>
      <c r="R241">
        <v>51167</v>
      </c>
      <c r="S241">
        <v>51013</v>
      </c>
      <c r="T241">
        <v>127</v>
      </c>
      <c r="U241">
        <v>27</v>
      </c>
      <c r="V241">
        <v>154</v>
      </c>
      <c r="W241">
        <v>0.997</v>
      </c>
      <c r="X241">
        <v>1</v>
      </c>
      <c r="Y241">
        <v>1</v>
      </c>
      <c r="Z241">
        <v>1</v>
      </c>
      <c r="AA241">
        <v>1</v>
      </c>
      <c r="AB241" t="s">
        <v>1190</v>
      </c>
      <c r="AC241" t="s">
        <v>2907</v>
      </c>
      <c r="AP241" t="s">
        <v>981</v>
      </c>
      <c r="AQ241">
        <v>0</v>
      </c>
      <c r="AT241" t="s">
        <v>1044</v>
      </c>
      <c r="AU241" t="s">
        <v>2908</v>
      </c>
      <c r="AV241" t="s">
        <v>2909</v>
      </c>
      <c r="AW241" t="s">
        <v>2910</v>
      </c>
      <c r="AX241" t="s">
        <v>2910</v>
      </c>
      <c r="BF241" s="730" t="s">
        <v>2889</v>
      </c>
      <c r="BG241" s="730" t="s">
        <v>2701</v>
      </c>
      <c r="BH241" s="730" t="s">
        <v>11132</v>
      </c>
    </row>
    <row r="242" spans="1:60">
      <c r="A242">
        <v>238</v>
      </c>
      <c r="B242" t="s">
        <v>1190</v>
      </c>
      <c r="D242" t="s">
        <v>2911</v>
      </c>
      <c r="E242" t="s">
        <v>2724</v>
      </c>
      <c r="F242" t="s">
        <v>974</v>
      </c>
      <c r="G242">
        <v>1</v>
      </c>
      <c r="H242">
        <v>0</v>
      </c>
      <c r="I242" t="s">
        <v>1185</v>
      </c>
      <c r="J242" t="s">
        <v>2723</v>
      </c>
      <c r="K242" t="s">
        <v>1190</v>
      </c>
      <c r="L242" t="s">
        <v>2299</v>
      </c>
      <c r="M242" t="s">
        <v>1586</v>
      </c>
      <c r="N242" t="s">
        <v>2724</v>
      </c>
      <c r="O242" t="s">
        <v>2724</v>
      </c>
      <c r="P242" t="s">
        <v>2912</v>
      </c>
      <c r="Q242">
        <v>4178</v>
      </c>
      <c r="R242">
        <v>4033</v>
      </c>
      <c r="S242">
        <v>4006</v>
      </c>
      <c r="T242">
        <v>0</v>
      </c>
      <c r="U242">
        <v>27</v>
      </c>
      <c r="V242">
        <v>27</v>
      </c>
      <c r="W242">
        <v>0.99329999999999996</v>
      </c>
      <c r="X242">
        <v>1</v>
      </c>
      <c r="Y242">
        <v>1</v>
      </c>
      <c r="Z242">
        <v>1</v>
      </c>
      <c r="AA242">
        <v>1</v>
      </c>
      <c r="AB242" t="s">
        <v>1190</v>
      </c>
      <c r="AC242" t="s">
        <v>2913</v>
      </c>
      <c r="AP242" t="s">
        <v>981</v>
      </c>
      <c r="AQ242">
        <v>0</v>
      </c>
      <c r="AT242" t="s">
        <v>1082</v>
      </c>
      <c r="AU242" t="s">
        <v>2416</v>
      </c>
      <c r="AV242" t="s">
        <v>2914</v>
      </c>
      <c r="AW242" t="s">
        <v>2915</v>
      </c>
      <c r="AX242" t="s">
        <v>2417</v>
      </c>
      <c r="BF242" s="730" t="s">
        <v>2897</v>
      </c>
      <c r="BG242" s="730" t="s">
        <v>1190</v>
      </c>
      <c r="BH242" s="730" t="s">
        <v>11132</v>
      </c>
    </row>
    <row r="243" spans="1:60">
      <c r="A243">
        <v>239</v>
      </c>
      <c r="B243" t="s">
        <v>1190</v>
      </c>
      <c r="D243" t="s">
        <v>2916</v>
      </c>
      <c r="E243" t="s">
        <v>2917</v>
      </c>
      <c r="F243" t="s">
        <v>1019</v>
      </c>
      <c r="G243">
        <v>0</v>
      </c>
      <c r="H243">
        <v>2</v>
      </c>
      <c r="I243" t="s">
        <v>2133</v>
      </c>
      <c r="J243" t="s">
        <v>2790</v>
      </c>
      <c r="K243" t="s">
        <v>2701</v>
      </c>
      <c r="L243" t="s">
        <v>2299</v>
      </c>
      <c r="M243" t="s">
        <v>1586</v>
      </c>
      <c r="N243" t="s">
        <v>2918</v>
      </c>
      <c r="O243" t="s">
        <v>2918</v>
      </c>
      <c r="P243" t="s">
        <v>2919</v>
      </c>
      <c r="Q243">
        <v>3454</v>
      </c>
      <c r="R243">
        <v>3454</v>
      </c>
      <c r="S243">
        <v>3454</v>
      </c>
      <c r="T243">
        <v>0</v>
      </c>
      <c r="U243">
        <v>0</v>
      </c>
      <c r="V243">
        <v>0</v>
      </c>
      <c r="W243">
        <v>1</v>
      </c>
      <c r="X243">
        <v>1</v>
      </c>
      <c r="Y243">
        <v>1</v>
      </c>
      <c r="Z243">
        <v>1</v>
      </c>
      <c r="AA243">
        <v>1</v>
      </c>
      <c r="AB243" t="s">
        <v>1190</v>
      </c>
      <c r="AC243" t="s">
        <v>747</v>
      </c>
      <c r="AJ243" s="489" t="s">
        <v>2892</v>
      </c>
      <c r="AK243" s="489" t="s">
        <v>2892</v>
      </c>
      <c r="AP243" t="s">
        <v>981</v>
      </c>
      <c r="AQ243">
        <v>0</v>
      </c>
      <c r="AT243" t="s">
        <v>1239</v>
      </c>
      <c r="AU243" t="s">
        <v>2920</v>
      </c>
      <c r="AV243" t="s">
        <v>2921</v>
      </c>
      <c r="AW243" t="s">
        <v>2417</v>
      </c>
      <c r="AX243" t="s">
        <v>2417</v>
      </c>
      <c r="BF243" s="730" t="s">
        <v>2903</v>
      </c>
      <c r="BG243" s="730" t="s">
        <v>1190</v>
      </c>
      <c r="BH243" s="730" t="s">
        <v>11132</v>
      </c>
    </row>
    <row r="244" spans="1:60">
      <c r="A244">
        <v>240</v>
      </c>
      <c r="B244" t="s">
        <v>1190</v>
      </c>
      <c r="D244" t="s">
        <v>2922</v>
      </c>
      <c r="E244" t="s">
        <v>2923</v>
      </c>
      <c r="F244" t="s">
        <v>1019</v>
      </c>
      <c r="G244">
        <v>0</v>
      </c>
      <c r="H244">
        <v>1</v>
      </c>
      <c r="I244" t="s">
        <v>2133</v>
      </c>
      <c r="J244" t="s">
        <v>2790</v>
      </c>
      <c r="K244" t="s">
        <v>2701</v>
      </c>
      <c r="L244" t="s">
        <v>2299</v>
      </c>
      <c r="M244" t="s">
        <v>1586</v>
      </c>
      <c r="N244" t="s">
        <v>2923</v>
      </c>
      <c r="O244" t="s">
        <v>2923</v>
      </c>
      <c r="P244" t="s">
        <v>2924</v>
      </c>
      <c r="Q244">
        <v>9440</v>
      </c>
      <c r="R244">
        <v>9686</v>
      </c>
      <c r="S244">
        <v>9622</v>
      </c>
      <c r="T244">
        <v>0</v>
      </c>
      <c r="U244">
        <v>64</v>
      </c>
      <c r="V244">
        <v>64</v>
      </c>
      <c r="W244">
        <v>0.99339999999999995</v>
      </c>
      <c r="X244">
        <v>1</v>
      </c>
      <c r="Y244">
        <v>0</v>
      </c>
      <c r="Z244">
        <v>1</v>
      </c>
      <c r="AA244">
        <v>0</v>
      </c>
      <c r="AB244" t="s">
        <v>1190</v>
      </c>
      <c r="AC244" t="s">
        <v>747</v>
      </c>
      <c r="AJ244" t="s">
        <v>2892</v>
      </c>
      <c r="AP244" t="s">
        <v>981</v>
      </c>
      <c r="AQ244">
        <v>0</v>
      </c>
      <c r="AT244" t="s">
        <v>936</v>
      </c>
      <c r="AU244" t="s">
        <v>2925</v>
      </c>
      <c r="AV244" t="s">
        <v>2926</v>
      </c>
      <c r="AW244" t="s">
        <v>2927</v>
      </c>
      <c r="AX244" t="s">
        <v>2928</v>
      </c>
      <c r="BF244" s="730" t="s">
        <v>2911</v>
      </c>
      <c r="BG244" s="730" t="s">
        <v>1190</v>
      </c>
      <c r="BH244" s="730" t="s">
        <v>11132</v>
      </c>
    </row>
    <row r="245" spans="1:60">
      <c r="A245">
        <v>241</v>
      </c>
      <c r="B245" t="s">
        <v>1190</v>
      </c>
      <c r="D245" t="s">
        <v>2929</v>
      </c>
      <c r="E245" t="s">
        <v>2930</v>
      </c>
      <c r="F245" t="s">
        <v>974</v>
      </c>
      <c r="G245">
        <v>1</v>
      </c>
      <c r="H245">
        <v>0</v>
      </c>
      <c r="I245" t="s">
        <v>2133</v>
      </c>
      <c r="J245" t="s">
        <v>2790</v>
      </c>
      <c r="K245" t="s">
        <v>2701</v>
      </c>
      <c r="L245" t="s">
        <v>2299</v>
      </c>
      <c r="M245" t="s">
        <v>1586</v>
      </c>
      <c r="N245" t="s">
        <v>2930</v>
      </c>
      <c r="O245" t="s">
        <v>2930</v>
      </c>
      <c r="P245" t="s">
        <v>2931</v>
      </c>
      <c r="Q245">
        <v>2867</v>
      </c>
      <c r="R245">
        <v>3002</v>
      </c>
      <c r="S245">
        <v>2941</v>
      </c>
      <c r="T245">
        <v>18</v>
      </c>
      <c r="U245">
        <v>43</v>
      </c>
      <c r="V245">
        <v>61</v>
      </c>
      <c r="W245">
        <v>0.97970000000000002</v>
      </c>
      <c r="X245">
        <v>0</v>
      </c>
      <c r="Y245">
        <v>1</v>
      </c>
      <c r="Z245">
        <v>1</v>
      </c>
      <c r="AA245">
        <v>0</v>
      </c>
      <c r="AB245" t="s">
        <v>1190</v>
      </c>
      <c r="AC245" t="s">
        <v>2932</v>
      </c>
      <c r="AP245" t="s">
        <v>981</v>
      </c>
      <c r="AQ245">
        <v>0</v>
      </c>
      <c r="AT245" t="s">
        <v>1023</v>
      </c>
      <c r="AU245" t="s">
        <v>2933</v>
      </c>
      <c r="AV245" t="s">
        <v>2934</v>
      </c>
      <c r="AW245" t="s">
        <v>2935</v>
      </c>
      <c r="AX245" t="s">
        <v>2935</v>
      </c>
      <c r="BF245" s="730" t="s">
        <v>2916</v>
      </c>
      <c r="BG245" s="730" t="s">
        <v>2701</v>
      </c>
      <c r="BH245" s="730" t="s">
        <v>11132</v>
      </c>
    </row>
    <row r="246" spans="1:60">
      <c r="A246">
        <v>242</v>
      </c>
      <c r="B246" t="s">
        <v>1190</v>
      </c>
      <c r="D246" t="s">
        <v>2936</v>
      </c>
      <c r="E246" t="s">
        <v>2937</v>
      </c>
      <c r="F246" t="s">
        <v>1019</v>
      </c>
      <c r="G246">
        <v>0</v>
      </c>
      <c r="H246">
        <v>1</v>
      </c>
      <c r="I246" t="s">
        <v>2133</v>
      </c>
      <c r="J246" t="s">
        <v>2256</v>
      </c>
      <c r="K246" t="s">
        <v>2709</v>
      </c>
      <c r="L246" t="s">
        <v>2299</v>
      </c>
      <c r="M246" t="s">
        <v>1586</v>
      </c>
      <c r="N246" t="s">
        <v>2938</v>
      </c>
      <c r="O246" t="s">
        <v>2939</v>
      </c>
      <c r="P246" t="s">
        <v>2940</v>
      </c>
      <c r="Q246">
        <v>13443</v>
      </c>
      <c r="R246">
        <v>14902</v>
      </c>
      <c r="S246">
        <v>14407</v>
      </c>
      <c r="T246">
        <v>237</v>
      </c>
      <c r="U246">
        <v>258</v>
      </c>
      <c r="V246">
        <v>495</v>
      </c>
      <c r="W246">
        <v>0.96679999999999999</v>
      </c>
      <c r="X246">
        <v>0</v>
      </c>
      <c r="Y246">
        <v>1</v>
      </c>
      <c r="Z246">
        <v>1</v>
      </c>
      <c r="AA246">
        <v>0</v>
      </c>
      <c r="AB246" t="s">
        <v>1190</v>
      </c>
      <c r="AC246" t="s">
        <v>747</v>
      </c>
      <c r="AJ246" t="s">
        <v>2302</v>
      </c>
      <c r="AP246" t="s">
        <v>981</v>
      </c>
      <c r="AQ246">
        <v>0</v>
      </c>
      <c r="AT246" t="s">
        <v>1044</v>
      </c>
      <c r="AU246" t="s">
        <v>2941</v>
      </c>
      <c r="AV246" t="s">
        <v>2942</v>
      </c>
      <c r="AW246" t="s">
        <v>2943</v>
      </c>
      <c r="AX246" t="s">
        <v>2944</v>
      </c>
      <c r="BF246" s="730" t="s">
        <v>2922</v>
      </c>
      <c r="BG246" s="730" t="s">
        <v>2701</v>
      </c>
      <c r="BH246" s="730" t="s">
        <v>11132</v>
      </c>
    </row>
    <row r="247" spans="1:60">
      <c r="A247">
        <v>243</v>
      </c>
      <c r="B247" t="s">
        <v>1190</v>
      </c>
      <c r="D247" t="s">
        <v>2945</v>
      </c>
      <c r="E247" t="s">
        <v>2946</v>
      </c>
      <c r="F247" t="s">
        <v>1019</v>
      </c>
      <c r="G247">
        <v>0</v>
      </c>
      <c r="H247">
        <v>1</v>
      </c>
      <c r="I247" t="s">
        <v>1185</v>
      </c>
      <c r="J247" t="s">
        <v>2747</v>
      </c>
      <c r="K247" t="s">
        <v>1190</v>
      </c>
      <c r="L247" t="s">
        <v>2299</v>
      </c>
      <c r="M247" t="s">
        <v>1586</v>
      </c>
      <c r="N247" t="s">
        <v>2947</v>
      </c>
      <c r="O247" t="s">
        <v>2948</v>
      </c>
      <c r="P247" t="s">
        <v>2949</v>
      </c>
      <c r="Q247">
        <v>64545</v>
      </c>
      <c r="R247">
        <v>68799</v>
      </c>
      <c r="S247">
        <v>65273</v>
      </c>
      <c r="T247">
        <v>3526</v>
      </c>
      <c r="U247">
        <v>0</v>
      </c>
      <c r="V247">
        <v>3526</v>
      </c>
      <c r="W247">
        <v>0.94869999999999999</v>
      </c>
      <c r="X247">
        <v>0</v>
      </c>
      <c r="Y247">
        <v>1</v>
      </c>
      <c r="Z247">
        <v>1</v>
      </c>
      <c r="AA247">
        <v>0</v>
      </c>
      <c r="AB247" t="s">
        <v>1190</v>
      </c>
      <c r="AC247" t="s">
        <v>747</v>
      </c>
      <c r="AJ247" t="s">
        <v>2823</v>
      </c>
      <c r="AP247" t="s">
        <v>981</v>
      </c>
      <c r="AQ247">
        <v>0</v>
      </c>
      <c r="AT247" t="s">
        <v>1023</v>
      </c>
      <c r="AU247" t="s">
        <v>2950</v>
      </c>
      <c r="AV247" t="s">
        <v>2951</v>
      </c>
      <c r="AW247" t="s">
        <v>2952</v>
      </c>
      <c r="AX247" t="s">
        <v>2952</v>
      </c>
      <c r="BF247" s="730" t="s">
        <v>2929</v>
      </c>
      <c r="BG247" s="730" t="s">
        <v>2701</v>
      </c>
      <c r="BH247" s="730" t="s">
        <v>11132</v>
      </c>
    </row>
    <row r="248" spans="1:60">
      <c r="A248">
        <v>244</v>
      </c>
      <c r="B248" t="s">
        <v>1190</v>
      </c>
      <c r="D248" t="s">
        <v>2953</v>
      </c>
      <c r="E248" t="s">
        <v>2954</v>
      </c>
      <c r="F248" t="s">
        <v>974</v>
      </c>
      <c r="G248">
        <v>1</v>
      </c>
      <c r="H248">
        <v>0</v>
      </c>
      <c r="I248" t="s">
        <v>1185</v>
      </c>
      <c r="J248" t="s">
        <v>2756</v>
      </c>
      <c r="K248" t="s">
        <v>1190</v>
      </c>
      <c r="L248" t="s">
        <v>2299</v>
      </c>
      <c r="M248" t="s">
        <v>1586</v>
      </c>
      <c r="N248" t="s">
        <v>2954</v>
      </c>
      <c r="O248" t="s">
        <v>2954</v>
      </c>
      <c r="P248" t="s">
        <v>2955</v>
      </c>
      <c r="Q248">
        <v>6165</v>
      </c>
      <c r="R248">
        <v>6772</v>
      </c>
      <c r="S248">
        <v>6712</v>
      </c>
      <c r="T248">
        <v>60</v>
      </c>
      <c r="U248">
        <v>0</v>
      </c>
      <c r="V248">
        <v>60</v>
      </c>
      <c r="W248">
        <v>0.99109999999999998</v>
      </c>
      <c r="X248">
        <v>1</v>
      </c>
      <c r="Y248">
        <v>1</v>
      </c>
      <c r="Z248">
        <v>1</v>
      </c>
      <c r="AA248">
        <v>1</v>
      </c>
      <c r="AB248" t="s">
        <v>1190</v>
      </c>
      <c r="AC248" t="s">
        <v>2956</v>
      </c>
      <c r="AP248" t="s">
        <v>981</v>
      </c>
      <c r="AQ248">
        <v>0</v>
      </c>
      <c r="AT248" t="s">
        <v>1023</v>
      </c>
      <c r="AU248" t="s">
        <v>2950</v>
      </c>
      <c r="AV248" t="s">
        <v>2957</v>
      </c>
      <c r="AW248" t="s">
        <v>2958</v>
      </c>
      <c r="AX248" t="s">
        <v>2952</v>
      </c>
      <c r="BF248" s="730" t="s">
        <v>2936</v>
      </c>
      <c r="BG248" s="730" t="s">
        <v>2709</v>
      </c>
      <c r="BH248" s="730" t="s">
        <v>11132</v>
      </c>
    </row>
    <row r="249" spans="1:60">
      <c r="A249">
        <v>245</v>
      </c>
      <c r="B249" t="s">
        <v>1190</v>
      </c>
      <c r="D249" t="s">
        <v>2959</v>
      </c>
      <c r="E249" t="s">
        <v>2960</v>
      </c>
      <c r="F249" t="s">
        <v>974</v>
      </c>
      <c r="G249">
        <v>1</v>
      </c>
      <c r="H249">
        <v>0</v>
      </c>
      <c r="I249" t="s">
        <v>1185</v>
      </c>
      <c r="J249" t="s">
        <v>2834</v>
      </c>
      <c r="K249" t="s">
        <v>1190</v>
      </c>
      <c r="L249" t="s">
        <v>2299</v>
      </c>
      <c r="M249" t="s">
        <v>1586</v>
      </c>
      <c r="N249" t="s">
        <v>2050</v>
      </c>
      <c r="O249" t="s">
        <v>2961</v>
      </c>
      <c r="P249" t="s">
        <v>2962</v>
      </c>
      <c r="Q249">
        <v>130000</v>
      </c>
      <c r="R249">
        <v>130103</v>
      </c>
      <c r="S249">
        <v>128411</v>
      </c>
      <c r="T249">
        <v>1588</v>
      </c>
      <c r="U249">
        <v>104</v>
      </c>
      <c r="V249">
        <v>1692</v>
      </c>
      <c r="W249">
        <v>0.98699999999999999</v>
      </c>
      <c r="X249">
        <v>1</v>
      </c>
      <c r="Y249">
        <v>1</v>
      </c>
      <c r="Z249">
        <v>1</v>
      </c>
      <c r="AA249">
        <v>1</v>
      </c>
      <c r="AB249" t="s">
        <v>1190</v>
      </c>
      <c r="AC249" t="s">
        <v>2963</v>
      </c>
      <c r="AP249" t="s">
        <v>981</v>
      </c>
      <c r="AQ249">
        <v>0</v>
      </c>
      <c r="AT249" t="s">
        <v>1190</v>
      </c>
      <c r="AU249" t="s">
        <v>2964</v>
      </c>
      <c r="AV249" t="s">
        <v>2965</v>
      </c>
      <c r="AW249" t="s">
        <v>2966</v>
      </c>
      <c r="AX249" t="s">
        <v>2967</v>
      </c>
      <c r="BF249" s="730" t="s">
        <v>2945</v>
      </c>
      <c r="BG249" s="730" t="s">
        <v>1190</v>
      </c>
      <c r="BH249" s="730" t="s">
        <v>11132</v>
      </c>
    </row>
    <row r="250" spans="1:60">
      <c r="A250">
        <v>246</v>
      </c>
      <c r="B250" t="s">
        <v>1190</v>
      </c>
      <c r="D250" t="s">
        <v>2968</v>
      </c>
      <c r="E250" t="s">
        <v>2969</v>
      </c>
      <c r="F250" t="s">
        <v>974</v>
      </c>
      <c r="G250">
        <v>1</v>
      </c>
      <c r="H250">
        <v>0</v>
      </c>
      <c r="I250" t="s">
        <v>1185</v>
      </c>
      <c r="J250" t="s">
        <v>1186</v>
      </c>
      <c r="K250" t="s">
        <v>1190</v>
      </c>
      <c r="L250" t="s">
        <v>2299</v>
      </c>
      <c r="M250" t="s">
        <v>1586</v>
      </c>
      <c r="N250" t="s">
        <v>2600</v>
      </c>
      <c r="O250" t="s">
        <v>2600</v>
      </c>
      <c r="P250" t="s">
        <v>2970</v>
      </c>
      <c r="Q250">
        <v>16265</v>
      </c>
      <c r="R250">
        <v>30000</v>
      </c>
      <c r="S250">
        <v>29903</v>
      </c>
      <c r="T250">
        <v>67</v>
      </c>
      <c r="U250">
        <v>30</v>
      </c>
      <c r="V250">
        <v>97</v>
      </c>
      <c r="W250">
        <v>0.99680000000000002</v>
      </c>
      <c r="X250">
        <v>1</v>
      </c>
      <c r="Y250">
        <v>1</v>
      </c>
      <c r="Z250">
        <v>1</v>
      </c>
      <c r="AA250">
        <v>1</v>
      </c>
      <c r="AB250" t="s">
        <v>1190</v>
      </c>
      <c r="AC250" t="s">
        <v>2971</v>
      </c>
      <c r="AP250" t="s">
        <v>981</v>
      </c>
      <c r="AQ250">
        <v>0</v>
      </c>
      <c r="AT250" t="s">
        <v>991</v>
      </c>
      <c r="AU250" t="s">
        <v>2972</v>
      </c>
      <c r="AV250" t="s">
        <v>2973</v>
      </c>
      <c r="AW250" t="s">
        <v>2974</v>
      </c>
      <c r="AX250" t="s">
        <v>2974</v>
      </c>
      <c r="BF250" s="730" t="s">
        <v>2953</v>
      </c>
      <c r="BG250" s="730" t="s">
        <v>1190</v>
      </c>
      <c r="BH250" s="730" t="s">
        <v>11132</v>
      </c>
    </row>
    <row r="251" spans="1:60">
      <c r="A251">
        <v>247</v>
      </c>
      <c r="B251" t="s">
        <v>1190</v>
      </c>
      <c r="D251" t="s">
        <v>2975</v>
      </c>
      <c r="E251" t="s">
        <v>2976</v>
      </c>
      <c r="F251" t="s">
        <v>974</v>
      </c>
      <c r="G251">
        <v>1</v>
      </c>
      <c r="H251">
        <v>0</v>
      </c>
      <c r="I251" t="s">
        <v>1847</v>
      </c>
      <c r="J251" t="s">
        <v>2877</v>
      </c>
      <c r="K251" t="s">
        <v>2701</v>
      </c>
      <c r="L251" t="s">
        <v>2299</v>
      </c>
      <c r="M251" t="s">
        <v>1586</v>
      </c>
      <c r="N251" t="s">
        <v>2976</v>
      </c>
      <c r="O251" t="s">
        <v>2976</v>
      </c>
      <c r="P251" t="s">
        <v>2977</v>
      </c>
      <c r="Q251">
        <v>4446</v>
      </c>
      <c r="R251">
        <v>4370</v>
      </c>
      <c r="S251">
        <v>4319</v>
      </c>
      <c r="T251">
        <v>47</v>
      </c>
      <c r="U251">
        <v>4</v>
      </c>
      <c r="V251">
        <v>51</v>
      </c>
      <c r="W251">
        <v>0.98829999999999996</v>
      </c>
      <c r="X251">
        <v>1</v>
      </c>
      <c r="Y251">
        <v>1</v>
      </c>
      <c r="Z251">
        <v>0</v>
      </c>
      <c r="AA251">
        <v>0</v>
      </c>
      <c r="AB251" t="s">
        <v>1190</v>
      </c>
      <c r="AC251" t="s">
        <v>2978</v>
      </c>
      <c r="AP251" t="s">
        <v>981</v>
      </c>
      <c r="AQ251">
        <v>0</v>
      </c>
      <c r="AT251" t="s">
        <v>1239</v>
      </c>
      <c r="AU251" t="s">
        <v>2979</v>
      </c>
      <c r="AV251" t="s">
        <v>2980</v>
      </c>
      <c r="AW251" t="s">
        <v>2981</v>
      </c>
      <c r="AX251" t="s">
        <v>2982</v>
      </c>
      <c r="BF251" s="730" t="s">
        <v>2959</v>
      </c>
      <c r="BG251" s="730" t="s">
        <v>1190</v>
      </c>
      <c r="BH251" s="730" t="s">
        <v>11132</v>
      </c>
    </row>
    <row r="252" spans="1:60">
      <c r="A252">
        <v>248</v>
      </c>
      <c r="B252" t="s">
        <v>1190</v>
      </c>
      <c r="D252" t="s">
        <v>2983</v>
      </c>
      <c r="E252" t="s">
        <v>2984</v>
      </c>
      <c r="F252" t="s">
        <v>974</v>
      </c>
      <c r="G252">
        <v>2</v>
      </c>
      <c r="H252">
        <v>0</v>
      </c>
      <c r="I252" t="s">
        <v>1185</v>
      </c>
      <c r="J252" t="s">
        <v>2756</v>
      </c>
      <c r="K252" t="s">
        <v>1190</v>
      </c>
      <c r="L252" t="s">
        <v>2299</v>
      </c>
      <c r="M252" t="s">
        <v>1586</v>
      </c>
      <c r="N252" t="s">
        <v>2984</v>
      </c>
      <c r="O252" t="s">
        <v>2985</v>
      </c>
      <c r="P252" t="s">
        <v>2986</v>
      </c>
      <c r="Q252">
        <v>29971</v>
      </c>
      <c r="R252">
        <v>34098</v>
      </c>
      <c r="S252">
        <v>33798</v>
      </c>
      <c r="T252">
        <v>300</v>
      </c>
      <c r="U252">
        <v>0</v>
      </c>
      <c r="V252">
        <v>300</v>
      </c>
      <c r="W252">
        <v>0.99119999999999997</v>
      </c>
      <c r="X252">
        <v>1</v>
      </c>
      <c r="Y252">
        <v>1</v>
      </c>
      <c r="Z252">
        <v>1</v>
      </c>
      <c r="AA252">
        <v>1</v>
      </c>
      <c r="AB252" t="s">
        <v>1190</v>
      </c>
      <c r="AC252" s="498" t="s">
        <v>2987</v>
      </c>
      <c r="AD252" s="498" t="s">
        <v>2988</v>
      </c>
      <c r="AP252" t="s">
        <v>981</v>
      </c>
      <c r="AQ252">
        <v>0</v>
      </c>
      <c r="AT252" t="s">
        <v>1054</v>
      </c>
      <c r="AU252" t="s">
        <v>2989</v>
      </c>
      <c r="AV252" t="s">
        <v>2990</v>
      </c>
      <c r="AW252" t="s">
        <v>2991</v>
      </c>
      <c r="AX252" t="s">
        <v>2992</v>
      </c>
      <c r="BF252" s="730" t="s">
        <v>2968</v>
      </c>
      <c r="BG252" s="730" t="s">
        <v>1190</v>
      </c>
      <c r="BH252" s="730" t="s">
        <v>11132</v>
      </c>
    </row>
    <row r="253" spans="1:60">
      <c r="A253">
        <v>249</v>
      </c>
      <c r="B253" t="s">
        <v>1190</v>
      </c>
      <c r="D253" t="s">
        <v>2993</v>
      </c>
      <c r="E253" t="s">
        <v>2994</v>
      </c>
      <c r="F253" t="s">
        <v>974</v>
      </c>
      <c r="G253">
        <v>1</v>
      </c>
      <c r="H253">
        <v>0</v>
      </c>
      <c r="I253" t="s">
        <v>2133</v>
      </c>
      <c r="J253" t="s">
        <v>2851</v>
      </c>
      <c r="K253" t="s">
        <v>2701</v>
      </c>
      <c r="L253" t="s">
        <v>2299</v>
      </c>
      <c r="M253" t="s">
        <v>1586</v>
      </c>
      <c r="N253" t="s">
        <v>2994</v>
      </c>
      <c r="O253" t="s">
        <v>2994</v>
      </c>
      <c r="P253" t="s">
        <v>2995</v>
      </c>
      <c r="Q253">
        <v>4204</v>
      </c>
      <c r="R253">
        <v>4150</v>
      </c>
      <c r="S253">
        <v>4130</v>
      </c>
      <c r="T253">
        <v>20</v>
      </c>
      <c r="U253">
        <v>0</v>
      </c>
      <c r="V253">
        <v>20</v>
      </c>
      <c r="W253">
        <v>0.99519999999999997</v>
      </c>
      <c r="X253">
        <v>1</v>
      </c>
      <c r="Y253">
        <v>1</v>
      </c>
      <c r="Z253">
        <v>1</v>
      </c>
      <c r="AA253">
        <v>1</v>
      </c>
      <c r="AB253" t="s">
        <v>1190</v>
      </c>
      <c r="AC253" t="s">
        <v>2996</v>
      </c>
      <c r="AP253" t="s">
        <v>981</v>
      </c>
      <c r="AQ253">
        <v>0</v>
      </c>
      <c r="AT253" t="s">
        <v>1034</v>
      </c>
      <c r="AU253" t="s">
        <v>2997</v>
      </c>
      <c r="AV253" t="s">
        <v>2998</v>
      </c>
      <c r="AW253" t="s">
        <v>2999</v>
      </c>
      <c r="AX253" t="s">
        <v>2999</v>
      </c>
      <c r="BF253" s="730" t="s">
        <v>2975</v>
      </c>
      <c r="BG253" s="730" t="s">
        <v>2701</v>
      </c>
      <c r="BH253" s="730" t="s">
        <v>11132</v>
      </c>
    </row>
    <row r="254" spans="1:60">
      <c r="A254">
        <v>250</v>
      </c>
      <c r="B254" t="s">
        <v>1190</v>
      </c>
      <c r="D254" t="s">
        <v>3000</v>
      </c>
      <c r="E254" t="s">
        <v>3001</v>
      </c>
      <c r="F254" t="s">
        <v>974</v>
      </c>
      <c r="G254">
        <v>1</v>
      </c>
      <c r="H254">
        <v>0</v>
      </c>
      <c r="I254" t="s">
        <v>1185</v>
      </c>
      <c r="J254" t="s">
        <v>1186</v>
      </c>
      <c r="K254" t="s">
        <v>1190</v>
      </c>
      <c r="L254" t="s">
        <v>2299</v>
      </c>
      <c r="M254" t="s">
        <v>1586</v>
      </c>
      <c r="N254" t="s">
        <v>3002</v>
      </c>
      <c r="O254" t="s">
        <v>3003</v>
      </c>
      <c r="P254" t="s">
        <v>3004</v>
      </c>
      <c r="Q254">
        <v>382800</v>
      </c>
      <c r="R254">
        <v>385195</v>
      </c>
      <c r="S254">
        <v>384696</v>
      </c>
      <c r="T254">
        <v>499</v>
      </c>
      <c r="U254">
        <v>0</v>
      </c>
      <c r="V254">
        <v>499</v>
      </c>
      <c r="W254">
        <v>0.99870000000000003</v>
      </c>
      <c r="X254">
        <v>1</v>
      </c>
      <c r="Y254">
        <v>1</v>
      </c>
      <c r="Z254">
        <v>1</v>
      </c>
      <c r="AA254">
        <v>1</v>
      </c>
      <c r="AB254" t="s">
        <v>1190</v>
      </c>
      <c r="AC254" t="s">
        <v>3005</v>
      </c>
      <c r="AP254" t="s">
        <v>981</v>
      </c>
      <c r="AQ254">
        <v>0</v>
      </c>
      <c r="AT254" t="s">
        <v>1190</v>
      </c>
      <c r="AU254" t="s">
        <v>2892</v>
      </c>
      <c r="AV254" t="s">
        <v>3006</v>
      </c>
      <c r="AW254" t="s">
        <v>3007</v>
      </c>
      <c r="AX254" t="s">
        <v>2701</v>
      </c>
      <c r="BF254" s="730" t="s">
        <v>2983</v>
      </c>
      <c r="BG254" s="730" t="s">
        <v>1190</v>
      </c>
      <c r="BH254" s="730" t="s">
        <v>11132</v>
      </c>
    </row>
    <row r="255" spans="1:60">
      <c r="A255">
        <v>251</v>
      </c>
      <c r="B255" t="s">
        <v>1190</v>
      </c>
      <c r="D255" t="s">
        <v>3008</v>
      </c>
      <c r="E255" t="s">
        <v>3009</v>
      </c>
      <c r="F255" t="s">
        <v>1019</v>
      </c>
      <c r="G255">
        <v>0</v>
      </c>
      <c r="H255">
        <v>1</v>
      </c>
      <c r="I255" t="s">
        <v>2133</v>
      </c>
      <c r="J255" t="s">
        <v>2256</v>
      </c>
      <c r="K255" t="s">
        <v>2701</v>
      </c>
      <c r="L255" t="s">
        <v>2299</v>
      </c>
      <c r="M255" t="s">
        <v>1586</v>
      </c>
      <c r="N255" t="s">
        <v>3009</v>
      </c>
      <c r="O255" t="s">
        <v>3009</v>
      </c>
      <c r="P255" t="s">
        <v>3010</v>
      </c>
      <c r="Q255">
        <v>23321</v>
      </c>
      <c r="R255">
        <v>16502</v>
      </c>
      <c r="S255">
        <v>16182</v>
      </c>
      <c r="T255">
        <v>264</v>
      </c>
      <c r="U255">
        <v>56</v>
      </c>
      <c r="V255">
        <v>320</v>
      </c>
      <c r="W255">
        <v>0.98060000000000003</v>
      </c>
      <c r="X255">
        <v>1</v>
      </c>
      <c r="Y255">
        <v>0</v>
      </c>
      <c r="Z255">
        <v>1</v>
      </c>
      <c r="AA255">
        <v>0</v>
      </c>
      <c r="AB255" t="s">
        <v>1190</v>
      </c>
      <c r="AC255" t="s">
        <v>747</v>
      </c>
      <c r="AJ255" t="s">
        <v>2302</v>
      </c>
      <c r="AP255" t="s">
        <v>981</v>
      </c>
      <c r="AQ255">
        <v>0</v>
      </c>
      <c r="AT255" t="s">
        <v>936</v>
      </c>
      <c r="AU255" t="s">
        <v>3011</v>
      </c>
      <c r="AV255" t="s">
        <v>3012</v>
      </c>
      <c r="AW255" t="s">
        <v>3013</v>
      </c>
      <c r="AX255" t="s">
        <v>3014</v>
      </c>
      <c r="BF255" s="730" t="s">
        <v>2993</v>
      </c>
      <c r="BG255" s="730" t="s">
        <v>2701</v>
      </c>
      <c r="BH255" s="730" t="s">
        <v>11132</v>
      </c>
    </row>
    <row r="256" spans="1:60">
      <c r="A256">
        <v>252</v>
      </c>
      <c r="B256" t="s">
        <v>1190</v>
      </c>
      <c r="D256" t="s">
        <v>3015</v>
      </c>
      <c r="E256" t="s">
        <v>3016</v>
      </c>
      <c r="F256" t="s">
        <v>974</v>
      </c>
      <c r="G256">
        <v>1</v>
      </c>
      <c r="H256">
        <v>0</v>
      </c>
      <c r="I256" t="s">
        <v>1185</v>
      </c>
      <c r="J256" t="s">
        <v>2756</v>
      </c>
      <c r="K256" t="s">
        <v>1190</v>
      </c>
      <c r="L256" t="s">
        <v>2299</v>
      </c>
      <c r="M256" t="s">
        <v>1586</v>
      </c>
      <c r="N256" t="s">
        <v>3016</v>
      </c>
      <c r="O256" t="s">
        <v>3016</v>
      </c>
      <c r="P256" t="s">
        <v>3017</v>
      </c>
      <c r="Q256">
        <v>10283</v>
      </c>
      <c r="R256">
        <v>10280</v>
      </c>
      <c r="S256">
        <v>9544</v>
      </c>
      <c r="T256">
        <v>736</v>
      </c>
      <c r="U256">
        <v>0</v>
      </c>
      <c r="V256">
        <v>736</v>
      </c>
      <c r="W256">
        <v>0.9284</v>
      </c>
      <c r="X256">
        <v>0</v>
      </c>
      <c r="Y256">
        <v>1</v>
      </c>
      <c r="Z256">
        <v>0</v>
      </c>
      <c r="AA256">
        <v>0</v>
      </c>
      <c r="AB256" t="s">
        <v>1190</v>
      </c>
      <c r="AC256" t="s">
        <v>3018</v>
      </c>
      <c r="AP256" t="s">
        <v>981</v>
      </c>
      <c r="AQ256">
        <v>0</v>
      </c>
      <c r="AT256" t="s">
        <v>991</v>
      </c>
      <c r="AU256" t="s">
        <v>3019</v>
      </c>
      <c r="AV256" t="s">
        <v>3020</v>
      </c>
      <c r="AW256" t="s">
        <v>3021</v>
      </c>
      <c r="AX256" t="s">
        <v>3022</v>
      </c>
      <c r="BF256" s="730" t="s">
        <v>3000</v>
      </c>
      <c r="BG256" s="730" t="s">
        <v>1190</v>
      </c>
      <c r="BH256" s="730" t="s">
        <v>11132</v>
      </c>
    </row>
    <row r="257" spans="1:60">
      <c r="A257">
        <v>253</v>
      </c>
      <c r="B257" t="s">
        <v>1190</v>
      </c>
      <c r="D257" t="s">
        <v>3023</v>
      </c>
      <c r="E257" t="s">
        <v>3024</v>
      </c>
      <c r="F257" t="s">
        <v>974</v>
      </c>
      <c r="G257">
        <v>1</v>
      </c>
      <c r="H257">
        <v>0</v>
      </c>
      <c r="I257" t="s">
        <v>1185</v>
      </c>
      <c r="J257" t="s">
        <v>2747</v>
      </c>
      <c r="K257" t="s">
        <v>1190</v>
      </c>
      <c r="L257" t="s">
        <v>2299</v>
      </c>
      <c r="M257" t="s">
        <v>1586</v>
      </c>
      <c r="N257" t="s">
        <v>3024</v>
      </c>
      <c r="O257" t="s">
        <v>3024</v>
      </c>
      <c r="P257" t="s">
        <v>3025</v>
      </c>
      <c r="Q257">
        <v>2584</v>
      </c>
      <c r="R257">
        <v>2802</v>
      </c>
      <c r="S257">
        <v>2597</v>
      </c>
      <c r="T257">
        <v>157</v>
      </c>
      <c r="U257">
        <v>48</v>
      </c>
      <c r="V257">
        <v>205</v>
      </c>
      <c r="W257">
        <v>0.92679999999999996</v>
      </c>
      <c r="X257">
        <v>0</v>
      </c>
      <c r="Y257">
        <v>1</v>
      </c>
      <c r="Z257">
        <v>0</v>
      </c>
      <c r="AA257">
        <v>0</v>
      </c>
      <c r="AB257" t="s">
        <v>1190</v>
      </c>
      <c r="AC257" t="s">
        <v>3026</v>
      </c>
      <c r="AP257" t="s">
        <v>981</v>
      </c>
      <c r="AQ257">
        <v>0</v>
      </c>
      <c r="AT257" t="s">
        <v>1239</v>
      </c>
      <c r="AU257" t="s">
        <v>3027</v>
      </c>
      <c r="AV257" t="s">
        <v>3028</v>
      </c>
      <c r="AW257" t="s">
        <v>3029</v>
      </c>
      <c r="AX257" t="s">
        <v>3030</v>
      </c>
      <c r="BF257" s="730" t="s">
        <v>3008</v>
      </c>
      <c r="BG257" s="730" t="s">
        <v>2701</v>
      </c>
      <c r="BH257" s="730" t="s">
        <v>11132</v>
      </c>
    </row>
    <row r="258" spans="1:60">
      <c r="A258">
        <v>254</v>
      </c>
      <c r="B258" t="s">
        <v>1190</v>
      </c>
      <c r="D258" t="s">
        <v>2820</v>
      </c>
      <c r="E258" t="s">
        <v>2822</v>
      </c>
      <c r="F258" t="s">
        <v>974</v>
      </c>
      <c r="G258">
        <v>1</v>
      </c>
      <c r="H258">
        <v>0</v>
      </c>
      <c r="I258" t="s">
        <v>1185</v>
      </c>
      <c r="J258" t="s">
        <v>1427</v>
      </c>
      <c r="K258" t="s">
        <v>1190</v>
      </c>
      <c r="L258" t="s">
        <v>2299</v>
      </c>
      <c r="M258" t="s">
        <v>1586</v>
      </c>
      <c r="N258" t="s">
        <v>2822</v>
      </c>
      <c r="O258" t="s">
        <v>2822</v>
      </c>
      <c r="P258" t="s">
        <v>3031</v>
      </c>
      <c r="Q258">
        <v>2034</v>
      </c>
      <c r="R258">
        <v>2200</v>
      </c>
      <c r="S258">
        <v>2200</v>
      </c>
      <c r="T258">
        <v>0</v>
      </c>
      <c r="U258">
        <v>0</v>
      </c>
      <c r="V258">
        <v>0</v>
      </c>
      <c r="W258">
        <v>1</v>
      </c>
      <c r="X258">
        <v>1</v>
      </c>
      <c r="Y258">
        <v>1</v>
      </c>
      <c r="Z258">
        <v>1</v>
      </c>
      <c r="AA258">
        <v>1</v>
      </c>
      <c r="AB258" t="s">
        <v>1190</v>
      </c>
      <c r="AC258" t="s">
        <v>3032</v>
      </c>
      <c r="AP258" t="s">
        <v>981</v>
      </c>
      <c r="AQ258">
        <v>0</v>
      </c>
      <c r="AT258" t="s">
        <v>1190</v>
      </c>
      <c r="AU258" t="s">
        <v>3033</v>
      </c>
      <c r="AV258" t="s">
        <v>3034</v>
      </c>
      <c r="AW258" t="s">
        <v>3035</v>
      </c>
      <c r="AX258" t="s">
        <v>3035</v>
      </c>
      <c r="BF258" s="730" t="s">
        <v>3015</v>
      </c>
      <c r="BG258" s="730" t="s">
        <v>1190</v>
      </c>
      <c r="BH258" s="730" t="s">
        <v>11132</v>
      </c>
    </row>
    <row r="259" spans="1:60">
      <c r="A259">
        <v>255</v>
      </c>
      <c r="B259" t="s">
        <v>1190</v>
      </c>
      <c r="D259" t="s">
        <v>2620</v>
      </c>
      <c r="E259" t="s">
        <v>2623</v>
      </c>
      <c r="F259" t="s">
        <v>974</v>
      </c>
      <c r="G259">
        <v>1</v>
      </c>
      <c r="H259">
        <v>0</v>
      </c>
      <c r="I259" t="s">
        <v>2133</v>
      </c>
      <c r="J259" t="s">
        <v>3036</v>
      </c>
      <c r="K259" t="s">
        <v>2701</v>
      </c>
      <c r="L259" t="s">
        <v>2299</v>
      </c>
      <c r="M259" t="s">
        <v>1586</v>
      </c>
      <c r="N259" t="s">
        <v>2623</v>
      </c>
      <c r="O259" t="s">
        <v>2623</v>
      </c>
      <c r="P259" t="s">
        <v>3037</v>
      </c>
      <c r="Q259">
        <v>5854</v>
      </c>
      <c r="R259">
        <v>5956</v>
      </c>
      <c r="S259">
        <v>5956</v>
      </c>
      <c r="T259">
        <v>0</v>
      </c>
      <c r="U259">
        <v>0</v>
      </c>
      <c r="V259">
        <v>0</v>
      </c>
      <c r="W259">
        <v>1</v>
      </c>
      <c r="X259">
        <v>1</v>
      </c>
      <c r="Y259">
        <v>1</v>
      </c>
      <c r="Z259">
        <v>1</v>
      </c>
      <c r="AA259">
        <v>1</v>
      </c>
      <c r="AB259" t="s">
        <v>1190</v>
      </c>
      <c r="AC259" t="s">
        <v>3038</v>
      </c>
      <c r="AP259" t="s">
        <v>981</v>
      </c>
      <c r="AQ259">
        <v>0</v>
      </c>
      <c r="AT259" t="s">
        <v>936</v>
      </c>
      <c r="AU259" t="s">
        <v>3039</v>
      </c>
      <c r="AV259" t="s">
        <v>3040</v>
      </c>
      <c r="AW259" t="s">
        <v>3041</v>
      </c>
      <c r="AX259" t="s">
        <v>3042</v>
      </c>
      <c r="BF259" s="730" t="s">
        <v>3023</v>
      </c>
      <c r="BG259" s="730" t="s">
        <v>1190</v>
      </c>
      <c r="BH259" s="730" t="s">
        <v>11132</v>
      </c>
    </row>
    <row r="260" spans="1:60">
      <c r="A260">
        <v>256</v>
      </c>
      <c r="B260" t="s">
        <v>1190</v>
      </c>
      <c r="D260" t="s">
        <v>2597</v>
      </c>
      <c r="E260" t="s">
        <v>2600</v>
      </c>
      <c r="F260" t="s">
        <v>974</v>
      </c>
      <c r="G260">
        <v>1</v>
      </c>
      <c r="H260">
        <v>0</v>
      </c>
      <c r="I260" t="s">
        <v>1185</v>
      </c>
      <c r="J260" t="s">
        <v>1186</v>
      </c>
      <c r="K260" t="s">
        <v>1190</v>
      </c>
      <c r="L260" t="s">
        <v>2299</v>
      </c>
      <c r="M260" t="s">
        <v>1586</v>
      </c>
      <c r="N260" t="s">
        <v>3043</v>
      </c>
      <c r="O260" t="s">
        <v>3044</v>
      </c>
      <c r="P260" t="s">
        <v>3045</v>
      </c>
      <c r="Q260">
        <v>58642</v>
      </c>
      <c r="R260">
        <v>54243</v>
      </c>
      <c r="S260">
        <v>53875</v>
      </c>
      <c r="T260">
        <v>189</v>
      </c>
      <c r="U260">
        <v>179</v>
      </c>
      <c r="V260">
        <v>368</v>
      </c>
      <c r="W260">
        <v>0.99319999999999997</v>
      </c>
      <c r="X260">
        <v>1</v>
      </c>
      <c r="Y260">
        <v>1</v>
      </c>
      <c r="Z260">
        <v>1</v>
      </c>
      <c r="AA260">
        <v>1</v>
      </c>
      <c r="AB260" t="s">
        <v>1190</v>
      </c>
      <c r="AC260" t="s">
        <v>3046</v>
      </c>
      <c r="AP260" t="s">
        <v>981</v>
      </c>
      <c r="AQ260">
        <v>0</v>
      </c>
      <c r="AT260" t="s">
        <v>991</v>
      </c>
      <c r="AU260" t="s">
        <v>3047</v>
      </c>
      <c r="AV260" t="s">
        <v>3048</v>
      </c>
      <c r="AW260" t="s">
        <v>3049</v>
      </c>
      <c r="AX260" t="s">
        <v>3049</v>
      </c>
      <c r="BF260" s="730" t="s">
        <v>2820</v>
      </c>
      <c r="BG260" s="730" t="s">
        <v>1190</v>
      </c>
      <c r="BH260" s="730" t="s">
        <v>11132</v>
      </c>
    </row>
    <row r="261" spans="1:60">
      <c r="A261">
        <v>257</v>
      </c>
      <c r="B261" t="s">
        <v>1190</v>
      </c>
      <c r="D261" t="s">
        <v>2228</v>
      </c>
      <c r="E261" t="s">
        <v>2230</v>
      </c>
      <c r="F261" t="s">
        <v>974</v>
      </c>
      <c r="G261">
        <v>1</v>
      </c>
      <c r="H261">
        <v>0</v>
      </c>
      <c r="I261" t="s">
        <v>1185</v>
      </c>
      <c r="J261" t="s">
        <v>1427</v>
      </c>
      <c r="K261" t="s">
        <v>1190</v>
      </c>
      <c r="L261" t="s">
        <v>2299</v>
      </c>
      <c r="M261" t="s">
        <v>1586</v>
      </c>
      <c r="N261" t="s">
        <v>3050</v>
      </c>
      <c r="O261" t="s">
        <v>3050</v>
      </c>
      <c r="P261" t="s">
        <v>3051</v>
      </c>
      <c r="Q261">
        <v>3052</v>
      </c>
      <c r="R261">
        <v>3090</v>
      </c>
      <c r="S261">
        <v>3040</v>
      </c>
      <c r="T261">
        <v>50</v>
      </c>
      <c r="U261">
        <v>0</v>
      </c>
      <c r="V261">
        <v>50</v>
      </c>
      <c r="W261">
        <v>0.98380000000000001</v>
      </c>
      <c r="X261">
        <v>1</v>
      </c>
      <c r="Y261">
        <v>1</v>
      </c>
      <c r="Z261">
        <v>1</v>
      </c>
      <c r="AA261">
        <v>1</v>
      </c>
      <c r="AB261" t="s">
        <v>1190</v>
      </c>
      <c r="AC261" t="s">
        <v>3052</v>
      </c>
      <c r="AP261" t="s">
        <v>981</v>
      </c>
      <c r="AQ261">
        <v>0</v>
      </c>
      <c r="AT261" t="s">
        <v>1023</v>
      </c>
      <c r="AU261" t="s">
        <v>3053</v>
      </c>
      <c r="AV261" t="s">
        <v>3054</v>
      </c>
      <c r="AW261" t="s">
        <v>3055</v>
      </c>
      <c r="AX261" t="s">
        <v>3055</v>
      </c>
      <c r="BF261" s="730" t="s">
        <v>2620</v>
      </c>
      <c r="BG261" s="730" t="s">
        <v>2701</v>
      </c>
      <c r="BH261" s="730" t="s">
        <v>11132</v>
      </c>
    </row>
    <row r="262" spans="1:60">
      <c r="A262">
        <v>258</v>
      </c>
      <c r="B262" t="s">
        <v>1190</v>
      </c>
      <c r="D262" t="s">
        <v>2047</v>
      </c>
      <c r="E262" t="s">
        <v>2050</v>
      </c>
      <c r="F262" t="s">
        <v>974</v>
      </c>
      <c r="G262">
        <v>1</v>
      </c>
      <c r="H262">
        <v>0</v>
      </c>
      <c r="I262" t="s">
        <v>1185</v>
      </c>
      <c r="J262" t="s">
        <v>2834</v>
      </c>
      <c r="K262" t="s">
        <v>1190</v>
      </c>
      <c r="L262" t="s">
        <v>2299</v>
      </c>
      <c r="M262" t="s">
        <v>1586</v>
      </c>
      <c r="N262" t="s">
        <v>2050</v>
      </c>
      <c r="O262" t="s">
        <v>3056</v>
      </c>
      <c r="P262" t="s">
        <v>3057</v>
      </c>
      <c r="Q262">
        <v>51453</v>
      </c>
      <c r="R262">
        <v>51453</v>
      </c>
      <c r="S262">
        <v>51147</v>
      </c>
      <c r="T262">
        <v>303</v>
      </c>
      <c r="U262">
        <v>3</v>
      </c>
      <c r="V262">
        <v>306</v>
      </c>
      <c r="W262">
        <v>0.99409999999999998</v>
      </c>
      <c r="X262">
        <v>1</v>
      </c>
      <c r="Y262">
        <v>1</v>
      </c>
      <c r="Z262">
        <v>1</v>
      </c>
      <c r="AA262">
        <v>1</v>
      </c>
      <c r="AB262" t="s">
        <v>1190</v>
      </c>
      <c r="AC262" t="s">
        <v>3058</v>
      </c>
      <c r="AP262" t="s">
        <v>981</v>
      </c>
      <c r="AQ262">
        <v>0</v>
      </c>
      <c r="AT262" t="s">
        <v>1239</v>
      </c>
      <c r="AU262" t="s">
        <v>3059</v>
      </c>
      <c r="AV262" t="s">
        <v>3060</v>
      </c>
      <c r="AW262" t="s">
        <v>3061</v>
      </c>
      <c r="AX262" t="s">
        <v>3061</v>
      </c>
      <c r="BF262" s="730" t="s">
        <v>2597</v>
      </c>
      <c r="BG262" s="730" t="s">
        <v>1190</v>
      </c>
      <c r="BH262" s="730" t="s">
        <v>11132</v>
      </c>
    </row>
    <row r="263" spans="1:60">
      <c r="A263">
        <v>259</v>
      </c>
      <c r="B263" t="s">
        <v>1190</v>
      </c>
      <c r="D263" t="s">
        <v>3062</v>
      </c>
      <c r="E263" t="s">
        <v>3063</v>
      </c>
      <c r="F263" t="s">
        <v>1019</v>
      </c>
      <c r="G263">
        <v>0</v>
      </c>
      <c r="H263">
        <v>1</v>
      </c>
      <c r="I263" t="s">
        <v>2133</v>
      </c>
      <c r="J263" t="s">
        <v>2790</v>
      </c>
      <c r="K263" t="s">
        <v>2701</v>
      </c>
      <c r="L263" t="s">
        <v>2299</v>
      </c>
      <c r="M263" t="s">
        <v>1586</v>
      </c>
      <c r="N263" t="s">
        <v>3064</v>
      </c>
      <c r="O263" t="s">
        <v>3064</v>
      </c>
      <c r="P263" t="s">
        <v>3065</v>
      </c>
      <c r="Q263">
        <v>8757</v>
      </c>
      <c r="R263">
        <v>5899</v>
      </c>
      <c r="S263">
        <v>5741</v>
      </c>
      <c r="T263">
        <v>104</v>
      </c>
      <c r="U263">
        <v>54</v>
      </c>
      <c r="V263">
        <v>158</v>
      </c>
      <c r="W263">
        <v>0.97319999999999995</v>
      </c>
      <c r="X263">
        <v>0</v>
      </c>
      <c r="Y263">
        <v>0</v>
      </c>
      <c r="Z263">
        <v>1</v>
      </c>
      <c r="AA263">
        <v>0</v>
      </c>
      <c r="AB263" t="s">
        <v>1190</v>
      </c>
      <c r="AC263" t="s">
        <v>747</v>
      </c>
      <c r="AJ263" t="s">
        <v>2892</v>
      </c>
      <c r="AP263" t="s">
        <v>981</v>
      </c>
      <c r="AQ263">
        <v>0</v>
      </c>
      <c r="AT263" t="s">
        <v>1239</v>
      </c>
      <c r="AU263" t="s">
        <v>3066</v>
      </c>
      <c r="AV263" t="s">
        <v>3067</v>
      </c>
      <c r="AW263" t="s">
        <v>3068</v>
      </c>
      <c r="AX263" t="s">
        <v>3069</v>
      </c>
      <c r="BF263" s="730" t="s">
        <v>2228</v>
      </c>
      <c r="BG263" s="730" t="s">
        <v>1190</v>
      </c>
      <c r="BH263" s="730" t="s">
        <v>11132</v>
      </c>
    </row>
    <row r="264" spans="1:60">
      <c r="A264">
        <v>260</v>
      </c>
      <c r="B264" t="s">
        <v>1190</v>
      </c>
      <c r="D264" t="s">
        <v>1191</v>
      </c>
      <c r="E264" t="s">
        <v>1193</v>
      </c>
      <c r="F264" t="s">
        <v>974</v>
      </c>
      <c r="G264">
        <v>1</v>
      </c>
      <c r="H264">
        <v>0</v>
      </c>
      <c r="I264" t="s">
        <v>1185</v>
      </c>
      <c r="J264" t="s">
        <v>2834</v>
      </c>
      <c r="K264" t="s">
        <v>1190</v>
      </c>
      <c r="L264" t="s">
        <v>2299</v>
      </c>
      <c r="M264" t="s">
        <v>1586</v>
      </c>
      <c r="N264" t="s">
        <v>2858</v>
      </c>
      <c r="O264" t="s">
        <v>2858</v>
      </c>
      <c r="P264" t="s">
        <v>3070</v>
      </c>
      <c r="Q264">
        <v>14873</v>
      </c>
      <c r="R264">
        <v>13347</v>
      </c>
      <c r="S264">
        <v>13322</v>
      </c>
      <c r="T264">
        <v>25</v>
      </c>
      <c r="U264">
        <v>0</v>
      </c>
      <c r="V264">
        <v>25</v>
      </c>
      <c r="W264">
        <v>0.99809999999999999</v>
      </c>
      <c r="X264">
        <v>1</v>
      </c>
      <c r="Y264">
        <v>1</v>
      </c>
      <c r="Z264">
        <v>1</v>
      </c>
      <c r="AA264">
        <v>1</v>
      </c>
      <c r="AB264" t="s">
        <v>1190</v>
      </c>
      <c r="AC264" t="s">
        <v>3071</v>
      </c>
      <c r="AP264" t="s">
        <v>981</v>
      </c>
      <c r="AQ264">
        <v>0</v>
      </c>
      <c r="AT264" t="s">
        <v>991</v>
      </c>
      <c r="AU264" t="s">
        <v>3072</v>
      </c>
      <c r="AV264" t="s">
        <v>3073</v>
      </c>
      <c r="AW264" t="s">
        <v>3074</v>
      </c>
      <c r="AX264" t="s">
        <v>3075</v>
      </c>
      <c r="BF264" s="730" t="s">
        <v>2047</v>
      </c>
      <c r="BG264" s="730" t="s">
        <v>1190</v>
      </c>
      <c r="BH264" s="730" t="s">
        <v>11132</v>
      </c>
    </row>
    <row r="265" spans="1:60">
      <c r="A265">
        <v>261</v>
      </c>
      <c r="B265" t="s">
        <v>1190</v>
      </c>
      <c r="D265" t="s">
        <v>3076</v>
      </c>
      <c r="E265" t="s">
        <v>3077</v>
      </c>
      <c r="F265" t="s">
        <v>974</v>
      </c>
      <c r="G265">
        <v>1</v>
      </c>
      <c r="H265">
        <v>0</v>
      </c>
      <c r="I265" t="s">
        <v>1847</v>
      </c>
      <c r="J265" t="s">
        <v>3078</v>
      </c>
      <c r="K265" t="s">
        <v>3079</v>
      </c>
      <c r="L265" t="s">
        <v>2299</v>
      </c>
      <c r="M265" t="s">
        <v>1586</v>
      </c>
      <c r="N265" t="s">
        <v>3080</v>
      </c>
      <c r="O265" t="s">
        <v>3080</v>
      </c>
      <c r="P265" t="s">
        <v>3081</v>
      </c>
      <c r="Q265">
        <v>39240</v>
      </c>
      <c r="R265">
        <v>38127</v>
      </c>
      <c r="S265">
        <v>38007</v>
      </c>
      <c r="T265">
        <v>81</v>
      </c>
      <c r="U265">
        <v>39</v>
      </c>
      <c r="V265">
        <v>120</v>
      </c>
      <c r="W265">
        <v>0.99690000000000001</v>
      </c>
      <c r="X265">
        <v>1</v>
      </c>
      <c r="Y265">
        <v>1</v>
      </c>
      <c r="Z265">
        <v>1</v>
      </c>
      <c r="AA265">
        <v>1</v>
      </c>
      <c r="AB265" t="s">
        <v>1190</v>
      </c>
      <c r="AC265" t="s">
        <v>3082</v>
      </c>
      <c r="AP265" t="s">
        <v>981</v>
      </c>
      <c r="AQ265">
        <v>0</v>
      </c>
      <c r="AT265" t="s">
        <v>991</v>
      </c>
      <c r="AU265" t="s">
        <v>3083</v>
      </c>
      <c r="AV265" t="s">
        <v>3084</v>
      </c>
      <c r="AW265" t="s">
        <v>3085</v>
      </c>
      <c r="AX265" t="s">
        <v>3085</v>
      </c>
      <c r="BF265" s="730" t="s">
        <v>3062</v>
      </c>
      <c r="BG265" s="730" t="s">
        <v>2701</v>
      </c>
      <c r="BH265" s="730" t="s">
        <v>11132</v>
      </c>
    </row>
    <row r="266" spans="1:60">
      <c r="A266">
        <v>262</v>
      </c>
      <c r="B266" t="s">
        <v>1190</v>
      </c>
      <c r="D266" t="s">
        <v>3086</v>
      </c>
      <c r="E266" t="s">
        <v>3087</v>
      </c>
      <c r="F266" t="s">
        <v>974</v>
      </c>
      <c r="G266">
        <v>1</v>
      </c>
      <c r="H266">
        <v>0</v>
      </c>
      <c r="I266" t="s">
        <v>2133</v>
      </c>
      <c r="J266" t="s">
        <v>3088</v>
      </c>
      <c r="K266" t="s">
        <v>2701</v>
      </c>
      <c r="L266" t="s">
        <v>2299</v>
      </c>
      <c r="M266" t="s">
        <v>1586</v>
      </c>
      <c r="N266" t="s">
        <v>3089</v>
      </c>
      <c r="O266" t="s">
        <v>3090</v>
      </c>
      <c r="P266" t="s">
        <v>3091</v>
      </c>
      <c r="Q266">
        <v>105435</v>
      </c>
      <c r="R266">
        <v>49104</v>
      </c>
      <c r="S266">
        <v>47231</v>
      </c>
      <c r="T266">
        <v>898</v>
      </c>
      <c r="U266">
        <v>975</v>
      </c>
      <c r="V266">
        <v>1873</v>
      </c>
      <c r="W266">
        <v>0.96189999999999998</v>
      </c>
      <c r="X266">
        <v>0</v>
      </c>
      <c r="Y266">
        <v>1</v>
      </c>
      <c r="Z266">
        <v>1</v>
      </c>
      <c r="AA266">
        <v>0</v>
      </c>
      <c r="AB266" t="s">
        <v>1190</v>
      </c>
      <c r="AC266" t="s">
        <v>3092</v>
      </c>
      <c r="AP266" t="s">
        <v>981</v>
      </c>
      <c r="AQ266">
        <v>0</v>
      </c>
      <c r="AT266" t="s">
        <v>1190</v>
      </c>
      <c r="AU266" t="s">
        <v>3093</v>
      </c>
      <c r="AV266" t="s">
        <v>3094</v>
      </c>
      <c r="AW266" t="s">
        <v>3095</v>
      </c>
      <c r="AX266" t="s">
        <v>3096</v>
      </c>
      <c r="BF266" s="730" t="s">
        <v>1191</v>
      </c>
      <c r="BG266" s="730" t="s">
        <v>1190</v>
      </c>
      <c r="BH266" s="730" t="s">
        <v>11132</v>
      </c>
    </row>
    <row r="267" spans="1:60">
      <c r="A267">
        <v>263</v>
      </c>
      <c r="B267" t="s">
        <v>1190</v>
      </c>
      <c r="D267" t="s">
        <v>3097</v>
      </c>
      <c r="E267" t="s">
        <v>3098</v>
      </c>
      <c r="F267" t="s">
        <v>974</v>
      </c>
      <c r="G267">
        <v>1</v>
      </c>
      <c r="H267">
        <v>0</v>
      </c>
      <c r="I267" t="s">
        <v>1185</v>
      </c>
      <c r="J267" t="s">
        <v>3099</v>
      </c>
      <c r="K267" t="s">
        <v>2709</v>
      </c>
      <c r="L267" t="s">
        <v>2299</v>
      </c>
      <c r="M267" t="s">
        <v>1586</v>
      </c>
      <c r="N267" t="s">
        <v>3100</v>
      </c>
      <c r="O267" t="s">
        <v>3100</v>
      </c>
      <c r="P267" t="s">
        <v>3101</v>
      </c>
      <c r="Q267">
        <v>14452</v>
      </c>
      <c r="R267">
        <v>15325</v>
      </c>
      <c r="S267">
        <v>15182</v>
      </c>
      <c r="T267">
        <v>108</v>
      </c>
      <c r="U267">
        <v>35</v>
      </c>
      <c r="V267">
        <v>143</v>
      </c>
      <c r="W267">
        <v>0.99070000000000003</v>
      </c>
      <c r="X267">
        <v>1</v>
      </c>
      <c r="Y267">
        <v>1</v>
      </c>
      <c r="Z267">
        <v>1</v>
      </c>
      <c r="AA267">
        <v>1</v>
      </c>
      <c r="AB267" t="s">
        <v>1190</v>
      </c>
      <c r="AC267" t="s">
        <v>3102</v>
      </c>
      <c r="AP267" t="s">
        <v>981</v>
      </c>
      <c r="AQ267">
        <v>0</v>
      </c>
      <c r="AT267" t="s">
        <v>1054</v>
      </c>
      <c r="AU267" t="s">
        <v>3103</v>
      </c>
      <c r="AV267" t="s">
        <v>3104</v>
      </c>
      <c r="AW267" t="s">
        <v>3105</v>
      </c>
      <c r="AX267" t="s">
        <v>3106</v>
      </c>
      <c r="BF267" s="730" t="s">
        <v>3076</v>
      </c>
      <c r="BG267" s="730" t="s">
        <v>3079</v>
      </c>
      <c r="BH267" s="730" t="s">
        <v>11132</v>
      </c>
    </row>
    <row r="268" spans="1:60">
      <c r="A268">
        <v>264</v>
      </c>
      <c r="B268" t="s">
        <v>1190</v>
      </c>
      <c r="D268" t="s">
        <v>3107</v>
      </c>
      <c r="E268" t="s">
        <v>3108</v>
      </c>
      <c r="F268" t="s">
        <v>974</v>
      </c>
      <c r="G268">
        <v>1</v>
      </c>
      <c r="H268">
        <v>0</v>
      </c>
      <c r="I268" t="s">
        <v>2133</v>
      </c>
      <c r="J268" t="s">
        <v>3109</v>
      </c>
      <c r="K268" t="s">
        <v>2701</v>
      </c>
      <c r="L268" t="s">
        <v>2299</v>
      </c>
      <c r="M268" t="s">
        <v>1586</v>
      </c>
      <c r="N268" t="s">
        <v>3108</v>
      </c>
      <c r="O268" t="s">
        <v>3108</v>
      </c>
      <c r="P268" t="s">
        <v>3110</v>
      </c>
      <c r="Q268">
        <v>4724</v>
      </c>
      <c r="R268">
        <v>4724</v>
      </c>
      <c r="S268">
        <v>4677</v>
      </c>
      <c r="T268">
        <v>47</v>
      </c>
      <c r="U268">
        <v>0</v>
      </c>
      <c r="V268">
        <v>47</v>
      </c>
      <c r="W268">
        <v>0.99009999999999998</v>
      </c>
      <c r="X268">
        <v>1</v>
      </c>
      <c r="Y268">
        <v>1</v>
      </c>
      <c r="Z268">
        <v>1</v>
      </c>
      <c r="AA268">
        <v>1</v>
      </c>
      <c r="AB268" t="s">
        <v>1190</v>
      </c>
      <c r="AC268" t="s">
        <v>3111</v>
      </c>
      <c r="AP268" t="s">
        <v>981</v>
      </c>
      <c r="AQ268">
        <v>0</v>
      </c>
      <c r="AT268" t="s">
        <v>936</v>
      </c>
      <c r="AU268" t="s">
        <v>3112</v>
      </c>
      <c r="AV268" t="s">
        <v>3113</v>
      </c>
      <c r="AW268" t="s">
        <v>3114</v>
      </c>
      <c r="AX268" t="s">
        <v>3114</v>
      </c>
      <c r="BF268" s="730" t="s">
        <v>3086</v>
      </c>
      <c r="BG268" s="730" t="s">
        <v>2701</v>
      </c>
      <c r="BH268" s="730" t="s">
        <v>11132</v>
      </c>
    </row>
    <row r="269" spans="1:60">
      <c r="A269">
        <v>265</v>
      </c>
      <c r="B269" t="s">
        <v>1190</v>
      </c>
      <c r="D269" t="s">
        <v>3115</v>
      </c>
      <c r="E269" t="s">
        <v>3116</v>
      </c>
      <c r="F269" t="s">
        <v>974</v>
      </c>
      <c r="G269">
        <v>1</v>
      </c>
      <c r="H269">
        <v>0</v>
      </c>
      <c r="I269" t="s">
        <v>1185</v>
      </c>
      <c r="J269" t="s">
        <v>3117</v>
      </c>
      <c r="K269" t="s">
        <v>3079</v>
      </c>
      <c r="L269" t="s">
        <v>2299</v>
      </c>
      <c r="M269" t="s">
        <v>1586</v>
      </c>
      <c r="N269" t="s">
        <v>3116</v>
      </c>
      <c r="O269" t="s">
        <v>3118</v>
      </c>
      <c r="P269" t="s">
        <v>3119</v>
      </c>
      <c r="Q269">
        <v>9232</v>
      </c>
      <c r="R269">
        <v>8706</v>
      </c>
      <c r="S269">
        <v>7974</v>
      </c>
      <c r="T269">
        <v>732</v>
      </c>
      <c r="U269">
        <v>0</v>
      </c>
      <c r="V269">
        <v>732</v>
      </c>
      <c r="W269">
        <v>0.91590000000000005</v>
      </c>
      <c r="X269">
        <v>0</v>
      </c>
      <c r="Y269">
        <v>1</v>
      </c>
      <c r="Z269">
        <v>1</v>
      </c>
      <c r="AA269">
        <v>0</v>
      </c>
      <c r="AB269" t="s">
        <v>1190</v>
      </c>
      <c r="AC269" t="s">
        <v>3120</v>
      </c>
      <c r="AP269" t="s">
        <v>981</v>
      </c>
      <c r="AQ269">
        <v>0</v>
      </c>
      <c r="AT269" t="s">
        <v>1054</v>
      </c>
      <c r="AU269" t="s">
        <v>3121</v>
      </c>
      <c r="AV269" t="s">
        <v>3122</v>
      </c>
      <c r="AW269" t="s">
        <v>3123</v>
      </c>
      <c r="AX269" t="s">
        <v>3124</v>
      </c>
      <c r="BF269" s="730" t="s">
        <v>3097</v>
      </c>
      <c r="BG269" s="730" t="s">
        <v>2709</v>
      </c>
      <c r="BH269" s="730" t="s">
        <v>11132</v>
      </c>
    </row>
    <row r="270" spans="1:60">
      <c r="A270">
        <v>266</v>
      </c>
      <c r="B270" t="s">
        <v>1190</v>
      </c>
      <c r="D270" t="s">
        <v>3125</v>
      </c>
      <c r="E270" t="s">
        <v>3079</v>
      </c>
      <c r="F270" t="s">
        <v>974</v>
      </c>
      <c r="G270">
        <v>1</v>
      </c>
      <c r="H270">
        <v>0</v>
      </c>
      <c r="I270" t="s">
        <v>1847</v>
      </c>
      <c r="J270" t="s">
        <v>3126</v>
      </c>
      <c r="K270" t="s">
        <v>3079</v>
      </c>
      <c r="L270" t="s">
        <v>2299</v>
      </c>
      <c r="M270" t="s">
        <v>1586</v>
      </c>
      <c r="N270" t="s">
        <v>3127</v>
      </c>
      <c r="O270" t="s">
        <v>3128</v>
      </c>
      <c r="P270" t="s">
        <v>3129</v>
      </c>
      <c r="Q270">
        <v>139417</v>
      </c>
      <c r="R270">
        <v>129253</v>
      </c>
      <c r="S270">
        <v>128944</v>
      </c>
      <c r="T270">
        <v>200</v>
      </c>
      <c r="U270">
        <v>109</v>
      </c>
      <c r="V270">
        <v>309</v>
      </c>
      <c r="W270">
        <v>0.99760000000000004</v>
      </c>
      <c r="X270">
        <v>1</v>
      </c>
      <c r="Y270">
        <v>1</v>
      </c>
      <c r="Z270">
        <v>1</v>
      </c>
      <c r="AA270">
        <v>1</v>
      </c>
      <c r="AB270" t="s">
        <v>1190</v>
      </c>
      <c r="AC270" t="s">
        <v>3130</v>
      </c>
      <c r="AP270" t="s">
        <v>981</v>
      </c>
      <c r="AQ270">
        <v>0</v>
      </c>
      <c r="AT270" t="s">
        <v>1054</v>
      </c>
      <c r="AU270" t="s">
        <v>3121</v>
      </c>
      <c r="AV270" t="s">
        <v>3131</v>
      </c>
      <c r="AW270" t="s">
        <v>3132</v>
      </c>
      <c r="AX270" t="s">
        <v>3124</v>
      </c>
      <c r="BF270" s="730" t="s">
        <v>3107</v>
      </c>
      <c r="BG270" s="730" t="s">
        <v>2701</v>
      </c>
      <c r="BH270" s="730" t="s">
        <v>11132</v>
      </c>
    </row>
    <row r="271" spans="1:60">
      <c r="A271">
        <v>267</v>
      </c>
      <c r="B271" t="s">
        <v>1190</v>
      </c>
      <c r="D271" t="s">
        <v>3133</v>
      </c>
      <c r="E271" t="s">
        <v>3134</v>
      </c>
      <c r="F271" t="s">
        <v>974</v>
      </c>
      <c r="G271">
        <v>1</v>
      </c>
      <c r="H271">
        <v>0</v>
      </c>
      <c r="I271" t="s">
        <v>1847</v>
      </c>
      <c r="J271" t="s">
        <v>3078</v>
      </c>
      <c r="K271" t="s">
        <v>3079</v>
      </c>
      <c r="L271" t="s">
        <v>2299</v>
      </c>
      <c r="M271" t="s">
        <v>1586</v>
      </c>
      <c r="N271" t="s">
        <v>3134</v>
      </c>
      <c r="O271" t="s">
        <v>3134</v>
      </c>
      <c r="P271" t="s">
        <v>3135</v>
      </c>
      <c r="Q271">
        <v>3269</v>
      </c>
      <c r="R271">
        <v>2989</v>
      </c>
      <c r="S271">
        <v>2961</v>
      </c>
      <c r="T271">
        <v>17</v>
      </c>
      <c r="U271">
        <v>11</v>
      </c>
      <c r="V271">
        <v>28</v>
      </c>
      <c r="W271">
        <v>0.99060000000000004</v>
      </c>
      <c r="X271">
        <v>1</v>
      </c>
      <c r="Y271">
        <v>1</v>
      </c>
      <c r="Z271">
        <v>1</v>
      </c>
      <c r="AA271">
        <v>1</v>
      </c>
      <c r="AB271" t="s">
        <v>1190</v>
      </c>
      <c r="AC271" t="s">
        <v>3136</v>
      </c>
      <c r="AP271" t="s">
        <v>981</v>
      </c>
      <c r="AQ271">
        <v>0</v>
      </c>
      <c r="AT271" t="s">
        <v>1054</v>
      </c>
      <c r="AU271" t="s">
        <v>3121</v>
      </c>
      <c r="AV271" t="s">
        <v>3137</v>
      </c>
      <c r="AW271" t="s">
        <v>3138</v>
      </c>
      <c r="AX271" t="s">
        <v>3124</v>
      </c>
      <c r="BF271" s="730" t="s">
        <v>3115</v>
      </c>
      <c r="BG271" s="730" t="s">
        <v>3079</v>
      </c>
      <c r="BH271" s="730" t="s">
        <v>11132</v>
      </c>
    </row>
    <row r="272" spans="1:60">
      <c r="A272">
        <v>268</v>
      </c>
      <c r="B272" t="s">
        <v>1190</v>
      </c>
      <c r="D272" t="s">
        <v>3139</v>
      </c>
      <c r="E272" t="s">
        <v>3140</v>
      </c>
      <c r="F272" t="s">
        <v>974</v>
      </c>
      <c r="G272">
        <v>1</v>
      </c>
      <c r="H272">
        <v>0</v>
      </c>
      <c r="I272" t="s">
        <v>1185</v>
      </c>
      <c r="J272" t="s">
        <v>3140</v>
      </c>
      <c r="K272" t="s">
        <v>1190</v>
      </c>
      <c r="L272" t="s">
        <v>2299</v>
      </c>
      <c r="M272" t="s">
        <v>1586</v>
      </c>
      <c r="N272" t="s">
        <v>3140</v>
      </c>
      <c r="O272" t="s">
        <v>3141</v>
      </c>
      <c r="P272" t="s">
        <v>3142</v>
      </c>
      <c r="Q272">
        <v>429087</v>
      </c>
      <c r="R272">
        <v>425815</v>
      </c>
      <c r="S272">
        <v>420469</v>
      </c>
      <c r="T272">
        <v>5281</v>
      </c>
      <c r="U272">
        <v>65</v>
      </c>
      <c r="V272">
        <v>5346</v>
      </c>
      <c r="W272">
        <v>0.98740000000000006</v>
      </c>
      <c r="X272">
        <v>0</v>
      </c>
      <c r="Y272">
        <v>1</v>
      </c>
      <c r="Z272">
        <v>1</v>
      </c>
      <c r="AA272">
        <v>0</v>
      </c>
      <c r="AB272" t="s">
        <v>1190</v>
      </c>
      <c r="AC272" t="s">
        <v>3143</v>
      </c>
      <c r="AP272" t="s">
        <v>981</v>
      </c>
      <c r="AQ272">
        <v>0</v>
      </c>
      <c r="AT272" t="s">
        <v>1044</v>
      </c>
      <c r="AU272" t="s">
        <v>3144</v>
      </c>
      <c r="AV272" t="s">
        <v>3145</v>
      </c>
      <c r="AW272" t="s">
        <v>3146</v>
      </c>
      <c r="AX272" t="s">
        <v>3147</v>
      </c>
      <c r="BF272" s="730" t="s">
        <v>3125</v>
      </c>
      <c r="BG272" s="730" t="s">
        <v>3079</v>
      </c>
      <c r="BH272" s="730" t="s">
        <v>11132</v>
      </c>
    </row>
    <row r="273" spans="1:60">
      <c r="A273">
        <v>269</v>
      </c>
      <c r="B273" t="s">
        <v>1190</v>
      </c>
      <c r="D273" t="s">
        <v>3148</v>
      </c>
      <c r="E273" t="s">
        <v>3149</v>
      </c>
      <c r="F273" t="s">
        <v>974</v>
      </c>
      <c r="G273">
        <v>1</v>
      </c>
      <c r="H273">
        <v>0</v>
      </c>
      <c r="I273" t="s">
        <v>2133</v>
      </c>
      <c r="J273" t="s">
        <v>2134</v>
      </c>
      <c r="K273" t="s">
        <v>2701</v>
      </c>
      <c r="L273" t="s">
        <v>2299</v>
      </c>
      <c r="M273" t="s">
        <v>1586</v>
      </c>
      <c r="N273" t="s">
        <v>3149</v>
      </c>
      <c r="O273" t="s">
        <v>3150</v>
      </c>
      <c r="P273" t="s">
        <v>3151</v>
      </c>
      <c r="Q273">
        <v>21609</v>
      </c>
      <c r="R273">
        <v>19569</v>
      </c>
      <c r="S273">
        <v>19280</v>
      </c>
      <c r="T273">
        <v>184</v>
      </c>
      <c r="U273">
        <v>105</v>
      </c>
      <c r="V273">
        <v>289</v>
      </c>
      <c r="W273">
        <v>0.98519999999999996</v>
      </c>
      <c r="X273">
        <v>1</v>
      </c>
      <c r="Y273">
        <v>1</v>
      </c>
      <c r="Z273">
        <v>1</v>
      </c>
      <c r="AA273">
        <v>1</v>
      </c>
      <c r="AB273" t="s">
        <v>1190</v>
      </c>
      <c r="AC273" t="s">
        <v>3152</v>
      </c>
      <c r="AP273" t="s">
        <v>981</v>
      </c>
      <c r="AQ273">
        <v>0</v>
      </c>
      <c r="AT273" t="s">
        <v>1023</v>
      </c>
      <c r="AU273" t="s">
        <v>3153</v>
      </c>
      <c r="AV273" t="s">
        <v>3154</v>
      </c>
      <c r="AW273" t="s">
        <v>3155</v>
      </c>
      <c r="AX273" t="s">
        <v>3155</v>
      </c>
      <c r="BF273" s="730" t="s">
        <v>3133</v>
      </c>
      <c r="BG273" s="730" t="s">
        <v>3079</v>
      </c>
      <c r="BH273" s="730" t="s">
        <v>11132</v>
      </c>
    </row>
    <row r="274" spans="1:60">
      <c r="A274">
        <v>270</v>
      </c>
      <c r="B274" t="s">
        <v>1190</v>
      </c>
      <c r="D274" t="s">
        <v>3156</v>
      </c>
      <c r="E274" t="s">
        <v>3157</v>
      </c>
      <c r="F274" t="s">
        <v>974</v>
      </c>
      <c r="G274">
        <v>1</v>
      </c>
      <c r="H274">
        <v>0</v>
      </c>
      <c r="I274" t="s">
        <v>2133</v>
      </c>
      <c r="J274" t="s">
        <v>3158</v>
      </c>
      <c r="K274" t="s">
        <v>2701</v>
      </c>
      <c r="L274" t="s">
        <v>2299</v>
      </c>
      <c r="M274" t="s">
        <v>1586</v>
      </c>
      <c r="N274" t="s">
        <v>3159</v>
      </c>
      <c r="O274" t="s">
        <v>3160</v>
      </c>
      <c r="P274" t="s">
        <v>3161</v>
      </c>
      <c r="Q274">
        <v>13038</v>
      </c>
      <c r="R274">
        <v>11222</v>
      </c>
      <c r="S274">
        <v>11012</v>
      </c>
      <c r="T274">
        <v>170</v>
      </c>
      <c r="U274">
        <v>40</v>
      </c>
      <c r="V274">
        <v>210</v>
      </c>
      <c r="W274">
        <v>0.98129999999999995</v>
      </c>
      <c r="X274">
        <v>1</v>
      </c>
      <c r="Y274">
        <v>1</v>
      </c>
      <c r="Z274">
        <v>1</v>
      </c>
      <c r="AA274">
        <v>1</v>
      </c>
      <c r="AB274" t="s">
        <v>1190</v>
      </c>
      <c r="AC274" t="s">
        <v>3162</v>
      </c>
      <c r="AP274" t="s">
        <v>981</v>
      </c>
      <c r="AQ274">
        <v>0</v>
      </c>
      <c r="AT274" t="s">
        <v>1023</v>
      </c>
      <c r="AU274" t="s">
        <v>3163</v>
      </c>
      <c r="AV274" t="s">
        <v>3164</v>
      </c>
      <c r="AW274" t="s">
        <v>3165</v>
      </c>
      <c r="AX274" t="s">
        <v>3165</v>
      </c>
      <c r="BF274" s="730" t="s">
        <v>3139</v>
      </c>
      <c r="BG274" s="730" t="s">
        <v>1190</v>
      </c>
      <c r="BH274" s="730" t="s">
        <v>11132</v>
      </c>
    </row>
    <row r="275" spans="1:60">
      <c r="A275">
        <v>271</v>
      </c>
      <c r="B275" t="s">
        <v>1190</v>
      </c>
      <c r="D275" t="s">
        <v>3166</v>
      </c>
      <c r="E275" t="s">
        <v>3167</v>
      </c>
      <c r="F275" t="s">
        <v>974</v>
      </c>
      <c r="G275">
        <v>1</v>
      </c>
      <c r="H275">
        <v>0</v>
      </c>
      <c r="I275" t="s">
        <v>1847</v>
      </c>
      <c r="J275" t="s">
        <v>3168</v>
      </c>
      <c r="K275" t="s">
        <v>2701</v>
      </c>
      <c r="L275" t="s">
        <v>2299</v>
      </c>
      <c r="M275" t="s">
        <v>1586</v>
      </c>
      <c r="N275" t="s">
        <v>3169</v>
      </c>
      <c r="O275" t="s">
        <v>3170</v>
      </c>
      <c r="P275" t="s">
        <v>3171</v>
      </c>
      <c r="Q275">
        <v>75611</v>
      </c>
      <c r="R275">
        <v>70156</v>
      </c>
      <c r="S275">
        <v>69996</v>
      </c>
      <c r="T275">
        <v>152</v>
      </c>
      <c r="U275">
        <v>8</v>
      </c>
      <c r="V275">
        <v>160</v>
      </c>
      <c r="W275">
        <v>0.99770000000000003</v>
      </c>
      <c r="X275">
        <v>1</v>
      </c>
      <c r="Y275">
        <v>1</v>
      </c>
      <c r="Z275">
        <v>1</v>
      </c>
      <c r="AA275">
        <v>1</v>
      </c>
      <c r="AB275" t="s">
        <v>1190</v>
      </c>
      <c r="AC275" t="s">
        <v>3172</v>
      </c>
      <c r="AP275" t="s">
        <v>981</v>
      </c>
      <c r="AQ275">
        <v>0</v>
      </c>
      <c r="AT275" t="s">
        <v>936</v>
      </c>
      <c r="AU275" t="s">
        <v>3173</v>
      </c>
      <c r="AV275" t="s">
        <v>3174</v>
      </c>
      <c r="AW275" t="s">
        <v>3175</v>
      </c>
      <c r="AX275" t="s">
        <v>3176</v>
      </c>
      <c r="BF275" s="730" t="s">
        <v>3148</v>
      </c>
      <c r="BG275" s="730" t="s">
        <v>2701</v>
      </c>
      <c r="BH275" s="730" t="s">
        <v>11132</v>
      </c>
    </row>
    <row r="276" spans="1:60">
      <c r="A276">
        <v>272</v>
      </c>
      <c r="B276" t="s">
        <v>1190</v>
      </c>
      <c r="D276" t="s">
        <v>3177</v>
      </c>
      <c r="E276" t="s">
        <v>3178</v>
      </c>
      <c r="F276" t="s">
        <v>974</v>
      </c>
      <c r="G276">
        <v>1</v>
      </c>
      <c r="H276">
        <v>0</v>
      </c>
      <c r="I276" t="s">
        <v>1847</v>
      </c>
      <c r="J276" t="s">
        <v>1848</v>
      </c>
      <c r="K276" t="s">
        <v>3079</v>
      </c>
      <c r="L276" t="s">
        <v>2299</v>
      </c>
      <c r="M276" t="s">
        <v>1586</v>
      </c>
      <c r="N276" t="s">
        <v>3178</v>
      </c>
      <c r="O276" t="s">
        <v>3178</v>
      </c>
      <c r="P276" t="s">
        <v>3179</v>
      </c>
      <c r="Q276">
        <v>3809</v>
      </c>
      <c r="R276">
        <v>3736</v>
      </c>
      <c r="S276">
        <v>3651</v>
      </c>
      <c r="T276">
        <v>82</v>
      </c>
      <c r="U276">
        <v>3</v>
      </c>
      <c r="V276">
        <v>85</v>
      </c>
      <c r="W276">
        <v>0.97719999999999996</v>
      </c>
      <c r="X276">
        <v>0</v>
      </c>
      <c r="Y276">
        <v>1</v>
      </c>
      <c r="Z276">
        <v>1</v>
      </c>
      <c r="AA276">
        <v>0</v>
      </c>
      <c r="AB276" t="s">
        <v>1190</v>
      </c>
      <c r="AC276" t="s">
        <v>3180</v>
      </c>
      <c r="AP276" t="s">
        <v>981</v>
      </c>
      <c r="AQ276">
        <v>0</v>
      </c>
      <c r="AT276" t="s">
        <v>1239</v>
      </c>
      <c r="AU276" t="s">
        <v>3181</v>
      </c>
      <c r="AV276" t="s">
        <v>3182</v>
      </c>
      <c r="AW276" t="s">
        <v>3183</v>
      </c>
      <c r="AX276" t="s">
        <v>3183</v>
      </c>
      <c r="BF276" s="730" t="s">
        <v>3156</v>
      </c>
      <c r="BG276" s="730" t="s">
        <v>2701</v>
      </c>
      <c r="BH276" s="730" t="s">
        <v>11132</v>
      </c>
    </row>
    <row r="277" spans="1:60">
      <c r="A277">
        <v>273</v>
      </c>
      <c r="B277" t="s">
        <v>1190</v>
      </c>
      <c r="D277" t="s">
        <v>3184</v>
      </c>
      <c r="E277" t="s">
        <v>3185</v>
      </c>
      <c r="F277" t="s">
        <v>974</v>
      </c>
      <c r="G277">
        <v>1</v>
      </c>
      <c r="H277">
        <v>0</v>
      </c>
      <c r="I277" t="s">
        <v>1185</v>
      </c>
      <c r="J277" t="s">
        <v>3185</v>
      </c>
      <c r="K277" t="s">
        <v>1190</v>
      </c>
      <c r="L277" t="s">
        <v>2299</v>
      </c>
      <c r="M277" t="s">
        <v>1586</v>
      </c>
      <c r="N277" t="s">
        <v>3185</v>
      </c>
      <c r="O277" t="s">
        <v>3185</v>
      </c>
      <c r="P277" t="s">
        <v>3186</v>
      </c>
      <c r="Q277">
        <v>30165</v>
      </c>
      <c r="R277">
        <v>46648</v>
      </c>
      <c r="S277">
        <v>45238</v>
      </c>
      <c r="T277">
        <v>1181</v>
      </c>
      <c r="U277">
        <v>229</v>
      </c>
      <c r="V277">
        <v>1410</v>
      </c>
      <c r="W277">
        <v>0.9698</v>
      </c>
      <c r="X277">
        <v>0</v>
      </c>
      <c r="Y277">
        <v>1</v>
      </c>
      <c r="Z277">
        <v>1</v>
      </c>
      <c r="AA277">
        <v>0</v>
      </c>
      <c r="AB277" t="s">
        <v>1190</v>
      </c>
      <c r="AC277" t="s">
        <v>3187</v>
      </c>
      <c r="AP277" t="s">
        <v>981</v>
      </c>
      <c r="AQ277">
        <v>0</v>
      </c>
      <c r="AT277" t="s">
        <v>991</v>
      </c>
      <c r="AU277" t="s">
        <v>3188</v>
      </c>
      <c r="AV277" t="s">
        <v>3189</v>
      </c>
      <c r="AW277" t="s">
        <v>3190</v>
      </c>
      <c r="AX277" t="s">
        <v>3191</v>
      </c>
      <c r="BF277" s="730" t="s">
        <v>3166</v>
      </c>
      <c r="BG277" s="730" t="s">
        <v>2701</v>
      </c>
      <c r="BH277" s="730" t="s">
        <v>11132</v>
      </c>
    </row>
    <row r="278" spans="1:60">
      <c r="A278">
        <v>274</v>
      </c>
      <c r="B278" t="s">
        <v>1190</v>
      </c>
      <c r="D278" t="s">
        <v>3192</v>
      </c>
      <c r="E278" t="s">
        <v>3193</v>
      </c>
      <c r="F278" t="s">
        <v>974</v>
      </c>
      <c r="G278">
        <v>1</v>
      </c>
      <c r="H278">
        <v>0</v>
      </c>
      <c r="I278" t="s">
        <v>1185</v>
      </c>
      <c r="J278" t="s">
        <v>2723</v>
      </c>
      <c r="K278" t="s">
        <v>1190</v>
      </c>
      <c r="L278" t="s">
        <v>2299</v>
      </c>
      <c r="M278" t="s">
        <v>1586</v>
      </c>
      <c r="N278" t="s">
        <v>3194</v>
      </c>
      <c r="O278" t="s">
        <v>3194</v>
      </c>
      <c r="P278" t="s">
        <v>3195</v>
      </c>
      <c r="Q278">
        <v>2090</v>
      </c>
      <c r="R278">
        <v>2833</v>
      </c>
      <c r="S278">
        <v>2428</v>
      </c>
      <c r="T278">
        <v>399</v>
      </c>
      <c r="U278">
        <v>6</v>
      </c>
      <c r="V278">
        <v>405</v>
      </c>
      <c r="W278">
        <v>0.85699999999999998</v>
      </c>
      <c r="X278">
        <v>0</v>
      </c>
      <c r="Y278">
        <v>0</v>
      </c>
      <c r="Z278">
        <v>1</v>
      </c>
      <c r="AA278">
        <v>0</v>
      </c>
      <c r="AB278" t="s">
        <v>1190</v>
      </c>
      <c r="AC278" t="s">
        <v>3196</v>
      </c>
      <c r="AP278" t="s">
        <v>981</v>
      </c>
      <c r="AQ278">
        <v>0</v>
      </c>
      <c r="AT278" t="s">
        <v>971</v>
      </c>
      <c r="AU278" t="s">
        <v>1434</v>
      </c>
      <c r="AV278" t="s">
        <v>3197</v>
      </c>
      <c r="AW278" t="s">
        <v>1435</v>
      </c>
      <c r="AX278" t="s">
        <v>1435</v>
      </c>
      <c r="BF278" s="730" t="s">
        <v>3177</v>
      </c>
      <c r="BG278" s="730" t="s">
        <v>3079</v>
      </c>
      <c r="BH278" s="730" t="s">
        <v>11132</v>
      </c>
    </row>
    <row r="279" spans="1:60">
      <c r="A279">
        <v>275</v>
      </c>
      <c r="B279" t="s">
        <v>1190</v>
      </c>
      <c r="D279" t="s">
        <v>3198</v>
      </c>
      <c r="E279" t="s">
        <v>3199</v>
      </c>
      <c r="F279" t="s">
        <v>1019</v>
      </c>
      <c r="G279">
        <v>0</v>
      </c>
      <c r="H279">
        <v>1</v>
      </c>
      <c r="I279" t="s">
        <v>1185</v>
      </c>
      <c r="J279" t="s">
        <v>2747</v>
      </c>
      <c r="K279" t="s">
        <v>1190</v>
      </c>
      <c r="L279" t="s">
        <v>2299</v>
      </c>
      <c r="M279" t="s">
        <v>1586</v>
      </c>
      <c r="N279" t="s">
        <v>3199</v>
      </c>
      <c r="O279" t="s">
        <v>3199</v>
      </c>
      <c r="P279" t="s">
        <v>3200</v>
      </c>
      <c r="Q279">
        <v>16824</v>
      </c>
      <c r="R279">
        <v>18223</v>
      </c>
      <c r="S279">
        <v>17581</v>
      </c>
      <c r="T279">
        <v>642</v>
      </c>
      <c r="U279">
        <v>0</v>
      </c>
      <c r="V279">
        <v>642</v>
      </c>
      <c r="W279">
        <v>0.96479999999999999</v>
      </c>
      <c r="X279">
        <v>0</v>
      </c>
      <c r="Y279">
        <v>1</v>
      </c>
      <c r="Z279">
        <v>1</v>
      </c>
      <c r="AA279">
        <v>0</v>
      </c>
      <c r="AB279" t="s">
        <v>1190</v>
      </c>
      <c r="AC279" t="s">
        <v>747</v>
      </c>
      <c r="AJ279" t="s">
        <v>2823</v>
      </c>
      <c r="AP279" t="s">
        <v>981</v>
      </c>
      <c r="AQ279">
        <v>0</v>
      </c>
      <c r="AT279" t="s">
        <v>936</v>
      </c>
      <c r="AU279" t="s">
        <v>3201</v>
      </c>
      <c r="AV279" t="s">
        <v>3202</v>
      </c>
      <c r="AW279" t="s">
        <v>3203</v>
      </c>
      <c r="AX279" t="s">
        <v>3203</v>
      </c>
      <c r="BF279" s="730" t="s">
        <v>3184</v>
      </c>
      <c r="BG279" s="730" t="s">
        <v>1190</v>
      </c>
      <c r="BH279" s="730" t="s">
        <v>11132</v>
      </c>
    </row>
    <row r="280" spans="1:60">
      <c r="A280">
        <v>276</v>
      </c>
      <c r="B280" t="s">
        <v>1190</v>
      </c>
      <c r="D280" t="s">
        <v>3204</v>
      </c>
      <c r="E280" t="s">
        <v>3205</v>
      </c>
      <c r="F280" t="s">
        <v>974</v>
      </c>
      <c r="G280">
        <v>1</v>
      </c>
      <c r="H280">
        <v>0</v>
      </c>
      <c r="I280" t="s">
        <v>2133</v>
      </c>
      <c r="J280" t="s">
        <v>3158</v>
      </c>
      <c r="K280" t="s">
        <v>2701</v>
      </c>
      <c r="L280" t="s">
        <v>2299</v>
      </c>
      <c r="M280" t="s">
        <v>1586</v>
      </c>
      <c r="N280" t="s">
        <v>3205</v>
      </c>
      <c r="O280" t="s">
        <v>3205</v>
      </c>
      <c r="P280" t="s">
        <v>3206</v>
      </c>
      <c r="Q280">
        <v>5277</v>
      </c>
      <c r="R280">
        <v>5275</v>
      </c>
      <c r="S280">
        <v>5220</v>
      </c>
      <c r="T280">
        <v>31</v>
      </c>
      <c r="U280">
        <v>24</v>
      </c>
      <c r="V280">
        <v>55</v>
      </c>
      <c r="W280">
        <v>0.98960000000000004</v>
      </c>
      <c r="X280">
        <v>1</v>
      </c>
      <c r="Y280">
        <v>1</v>
      </c>
      <c r="Z280">
        <v>1</v>
      </c>
      <c r="AA280">
        <v>1</v>
      </c>
      <c r="AB280" t="s">
        <v>1190</v>
      </c>
      <c r="AC280" t="s">
        <v>3207</v>
      </c>
      <c r="AP280" t="s">
        <v>981</v>
      </c>
      <c r="AQ280">
        <v>0</v>
      </c>
      <c r="AT280" t="s">
        <v>1023</v>
      </c>
      <c r="AU280" t="s">
        <v>3208</v>
      </c>
      <c r="AV280" t="s">
        <v>3209</v>
      </c>
      <c r="AW280" t="s">
        <v>3210</v>
      </c>
      <c r="AX280" t="s">
        <v>3211</v>
      </c>
      <c r="BF280" s="730" t="s">
        <v>3192</v>
      </c>
      <c r="BG280" s="730" t="s">
        <v>1190</v>
      </c>
      <c r="BH280" s="730" t="s">
        <v>11132</v>
      </c>
    </row>
    <row r="281" spans="1:60">
      <c r="A281">
        <v>277</v>
      </c>
      <c r="B281" t="s">
        <v>1190</v>
      </c>
      <c r="D281" t="s">
        <v>3212</v>
      </c>
      <c r="E281" t="s">
        <v>3213</v>
      </c>
      <c r="F281" t="s">
        <v>974</v>
      </c>
      <c r="G281">
        <v>1</v>
      </c>
      <c r="H281">
        <v>0</v>
      </c>
      <c r="I281" t="s">
        <v>1185</v>
      </c>
      <c r="J281" t="s">
        <v>3214</v>
      </c>
      <c r="K281" t="s">
        <v>3079</v>
      </c>
      <c r="L281" t="s">
        <v>2299</v>
      </c>
      <c r="M281" t="s">
        <v>1586</v>
      </c>
      <c r="N281" t="s">
        <v>3213</v>
      </c>
      <c r="O281" t="s">
        <v>3215</v>
      </c>
      <c r="P281" t="s">
        <v>3216</v>
      </c>
      <c r="Q281">
        <v>20528</v>
      </c>
      <c r="R281">
        <v>20373</v>
      </c>
      <c r="S281">
        <v>20372</v>
      </c>
      <c r="T281">
        <v>1</v>
      </c>
      <c r="U281">
        <v>0</v>
      </c>
      <c r="V281">
        <v>1</v>
      </c>
      <c r="W281">
        <v>1</v>
      </c>
      <c r="X281">
        <v>1</v>
      </c>
      <c r="Y281">
        <v>1</v>
      </c>
      <c r="Z281">
        <v>1</v>
      </c>
      <c r="AA281">
        <v>1</v>
      </c>
      <c r="AB281" t="s">
        <v>1190</v>
      </c>
      <c r="AC281" t="s">
        <v>3217</v>
      </c>
      <c r="AP281" t="s">
        <v>981</v>
      </c>
      <c r="AQ281">
        <v>0</v>
      </c>
      <c r="AT281" t="s">
        <v>1023</v>
      </c>
      <c r="AU281" t="s">
        <v>3218</v>
      </c>
      <c r="AV281" t="s">
        <v>3219</v>
      </c>
      <c r="AW281" t="s">
        <v>3220</v>
      </c>
      <c r="AX281" t="s">
        <v>3221</v>
      </c>
      <c r="BF281" s="730" t="s">
        <v>3198</v>
      </c>
      <c r="BG281" s="730" t="s">
        <v>1190</v>
      </c>
      <c r="BH281" s="730" t="s">
        <v>11132</v>
      </c>
    </row>
    <row r="282" spans="1:60">
      <c r="A282">
        <v>278</v>
      </c>
      <c r="B282" t="s">
        <v>1190</v>
      </c>
      <c r="D282" t="s">
        <v>3222</v>
      </c>
      <c r="E282" t="s">
        <v>3223</v>
      </c>
      <c r="F282" t="s">
        <v>974</v>
      </c>
      <c r="G282">
        <v>1</v>
      </c>
      <c r="H282">
        <v>0</v>
      </c>
      <c r="I282" t="s">
        <v>1847</v>
      </c>
      <c r="J282" t="s">
        <v>3224</v>
      </c>
      <c r="K282" t="s">
        <v>2701</v>
      </c>
      <c r="L282" t="s">
        <v>2299</v>
      </c>
      <c r="M282" t="s">
        <v>1586</v>
      </c>
      <c r="N282" t="s">
        <v>3223</v>
      </c>
      <c r="O282" t="s">
        <v>3223</v>
      </c>
      <c r="P282" t="s">
        <v>3225</v>
      </c>
      <c r="Q282">
        <v>3786</v>
      </c>
      <c r="R282">
        <v>3739</v>
      </c>
      <c r="S282">
        <v>3662</v>
      </c>
      <c r="T282">
        <v>26</v>
      </c>
      <c r="U282">
        <v>51</v>
      </c>
      <c r="V282">
        <v>77</v>
      </c>
      <c r="W282">
        <v>0.97940000000000005</v>
      </c>
      <c r="X282">
        <v>0</v>
      </c>
      <c r="Y282">
        <v>1</v>
      </c>
      <c r="Z282">
        <v>0</v>
      </c>
      <c r="AA282">
        <v>0</v>
      </c>
      <c r="AB282" t="s">
        <v>1190</v>
      </c>
      <c r="AC282" t="s">
        <v>3226</v>
      </c>
      <c r="AP282" t="s">
        <v>981</v>
      </c>
      <c r="AQ282">
        <v>0</v>
      </c>
      <c r="AT282" t="s">
        <v>1521</v>
      </c>
      <c r="AU282" t="s">
        <v>2098</v>
      </c>
      <c r="AV282" t="s">
        <v>3227</v>
      </c>
      <c r="AW282" t="s">
        <v>3228</v>
      </c>
      <c r="AX282" t="s">
        <v>2099</v>
      </c>
      <c r="BF282" s="730" t="s">
        <v>3204</v>
      </c>
      <c r="BG282" s="730" t="s">
        <v>2701</v>
      </c>
      <c r="BH282" s="730" t="s">
        <v>11132</v>
      </c>
    </row>
    <row r="283" spans="1:60">
      <c r="A283">
        <v>279</v>
      </c>
      <c r="B283" t="s">
        <v>1190</v>
      </c>
      <c r="D283" t="s">
        <v>3229</v>
      </c>
      <c r="E283" t="s">
        <v>3230</v>
      </c>
      <c r="F283" t="s">
        <v>974</v>
      </c>
      <c r="G283">
        <v>1</v>
      </c>
      <c r="H283">
        <v>0</v>
      </c>
      <c r="I283" t="s">
        <v>1185</v>
      </c>
      <c r="J283" t="s">
        <v>2723</v>
      </c>
      <c r="K283" t="s">
        <v>1190</v>
      </c>
      <c r="L283" t="s">
        <v>2299</v>
      </c>
      <c r="M283" t="s">
        <v>1586</v>
      </c>
      <c r="N283" t="s">
        <v>3230</v>
      </c>
      <c r="O283" t="s">
        <v>3230</v>
      </c>
      <c r="P283" t="s">
        <v>3231</v>
      </c>
      <c r="Q283">
        <v>2634</v>
      </c>
      <c r="R283">
        <v>2874</v>
      </c>
      <c r="S283">
        <v>2860</v>
      </c>
      <c r="T283">
        <v>12</v>
      </c>
      <c r="U283">
        <v>2</v>
      </c>
      <c r="V283">
        <v>14</v>
      </c>
      <c r="W283">
        <v>0.99509999999999998</v>
      </c>
      <c r="X283">
        <v>1</v>
      </c>
      <c r="Y283">
        <v>1</v>
      </c>
      <c r="Z283">
        <v>0</v>
      </c>
      <c r="AA283">
        <v>0</v>
      </c>
      <c r="AB283" t="s">
        <v>1190</v>
      </c>
      <c r="AC283" t="s">
        <v>3232</v>
      </c>
      <c r="AP283" t="s">
        <v>981</v>
      </c>
      <c r="AQ283">
        <v>0</v>
      </c>
      <c r="AT283" t="s">
        <v>1521</v>
      </c>
      <c r="AU283" t="s">
        <v>2098</v>
      </c>
      <c r="AV283" t="s">
        <v>3233</v>
      </c>
      <c r="AW283" t="s">
        <v>3234</v>
      </c>
      <c r="AX283" t="s">
        <v>2099</v>
      </c>
      <c r="BF283" s="730" t="s">
        <v>3212</v>
      </c>
      <c r="BG283" s="730" t="s">
        <v>3079</v>
      </c>
      <c r="BH283" s="730" t="s">
        <v>11132</v>
      </c>
    </row>
    <row r="284" spans="1:60">
      <c r="A284">
        <v>280</v>
      </c>
      <c r="B284" t="s">
        <v>1190</v>
      </c>
      <c r="D284" t="s">
        <v>3235</v>
      </c>
      <c r="E284" t="s">
        <v>3236</v>
      </c>
      <c r="F284" t="s">
        <v>974</v>
      </c>
      <c r="G284">
        <v>1</v>
      </c>
      <c r="H284">
        <v>0</v>
      </c>
      <c r="I284" t="s">
        <v>2133</v>
      </c>
      <c r="J284" t="s">
        <v>2851</v>
      </c>
      <c r="K284" t="s">
        <v>2701</v>
      </c>
      <c r="L284" t="s">
        <v>2299</v>
      </c>
      <c r="M284" t="s">
        <v>1586</v>
      </c>
      <c r="N284" t="s">
        <v>3236</v>
      </c>
      <c r="O284" t="s">
        <v>3237</v>
      </c>
      <c r="P284" t="s">
        <v>3238</v>
      </c>
      <c r="Q284">
        <v>24557</v>
      </c>
      <c r="R284">
        <v>24846</v>
      </c>
      <c r="S284">
        <v>24555</v>
      </c>
      <c r="T284">
        <v>291</v>
      </c>
      <c r="U284">
        <v>0</v>
      </c>
      <c r="V284">
        <v>291</v>
      </c>
      <c r="W284">
        <v>0.98829999999999996</v>
      </c>
      <c r="X284">
        <v>1</v>
      </c>
      <c r="Y284">
        <v>1</v>
      </c>
      <c r="Z284">
        <v>1</v>
      </c>
      <c r="AA284">
        <v>1</v>
      </c>
      <c r="AB284" t="s">
        <v>1190</v>
      </c>
      <c r="AC284" t="s">
        <v>3239</v>
      </c>
      <c r="AP284" t="s">
        <v>981</v>
      </c>
      <c r="AQ284">
        <v>0</v>
      </c>
      <c r="AT284" t="s">
        <v>1034</v>
      </c>
      <c r="AU284" t="s">
        <v>3240</v>
      </c>
      <c r="AV284" t="s">
        <v>3241</v>
      </c>
      <c r="AW284" t="s">
        <v>3242</v>
      </c>
      <c r="AX284" t="s">
        <v>3243</v>
      </c>
      <c r="BF284" s="730" t="s">
        <v>3222</v>
      </c>
      <c r="BG284" s="730" t="s">
        <v>2701</v>
      </c>
      <c r="BH284" s="730" t="s">
        <v>11132</v>
      </c>
    </row>
    <row r="285" spans="1:60">
      <c r="A285">
        <v>281</v>
      </c>
      <c r="B285" t="s">
        <v>1190</v>
      </c>
      <c r="D285" t="s">
        <v>3244</v>
      </c>
      <c r="E285" t="s">
        <v>3245</v>
      </c>
      <c r="F285" t="s">
        <v>974</v>
      </c>
      <c r="G285">
        <v>1</v>
      </c>
      <c r="H285">
        <v>0</v>
      </c>
      <c r="I285" t="s">
        <v>1847</v>
      </c>
      <c r="J285" t="s">
        <v>3168</v>
      </c>
      <c r="K285" t="s">
        <v>2701</v>
      </c>
      <c r="L285" t="s">
        <v>2299</v>
      </c>
      <c r="M285" t="s">
        <v>1586</v>
      </c>
      <c r="N285" t="s">
        <v>3246</v>
      </c>
      <c r="O285" t="s">
        <v>3246</v>
      </c>
      <c r="P285" t="s">
        <v>3247</v>
      </c>
      <c r="Q285">
        <v>30442</v>
      </c>
      <c r="R285">
        <v>30379</v>
      </c>
      <c r="S285">
        <v>30102</v>
      </c>
      <c r="T285">
        <v>235</v>
      </c>
      <c r="U285">
        <v>42</v>
      </c>
      <c r="V285">
        <v>277</v>
      </c>
      <c r="W285">
        <v>0.9909</v>
      </c>
      <c r="X285">
        <v>1</v>
      </c>
      <c r="Y285">
        <v>1</v>
      </c>
      <c r="Z285">
        <v>1</v>
      </c>
      <c r="AA285">
        <v>1</v>
      </c>
      <c r="AB285" t="s">
        <v>1190</v>
      </c>
      <c r="AC285" t="s">
        <v>3248</v>
      </c>
      <c r="AP285" t="s">
        <v>981</v>
      </c>
      <c r="AQ285">
        <v>0</v>
      </c>
      <c r="AT285" t="s">
        <v>1054</v>
      </c>
      <c r="AU285" t="s">
        <v>3249</v>
      </c>
      <c r="AV285" t="s">
        <v>3250</v>
      </c>
      <c r="AW285" t="s">
        <v>3251</v>
      </c>
      <c r="AX285" t="s">
        <v>3251</v>
      </c>
      <c r="BF285" s="730" t="s">
        <v>3229</v>
      </c>
      <c r="BG285" s="730" t="s">
        <v>1190</v>
      </c>
      <c r="BH285" s="730" t="s">
        <v>11132</v>
      </c>
    </row>
    <row r="286" spans="1:60">
      <c r="A286">
        <v>282</v>
      </c>
      <c r="B286" t="s">
        <v>1190</v>
      </c>
      <c r="D286" t="s">
        <v>3252</v>
      </c>
      <c r="E286" t="s">
        <v>3253</v>
      </c>
      <c r="F286" t="s">
        <v>974</v>
      </c>
      <c r="G286">
        <v>1</v>
      </c>
      <c r="H286">
        <v>0</v>
      </c>
      <c r="I286" t="s">
        <v>1185</v>
      </c>
      <c r="J286" t="s">
        <v>3254</v>
      </c>
      <c r="K286" t="s">
        <v>2709</v>
      </c>
      <c r="L286" t="s">
        <v>2299</v>
      </c>
      <c r="M286" t="s">
        <v>1586</v>
      </c>
      <c r="N286" t="s">
        <v>3253</v>
      </c>
      <c r="O286" t="s">
        <v>3253</v>
      </c>
      <c r="P286" t="s">
        <v>3255</v>
      </c>
      <c r="Q286">
        <v>2433</v>
      </c>
      <c r="R286">
        <v>2314</v>
      </c>
      <c r="S286">
        <v>2273</v>
      </c>
      <c r="T286">
        <v>41</v>
      </c>
      <c r="U286">
        <v>0</v>
      </c>
      <c r="V286">
        <v>41</v>
      </c>
      <c r="W286">
        <v>0.98229999999999995</v>
      </c>
      <c r="X286">
        <v>1</v>
      </c>
      <c r="Y286">
        <v>1</v>
      </c>
      <c r="Z286">
        <v>1</v>
      </c>
      <c r="AA286">
        <v>1</v>
      </c>
      <c r="AB286" t="s">
        <v>1190</v>
      </c>
      <c r="AC286" t="s">
        <v>3256</v>
      </c>
      <c r="AP286" t="s">
        <v>981</v>
      </c>
      <c r="AQ286">
        <v>0</v>
      </c>
      <c r="AT286" t="s">
        <v>1054</v>
      </c>
      <c r="AU286" t="s">
        <v>3257</v>
      </c>
      <c r="AV286" t="s">
        <v>3258</v>
      </c>
      <c r="AW286" t="s">
        <v>3259</v>
      </c>
      <c r="AX286" t="s">
        <v>3260</v>
      </c>
      <c r="BF286" s="730" t="s">
        <v>3235</v>
      </c>
      <c r="BG286" s="730" t="s">
        <v>2701</v>
      </c>
      <c r="BH286" s="730" t="s">
        <v>11132</v>
      </c>
    </row>
    <row r="287" spans="1:60">
      <c r="A287">
        <v>283</v>
      </c>
      <c r="B287" t="s">
        <v>1190</v>
      </c>
      <c r="D287" t="s">
        <v>3261</v>
      </c>
      <c r="E287" t="s">
        <v>3262</v>
      </c>
      <c r="F287" t="s">
        <v>974</v>
      </c>
      <c r="G287">
        <v>1</v>
      </c>
      <c r="H287">
        <v>0</v>
      </c>
      <c r="I287" t="s">
        <v>1847</v>
      </c>
      <c r="J287" t="s">
        <v>2809</v>
      </c>
      <c r="K287" t="s">
        <v>3079</v>
      </c>
      <c r="L287" t="s">
        <v>2299</v>
      </c>
      <c r="M287" t="s">
        <v>1586</v>
      </c>
      <c r="N287" t="s">
        <v>3262</v>
      </c>
      <c r="O287" t="s">
        <v>3262</v>
      </c>
      <c r="P287" t="s">
        <v>3263</v>
      </c>
      <c r="Q287">
        <v>3219</v>
      </c>
      <c r="R287">
        <v>2584</v>
      </c>
      <c r="S287">
        <v>2490</v>
      </c>
      <c r="T287">
        <v>50</v>
      </c>
      <c r="U287">
        <v>44</v>
      </c>
      <c r="V287">
        <v>94</v>
      </c>
      <c r="W287">
        <v>0.96360000000000001</v>
      </c>
      <c r="X287">
        <v>0</v>
      </c>
      <c r="Y287">
        <v>1</v>
      </c>
      <c r="Z287">
        <v>1</v>
      </c>
      <c r="AA287">
        <v>0</v>
      </c>
      <c r="AB287" t="s">
        <v>1190</v>
      </c>
      <c r="AC287" t="s">
        <v>3264</v>
      </c>
      <c r="AP287" t="s">
        <v>981</v>
      </c>
      <c r="AQ287">
        <v>0</v>
      </c>
      <c r="AT287" t="s">
        <v>1034</v>
      </c>
      <c r="AU287" t="s">
        <v>3265</v>
      </c>
      <c r="AV287" t="s">
        <v>3266</v>
      </c>
      <c r="AW287" t="s">
        <v>3267</v>
      </c>
      <c r="AX287" t="s">
        <v>3267</v>
      </c>
      <c r="BF287" s="730" t="s">
        <v>3244</v>
      </c>
      <c r="BG287" s="730" t="s">
        <v>2701</v>
      </c>
      <c r="BH287" s="730" t="s">
        <v>11132</v>
      </c>
    </row>
    <row r="288" spans="1:60">
      <c r="A288">
        <v>284</v>
      </c>
      <c r="B288" t="s">
        <v>1190</v>
      </c>
      <c r="D288" t="s">
        <v>3268</v>
      </c>
      <c r="E288" t="s">
        <v>3269</v>
      </c>
      <c r="F288" t="s">
        <v>974</v>
      </c>
      <c r="G288">
        <v>1</v>
      </c>
      <c r="H288">
        <v>0</v>
      </c>
      <c r="I288" t="s">
        <v>1847</v>
      </c>
      <c r="J288" t="s">
        <v>2809</v>
      </c>
      <c r="K288" t="s">
        <v>2701</v>
      </c>
      <c r="L288" t="s">
        <v>2299</v>
      </c>
      <c r="M288" t="s">
        <v>1586</v>
      </c>
      <c r="N288" t="s">
        <v>3269</v>
      </c>
      <c r="O288" t="s">
        <v>3269</v>
      </c>
      <c r="P288" t="s">
        <v>3270</v>
      </c>
      <c r="Q288">
        <v>2938</v>
      </c>
      <c r="R288">
        <v>2973</v>
      </c>
      <c r="S288">
        <v>2862</v>
      </c>
      <c r="T288">
        <v>108</v>
      </c>
      <c r="U288">
        <v>3</v>
      </c>
      <c r="V288">
        <v>111</v>
      </c>
      <c r="W288">
        <v>0.9627</v>
      </c>
      <c r="X288">
        <v>0</v>
      </c>
      <c r="Y288">
        <v>1</v>
      </c>
      <c r="Z288">
        <v>1</v>
      </c>
      <c r="AA288">
        <v>0</v>
      </c>
      <c r="AB288" t="s">
        <v>1190</v>
      </c>
      <c r="AC288" t="s">
        <v>3271</v>
      </c>
      <c r="AP288" t="s">
        <v>981</v>
      </c>
      <c r="AQ288">
        <v>0</v>
      </c>
      <c r="AT288" t="s">
        <v>1190</v>
      </c>
      <c r="AU288" t="s">
        <v>3272</v>
      </c>
      <c r="AV288" t="s">
        <v>3273</v>
      </c>
      <c r="AW288" t="s">
        <v>3274</v>
      </c>
      <c r="AX288" t="s">
        <v>3275</v>
      </c>
      <c r="BF288" s="730" t="s">
        <v>3252</v>
      </c>
      <c r="BG288" s="730" t="s">
        <v>2709</v>
      </c>
      <c r="BH288" s="730" t="s">
        <v>11132</v>
      </c>
    </row>
    <row r="289" spans="1:60">
      <c r="A289">
        <v>285</v>
      </c>
      <c r="B289" t="s">
        <v>1190</v>
      </c>
      <c r="D289" t="s">
        <v>3276</v>
      </c>
      <c r="E289" t="s">
        <v>3277</v>
      </c>
      <c r="F289" t="s">
        <v>974</v>
      </c>
      <c r="G289">
        <v>1</v>
      </c>
      <c r="H289">
        <v>0</v>
      </c>
      <c r="I289" t="s">
        <v>1847</v>
      </c>
      <c r="J289" t="s">
        <v>3126</v>
      </c>
      <c r="K289" t="s">
        <v>3079</v>
      </c>
      <c r="L289" t="s">
        <v>2299</v>
      </c>
      <c r="M289" t="s">
        <v>1586</v>
      </c>
      <c r="N289" t="s">
        <v>3277</v>
      </c>
      <c r="O289" t="s">
        <v>3278</v>
      </c>
      <c r="P289" t="s">
        <v>3279</v>
      </c>
      <c r="Q289">
        <v>7402</v>
      </c>
      <c r="R289">
        <v>8281</v>
      </c>
      <c r="S289">
        <v>8276</v>
      </c>
      <c r="T289">
        <v>5</v>
      </c>
      <c r="U289">
        <v>0</v>
      </c>
      <c r="V289">
        <v>5</v>
      </c>
      <c r="W289">
        <v>0.99939999999999996</v>
      </c>
      <c r="X289">
        <v>1</v>
      </c>
      <c r="Y289">
        <v>1</v>
      </c>
      <c r="Z289">
        <v>1</v>
      </c>
      <c r="AA289">
        <v>1</v>
      </c>
      <c r="AB289" t="s">
        <v>1190</v>
      </c>
      <c r="AC289" t="s">
        <v>3280</v>
      </c>
      <c r="AP289" t="s">
        <v>981</v>
      </c>
      <c r="AQ289">
        <v>0</v>
      </c>
      <c r="AT289" t="s">
        <v>1190</v>
      </c>
      <c r="AU289" t="s">
        <v>3281</v>
      </c>
      <c r="AV289" t="s">
        <v>3282</v>
      </c>
      <c r="AW289" t="s">
        <v>3283</v>
      </c>
      <c r="AX289" t="s">
        <v>3284</v>
      </c>
      <c r="BF289" s="730" t="s">
        <v>3261</v>
      </c>
      <c r="BG289" s="730" t="s">
        <v>3079</v>
      </c>
      <c r="BH289" s="730" t="s">
        <v>11132</v>
      </c>
    </row>
    <row r="290" spans="1:60">
      <c r="A290">
        <v>286</v>
      </c>
      <c r="B290" t="s">
        <v>1190</v>
      </c>
      <c r="D290" t="s">
        <v>3285</v>
      </c>
      <c r="E290" t="s">
        <v>3286</v>
      </c>
      <c r="F290" t="s">
        <v>974</v>
      </c>
      <c r="G290">
        <v>1</v>
      </c>
      <c r="H290">
        <v>0</v>
      </c>
      <c r="I290" t="s">
        <v>1847</v>
      </c>
      <c r="J290" t="s">
        <v>3287</v>
      </c>
      <c r="K290" t="s">
        <v>3079</v>
      </c>
      <c r="L290" t="s">
        <v>2299</v>
      </c>
      <c r="M290" t="s">
        <v>1586</v>
      </c>
      <c r="N290" t="s">
        <v>3286</v>
      </c>
      <c r="O290" t="s">
        <v>3286</v>
      </c>
      <c r="P290" t="s">
        <v>3288</v>
      </c>
      <c r="Q290">
        <v>34988</v>
      </c>
      <c r="R290">
        <v>35078</v>
      </c>
      <c r="S290">
        <v>35021</v>
      </c>
      <c r="T290">
        <v>18</v>
      </c>
      <c r="U290">
        <v>39</v>
      </c>
      <c r="V290">
        <v>57</v>
      </c>
      <c r="W290">
        <v>0.99839999999999995</v>
      </c>
      <c r="X290">
        <v>1</v>
      </c>
      <c r="Y290">
        <v>1</v>
      </c>
      <c r="Z290">
        <v>1</v>
      </c>
      <c r="AA290">
        <v>1</v>
      </c>
      <c r="AB290" t="s">
        <v>1190</v>
      </c>
      <c r="AC290" t="s">
        <v>3289</v>
      </c>
      <c r="AP290" t="s">
        <v>981</v>
      </c>
      <c r="AQ290">
        <v>0</v>
      </c>
      <c r="AT290" t="s">
        <v>1190</v>
      </c>
      <c r="AU290" t="s">
        <v>3281</v>
      </c>
      <c r="AV290" t="s">
        <v>3290</v>
      </c>
      <c r="AW290" t="s">
        <v>3291</v>
      </c>
      <c r="AX290" t="s">
        <v>3284</v>
      </c>
      <c r="BF290" s="730" t="s">
        <v>3268</v>
      </c>
      <c r="BG290" s="730" t="s">
        <v>2701</v>
      </c>
      <c r="BH290" s="730" t="s">
        <v>11132</v>
      </c>
    </row>
    <row r="291" spans="1:60">
      <c r="A291">
        <v>287</v>
      </c>
      <c r="B291" t="s">
        <v>1190</v>
      </c>
      <c r="D291" t="s">
        <v>3292</v>
      </c>
      <c r="E291" t="s">
        <v>3293</v>
      </c>
      <c r="F291" t="s">
        <v>974</v>
      </c>
      <c r="G291">
        <v>2</v>
      </c>
      <c r="H291">
        <v>0</v>
      </c>
      <c r="I291" t="s">
        <v>1185</v>
      </c>
      <c r="J291" t="s">
        <v>2884</v>
      </c>
      <c r="K291" t="s">
        <v>3096</v>
      </c>
      <c r="L291" t="s">
        <v>2299</v>
      </c>
      <c r="M291" t="s">
        <v>1586</v>
      </c>
      <c r="N291" t="s">
        <v>3293</v>
      </c>
      <c r="O291" t="s">
        <v>3293</v>
      </c>
      <c r="P291" t="s">
        <v>3294</v>
      </c>
      <c r="Q291">
        <v>4415</v>
      </c>
      <c r="R291">
        <v>4643</v>
      </c>
      <c r="S291">
        <v>4572</v>
      </c>
      <c r="T291">
        <v>43</v>
      </c>
      <c r="U291">
        <v>28</v>
      </c>
      <c r="V291">
        <v>71</v>
      </c>
      <c r="W291">
        <v>0.98470000000000002</v>
      </c>
      <c r="X291">
        <v>1</v>
      </c>
      <c r="Y291">
        <v>1</v>
      </c>
      <c r="Z291">
        <v>1</v>
      </c>
      <c r="AA291">
        <v>1</v>
      </c>
      <c r="AB291" t="s">
        <v>1190</v>
      </c>
      <c r="AC291" s="491" t="s">
        <v>3295</v>
      </c>
      <c r="AD291" s="499" t="s">
        <v>3296</v>
      </c>
      <c r="AP291" t="s">
        <v>981</v>
      </c>
      <c r="AQ291">
        <v>0</v>
      </c>
      <c r="AT291" t="s">
        <v>1190</v>
      </c>
      <c r="AU291" t="s">
        <v>3297</v>
      </c>
      <c r="AV291" t="s">
        <v>3298</v>
      </c>
      <c r="AW291" t="s">
        <v>3299</v>
      </c>
      <c r="AX291" t="s">
        <v>3300</v>
      </c>
      <c r="BF291" s="730" t="s">
        <v>3276</v>
      </c>
      <c r="BG291" s="730" t="s">
        <v>3079</v>
      </c>
      <c r="BH291" s="730" t="s">
        <v>11132</v>
      </c>
    </row>
    <row r="292" spans="1:60">
      <c r="A292">
        <v>288</v>
      </c>
      <c r="B292" t="s">
        <v>1190</v>
      </c>
      <c r="D292" t="s">
        <v>3301</v>
      </c>
      <c r="E292" t="s">
        <v>3302</v>
      </c>
      <c r="F292" t="s">
        <v>974</v>
      </c>
      <c r="G292">
        <v>1</v>
      </c>
      <c r="H292">
        <v>0</v>
      </c>
      <c r="I292" t="s">
        <v>1847</v>
      </c>
      <c r="J292" t="s">
        <v>3224</v>
      </c>
      <c r="K292" t="s">
        <v>2701</v>
      </c>
      <c r="L292" t="s">
        <v>2299</v>
      </c>
      <c r="M292" t="s">
        <v>1586</v>
      </c>
      <c r="N292" t="s">
        <v>3302</v>
      </c>
      <c r="O292" t="s">
        <v>3303</v>
      </c>
      <c r="P292" t="s">
        <v>3304</v>
      </c>
      <c r="Q292">
        <v>13216</v>
      </c>
      <c r="R292">
        <v>13216</v>
      </c>
      <c r="S292">
        <v>13130</v>
      </c>
      <c r="T292">
        <v>46</v>
      </c>
      <c r="U292">
        <v>40</v>
      </c>
      <c r="V292">
        <v>86</v>
      </c>
      <c r="W292">
        <v>0.99350000000000005</v>
      </c>
      <c r="X292">
        <v>1</v>
      </c>
      <c r="Y292">
        <v>1</v>
      </c>
      <c r="Z292">
        <v>1</v>
      </c>
      <c r="AA292">
        <v>1</v>
      </c>
      <c r="AB292" t="s">
        <v>1190</v>
      </c>
      <c r="AC292" t="s">
        <v>3305</v>
      </c>
      <c r="AP292" t="s">
        <v>981</v>
      </c>
      <c r="AQ292">
        <v>0</v>
      </c>
      <c r="AT292" t="s">
        <v>971</v>
      </c>
      <c r="AU292" t="s">
        <v>1372</v>
      </c>
      <c r="AV292" t="s">
        <v>3306</v>
      </c>
      <c r="AW292" t="s">
        <v>1440</v>
      </c>
      <c r="AX292" t="s">
        <v>1373</v>
      </c>
      <c r="BF292" s="730" t="s">
        <v>3285</v>
      </c>
      <c r="BG292" s="730" t="s">
        <v>3079</v>
      </c>
      <c r="BH292" s="730" t="s">
        <v>11132</v>
      </c>
    </row>
    <row r="293" spans="1:60">
      <c r="A293">
        <v>289</v>
      </c>
      <c r="B293" t="s">
        <v>1190</v>
      </c>
      <c r="D293" t="s">
        <v>3307</v>
      </c>
      <c r="E293" t="s">
        <v>3308</v>
      </c>
      <c r="F293" t="s">
        <v>974</v>
      </c>
      <c r="G293">
        <v>1</v>
      </c>
      <c r="H293">
        <v>0</v>
      </c>
      <c r="I293" t="s">
        <v>1185</v>
      </c>
      <c r="J293" t="s">
        <v>3214</v>
      </c>
      <c r="K293" t="s">
        <v>3079</v>
      </c>
      <c r="L293" t="s">
        <v>2299</v>
      </c>
      <c r="M293" t="s">
        <v>1586</v>
      </c>
      <c r="N293" t="s">
        <v>3309</v>
      </c>
      <c r="O293" t="s">
        <v>3309</v>
      </c>
      <c r="P293" t="s">
        <v>3310</v>
      </c>
      <c r="Q293">
        <v>20326</v>
      </c>
      <c r="R293">
        <v>19829</v>
      </c>
      <c r="S293">
        <v>19434</v>
      </c>
      <c r="T293">
        <v>273</v>
      </c>
      <c r="U293">
        <v>122</v>
      </c>
      <c r="V293">
        <v>395</v>
      </c>
      <c r="W293">
        <v>0.98009999999999997</v>
      </c>
      <c r="X293">
        <v>1</v>
      </c>
      <c r="Y293">
        <v>1</v>
      </c>
      <c r="Z293">
        <v>1</v>
      </c>
      <c r="AA293">
        <v>1</v>
      </c>
      <c r="AB293" t="s">
        <v>1190</v>
      </c>
      <c r="AC293" t="s">
        <v>3311</v>
      </c>
      <c r="AP293" t="s">
        <v>981</v>
      </c>
      <c r="AQ293">
        <v>0</v>
      </c>
      <c r="AT293" t="s">
        <v>1034</v>
      </c>
      <c r="AU293" t="s">
        <v>3312</v>
      </c>
      <c r="AV293" t="s">
        <v>3313</v>
      </c>
      <c r="AW293" t="s">
        <v>3314</v>
      </c>
      <c r="AX293" t="s">
        <v>3315</v>
      </c>
      <c r="BF293" s="730" t="s">
        <v>3292</v>
      </c>
      <c r="BG293" s="730" t="s">
        <v>3096</v>
      </c>
      <c r="BH293" s="730" t="s">
        <v>11132</v>
      </c>
    </row>
    <row r="294" spans="1:60">
      <c r="A294">
        <v>290</v>
      </c>
      <c r="B294" t="s">
        <v>1190</v>
      </c>
      <c r="D294" t="s">
        <v>3316</v>
      </c>
      <c r="E294" t="s">
        <v>3317</v>
      </c>
      <c r="F294" t="s">
        <v>974</v>
      </c>
      <c r="G294">
        <v>1</v>
      </c>
      <c r="H294">
        <v>0</v>
      </c>
      <c r="I294" t="s">
        <v>1847</v>
      </c>
      <c r="J294" t="s">
        <v>1848</v>
      </c>
      <c r="K294" t="s">
        <v>3079</v>
      </c>
      <c r="L294" t="s">
        <v>2299</v>
      </c>
      <c r="M294" t="s">
        <v>1586</v>
      </c>
      <c r="N294" t="s">
        <v>3317</v>
      </c>
      <c r="O294" t="s">
        <v>3317</v>
      </c>
      <c r="P294" t="s">
        <v>3318</v>
      </c>
      <c r="Q294">
        <v>15048</v>
      </c>
      <c r="R294">
        <v>14418</v>
      </c>
      <c r="S294">
        <v>14142</v>
      </c>
      <c r="T294">
        <v>213</v>
      </c>
      <c r="U294">
        <v>63</v>
      </c>
      <c r="V294">
        <v>276</v>
      </c>
      <c r="W294">
        <v>0.98089999999999999</v>
      </c>
      <c r="X294">
        <v>1</v>
      </c>
      <c r="Y294">
        <v>1</v>
      </c>
      <c r="Z294">
        <v>1</v>
      </c>
      <c r="AA294">
        <v>1</v>
      </c>
      <c r="AB294" t="s">
        <v>1190</v>
      </c>
      <c r="AC294" t="s">
        <v>3319</v>
      </c>
      <c r="AP294" t="s">
        <v>981</v>
      </c>
      <c r="AQ294">
        <v>0</v>
      </c>
      <c r="AT294" t="s">
        <v>1034</v>
      </c>
      <c r="AU294" t="s">
        <v>3312</v>
      </c>
      <c r="AV294" t="s">
        <v>3320</v>
      </c>
      <c r="AW294" t="s">
        <v>3321</v>
      </c>
      <c r="AX294" t="s">
        <v>3315</v>
      </c>
      <c r="BF294" s="730" t="s">
        <v>3301</v>
      </c>
      <c r="BG294" s="730" t="s">
        <v>2701</v>
      </c>
      <c r="BH294" s="730" t="s">
        <v>11132</v>
      </c>
    </row>
    <row r="295" spans="1:60">
      <c r="A295">
        <v>291</v>
      </c>
      <c r="B295" t="s">
        <v>1190</v>
      </c>
      <c r="D295" t="s">
        <v>3322</v>
      </c>
      <c r="E295" t="s">
        <v>3323</v>
      </c>
      <c r="F295" t="s">
        <v>974</v>
      </c>
      <c r="G295">
        <v>1</v>
      </c>
      <c r="H295">
        <v>0</v>
      </c>
      <c r="I295" t="s">
        <v>1847</v>
      </c>
      <c r="J295" t="s">
        <v>2809</v>
      </c>
      <c r="K295" t="s">
        <v>2701</v>
      </c>
      <c r="L295" t="s">
        <v>2299</v>
      </c>
      <c r="M295" t="s">
        <v>1586</v>
      </c>
      <c r="N295" t="s">
        <v>3323</v>
      </c>
      <c r="O295" t="s">
        <v>3324</v>
      </c>
      <c r="P295" t="s">
        <v>3325</v>
      </c>
      <c r="Q295">
        <v>88341</v>
      </c>
      <c r="R295">
        <v>81059</v>
      </c>
      <c r="S295">
        <v>79921</v>
      </c>
      <c r="T295">
        <v>1138</v>
      </c>
      <c r="U295">
        <v>0</v>
      </c>
      <c r="V295">
        <v>1138</v>
      </c>
      <c r="W295">
        <v>0.98599999999999999</v>
      </c>
      <c r="X295">
        <v>1</v>
      </c>
      <c r="Y295">
        <v>1</v>
      </c>
      <c r="Z295">
        <v>1</v>
      </c>
      <c r="AA295">
        <v>1</v>
      </c>
      <c r="AB295" t="s">
        <v>1190</v>
      </c>
      <c r="AC295" t="s">
        <v>3326</v>
      </c>
      <c r="AP295" t="s">
        <v>981</v>
      </c>
      <c r="AQ295">
        <v>0</v>
      </c>
      <c r="AT295" t="s">
        <v>1034</v>
      </c>
      <c r="AU295" t="s">
        <v>3327</v>
      </c>
      <c r="AV295" t="s">
        <v>3328</v>
      </c>
      <c r="AW295" t="s">
        <v>3329</v>
      </c>
      <c r="AX295" t="s">
        <v>3315</v>
      </c>
      <c r="BF295" s="730" t="s">
        <v>3307</v>
      </c>
      <c r="BG295" s="730" t="s">
        <v>3079</v>
      </c>
      <c r="BH295" s="730" t="s">
        <v>11132</v>
      </c>
    </row>
    <row r="296" spans="1:60">
      <c r="A296">
        <v>292</v>
      </c>
      <c r="B296" t="s">
        <v>1190</v>
      </c>
      <c r="D296" t="s">
        <v>3330</v>
      </c>
      <c r="E296" t="s">
        <v>3331</v>
      </c>
      <c r="F296" t="s">
        <v>974</v>
      </c>
      <c r="G296">
        <v>1</v>
      </c>
      <c r="H296">
        <v>0</v>
      </c>
      <c r="I296" t="s">
        <v>2133</v>
      </c>
      <c r="J296" t="s">
        <v>3332</v>
      </c>
      <c r="K296" t="s">
        <v>2701</v>
      </c>
      <c r="L296" t="s">
        <v>2299</v>
      </c>
      <c r="M296" t="s">
        <v>1586</v>
      </c>
      <c r="N296" t="s">
        <v>3331</v>
      </c>
      <c r="O296" t="s">
        <v>3331</v>
      </c>
      <c r="P296" t="s">
        <v>3333</v>
      </c>
      <c r="Q296">
        <v>3754</v>
      </c>
      <c r="R296">
        <v>3321</v>
      </c>
      <c r="S296">
        <v>3258</v>
      </c>
      <c r="T296">
        <v>36</v>
      </c>
      <c r="U296">
        <v>27</v>
      </c>
      <c r="V296">
        <v>63</v>
      </c>
      <c r="W296">
        <v>0.98099999999999998</v>
      </c>
      <c r="X296">
        <v>1</v>
      </c>
      <c r="Y296">
        <v>1</v>
      </c>
      <c r="Z296">
        <v>1</v>
      </c>
      <c r="AA296">
        <v>1</v>
      </c>
      <c r="AB296" t="s">
        <v>1190</v>
      </c>
      <c r="AC296" t="s">
        <v>3334</v>
      </c>
      <c r="AP296" t="s">
        <v>981</v>
      </c>
      <c r="AQ296">
        <v>0</v>
      </c>
      <c r="AT296" t="s">
        <v>1044</v>
      </c>
      <c r="AU296" t="s">
        <v>3335</v>
      </c>
      <c r="AV296" t="s">
        <v>3336</v>
      </c>
      <c r="AW296" t="s">
        <v>3337</v>
      </c>
      <c r="AX296" t="s">
        <v>3338</v>
      </c>
      <c r="BF296" s="730" t="s">
        <v>3316</v>
      </c>
      <c r="BG296" s="730" t="s">
        <v>3079</v>
      </c>
      <c r="BH296" s="730" t="s">
        <v>11132</v>
      </c>
    </row>
    <row r="297" spans="1:60">
      <c r="A297">
        <v>293</v>
      </c>
      <c r="B297" t="s">
        <v>1190</v>
      </c>
      <c r="D297" t="s">
        <v>3339</v>
      </c>
      <c r="E297" t="s">
        <v>3340</v>
      </c>
      <c r="F297" t="s">
        <v>974</v>
      </c>
      <c r="G297">
        <v>1</v>
      </c>
      <c r="H297">
        <v>0</v>
      </c>
      <c r="I297" t="s">
        <v>1847</v>
      </c>
      <c r="J297" t="s">
        <v>3078</v>
      </c>
      <c r="K297" t="s">
        <v>3079</v>
      </c>
      <c r="L297" t="s">
        <v>2299</v>
      </c>
      <c r="M297" t="s">
        <v>1586</v>
      </c>
      <c r="N297" t="s">
        <v>3340</v>
      </c>
      <c r="O297" t="s">
        <v>3340</v>
      </c>
      <c r="P297" t="s">
        <v>3341</v>
      </c>
      <c r="Q297">
        <v>4012</v>
      </c>
      <c r="R297">
        <v>3380</v>
      </c>
      <c r="S297">
        <v>3380</v>
      </c>
      <c r="T297">
        <v>0</v>
      </c>
      <c r="U297">
        <v>0</v>
      </c>
      <c r="V297">
        <v>0</v>
      </c>
      <c r="W297">
        <v>1</v>
      </c>
      <c r="X297">
        <v>1</v>
      </c>
      <c r="Y297">
        <v>1</v>
      </c>
      <c r="Z297">
        <v>0</v>
      </c>
      <c r="AA297">
        <v>0</v>
      </c>
      <c r="AB297" t="s">
        <v>1190</v>
      </c>
      <c r="AC297" t="s">
        <v>3342</v>
      </c>
      <c r="AP297" t="s">
        <v>981</v>
      </c>
      <c r="AQ297">
        <v>0</v>
      </c>
      <c r="AT297" t="s">
        <v>1034</v>
      </c>
      <c r="AU297" t="s">
        <v>3343</v>
      </c>
      <c r="AV297" t="s">
        <v>3344</v>
      </c>
      <c r="AW297" t="s">
        <v>3345</v>
      </c>
      <c r="AX297" t="s">
        <v>3346</v>
      </c>
      <c r="BF297" s="730" t="s">
        <v>3322</v>
      </c>
      <c r="BG297" s="730" t="s">
        <v>2701</v>
      </c>
      <c r="BH297" s="730" t="s">
        <v>11132</v>
      </c>
    </row>
    <row r="298" spans="1:60">
      <c r="A298">
        <v>294</v>
      </c>
      <c r="B298" t="s">
        <v>1190</v>
      </c>
      <c r="D298" t="s">
        <v>3347</v>
      </c>
      <c r="E298" t="s">
        <v>3348</v>
      </c>
      <c r="F298" t="s">
        <v>974</v>
      </c>
      <c r="G298">
        <v>1</v>
      </c>
      <c r="H298">
        <v>0</v>
      </c>
      <c r="I298" t="s">
        <v>1185</v>
      </c>
      <c r="J298" t="s">
        <v>3349</v>
      </c>
      <c r="K298" t="s">
        <v>3350</v>
      </c>
      <c r="L298" t="s">
        <v>2299</v>
      </c>
      <c r="M298" t="s">
        <v>1586</v>
      </c>
      <c r="N298" t="s">
        <v>3348</v>
      </c>
      <c r="O298" t="s">
        <v>3348</v>
      </c>
      <c r="P298" t="s">
        <v>3351</v>
      </c>
      <c r="Q298">
        <v>3494</v>
      </c>
      <c r="R298">
        <v>3412</v>
      </c>
      <c r="S298">
        <v>3374</v>
      </c>
      <c r="T298">
        <v>33</v>
      </c>
      <c r="U298">
        <v>5</v>
      </c>
      <c r="V298">
        <v>38</v>
      </c>
      <c r="W298">
        <v>0.9889</v>
      </c>
      <c r="X298">
        <v>1</v>
      </c>
      <c r="Y298">
        <v>1</v>
      </c>
      <c r="Z298">
        <v>1</v>
      </c>
      <c r="AA298">
        <v>1</v>
      </c>
      <c r="AB298" t="s">
        <v>1190</v>
      </c>
      <c r="AC298" t="s">
        <v>3352</v>
      </c>
      <c r="AP298" t="s">
        <v>981</v>
      </c>
      <c r="AQ298">
        <v>0</v>
      </c>
      <c r="AT298" t="s">
        <v>1044</v>
      </c>
      <c r="AU298" t="s">
        <v>3353</v>
      </c>
      <c r="AV298" t="s">
        <v>3354</v>
      </c>
      <c r="AW298" t="s">
        <v>3355</v>
      </c>
      <c r="AX298" t="s">
        <v>3356</v>
      </c>
      <c r="BF298" s="730" t="s">
        <v>3330</v>
      </c>
      <c r="BG298" s="730" t="s">
        <v>2701</v>
      </c>
      <c r="BH298" s="730" t="s">
        <v>11132</v>
      </c>
    </row>
    <row r="299" spans="1:60">
      <c r="A299">
        <v>295</v>
      </c>
      <c r="B299" t="s">
        <v>1190</v>
      </c>
      <c r="D299" t="s">
        <v>3357</v>
      </c>
      <c r="E299" t="s">
        <v>3358</v>
      </c>
      <c r="F299" t="s">
        <v>974</v>
      </c>
      <c r="G299">
        <v>1</v>
      </c>
      <c r="H299">
        <v>0</v>
      </c>
      <c r="I299" t="s">
        <v>1185</v>
      </c>
      <c r="J299" t="s">
        <v>2747</v>
      </c>
      <c r="K299" t="s">
        <v>1190</v>
      </c>
      <c r="L299" t="s">
        <v>2299</v>
      </c>
      <c r="M299" t="s">
        <v>1586</v>
      </c>
      <c r="N299" t="s">
        <v>3358</v>
      </c>
      <c r="O299" t="s">
        <v>3358</v>
      </c>
      <c r="P299" t="s">
        <v>3359</v>
      </c>
      <c r="Q299">
        <v>9951</v>
      </c>
      <c r="R299">
        <v>10221</v>
      </c>
      <c r="S299">
        <v>10025</v>
      </c>
      <c r="T299">
        <v>190</v>
      </c>
      <c r="U299">
        <v>6</v>
      </c>
      <c r="V299">
        <v>196</v>
      </c>
      <c r="W299">
        <v>0.98080000000000001</v>
      </c>
      <c r="X299">
        <v>1</v>
      </c>
      <c r="Y299">
        <v>1</v>
      </c>
      <c r="Z299">
        <v>1</v>
      </c>
      <c r="AA299">
        <v>1</v>
      </c>
      <c r="AB299" t="s">
        <v>1190</v>
      </c>
      <c r="AC299" t="s">
        <v>3360</v>
      </c>
      <c r="AP299" t="s">
        <v>981</v>
      </c>
      <c r="AQ299">
        <v>0</v>
      </c>
      <c r="AT299" t="s">
        <v>1082</v>
      </c>
      <c r="AU299" t="s">
        <v>2389</v>
      </c>
      <c r="AV299" t="s">
        <v>3361</v>
      </c>
      <c r="AW299" t="s">
        <v>3362</v>
      </c>
      <c r="AX299" t="s">
        <v>2390</v>
      </c>
      <c r="BF299" s="730" t="s">
        <v>3339</v>
      </c>
      <c r="BG299" s="730" t="s">
        <v>3079</v>
      </c>
      <c r="BH299" s="730" t="s">
        <v>11132</v>
      </c>
    </row>
    <row r="300" spans="1:60">
      <c r="A300">
        <v>296</v>
      </c>
      <c r="B300" t="s">
        <v>1190</v>
      </c>
      <c r="D300" t="s">
        <v>3363</v>
      </c>
      <c r="E300" t="s">
        <v>3364</v>
      </c>
      <c r="F300" t="s">
        <v>974</v>
      </c>
      <c r="G300">
        <v>1</v>
      </c>
      <c r="H300">
        <v>0</v>
      </c>
      <c r="I300" t="s">
        <v>2133</v>
      </c>
      <c r="J300" t="s">
        <v>3365</v>
      </c>
      <c r="K300" t="s">
        <v>2701</v>
      </c>
      <c r="L300" t="s">
        <v>2299</v>
      </c>
      <c r="M300" t="s">
        <v>1586</v>
      </c>
      <c r="N300" t="s">
        <v>3366</v>
      </c>
      <c r="O300" t="s">
        <v>3367</v>
      </c>
      <c r="P300" t="s">
        <v>3368</v>
      </c>
      <c r="Q300">
        <v>18627</v>
      </c>
      <c r="R300">
        <v>17613</v>
      </c>
      <c r="S300">
        <v>17325</v>
      </c>
      <c r="T300">
        <v>195</v>
      </c>
      <c r="U300">
        <v>93</v>
      </c>
      <c r="V300">
        <v>288</v>
      </c>
      <c r="W300">
        <v>0.98360000000000003</v>
      </c>
      <c r="X300">
        <v>1</v>
      </c>
      <c r="Y300">
        <v>1</v>
      </c>
      <c r="Z300">
        <v>1</v>
      </c>
      <c r="AA300">
        <v>1</v>
      </c>
      <c r="AB300" t="s">
        <v>1190</v>
      </c>
      <c r="AC300" t="s">
        <v>3369</v>
      </c>
      <c r="AP300" t="s">
        <v>981</v>
      </c>
      <c r="AQ300">
        <v>0</v>
      </c>
      <c r="AT300" t="s">
        <v>1034</v>
      </c>
      <c r="AU300" t="s">
        <v>3370</v>
      </c>
      <c r="AV300" t="s">
        <v>3371</v>
      </c>
      <c r="AW300" t="s">
        <v>3372</v>
      </c>
      <c r="AX300" t="s">
        <v>3373</v>
      </c>
      <c r="BF300" s="730" t="s">
        <v>3347</v>
      </c>
      <c r="BG300" s="730" t="s">
        <v>3350</v>
      </c>
      <c r="BH300" s="730" t="s">
        <v>11132</v>
      </c>
    </row>
    <row r="301" spans="1:60">
      <c r="A301">
        <v>297</v>
      </c>
      <c r="B301" t="s">
        <v>1190</v>
      </c>
      <c r="D301" t="s">
        <v>3374</v>
      </c>
      <c r="E301" t="s">
        <v>3375</v>
      </c>
      <c r="F301" t="s">
        <v>974</v>
      </c>
      <c r="G301">
        <v>1</v>
      </c>
      <c r="H301">
        <v>0</v>
      </c>
      <c r="I301" t="s">
        <v>1847</v>
      </c>
      <c r="J301" t="s">
        <v>2809</v>
      </c>
      <c r="K301" t="s">
        <v>2701</v>
      </c>
      <c r="L301" t="s">
        <v>2299</v>
      </c>
      <c r="M301" t="s">
        <v>1586</v>
      </c>
      <c r="N301" t="s">
        <v>3323</v>
      </c>
      <c r="O301" t="s">
        <v>3323</v>
      </c>
      <c r="P301" t="s">
        <v>3376</v>
      </c>
      <c r="Q301">
        <v>5250</v>
      </c>
      <c r="R301">
        <v>5009</v>
      </c>
      <c r="S301">
        <v>4888</v>
      </c>
      <c r="T301">
        <v>121</v>
      </c>
      <c r="U301">
        <v>0</v>
      </c>
      <c r="V301">
        <v>121</v>
      </c>
      <c r="W301">
        <v>0.9758</v>
      </c>
      <c r="X301">
        <v>0</v>
      </c>
      <c r="Y301">
        <v>1</v>
      </c>
      <c r="Z301">
        <v>1</v>
      </c>
      <c r="AA301">
        <v>0</v>
      </c>
      <c r="AB301" t="s">
        <v>1190</v>
      </c>
      <c r="AC301" t="s">
        <v>3377</v>
      </c>
      <c r="AP301" t="s">
        <v>981</v>
      </c>
      <c r="AQ301">
        <v>0</v>
      </c>
      <c r="AT301" t="s">
        <v>1190</v>
      </c>
      <c r="AU301" t="s">
        <v>3378</v>
      </c>
      <c r="AV301" t="s">
        <v>3379</v>
      </c>
      <c r="AW301" t="s">
        <v>3380</v>
      </c>
      <c r="AX301" t="s">
        <v>3381</v>
      </c>
      <c r="BF301" s="730" t="s">
        <v>3357</v>
      </c>
      <c r="BG301" s="730" t="s">
        <v>1190</v>
      </c>
      <c r="BH301" s="730" t="s">
        <v>11132</v>
      </c>
    </row>
    <row r="302" spans="1:60">
      <c r="A302">
        <v>298</v>
      </c>
      <c r="B302" t="s">
        <v>1190</v>
      </c>
      <c r="D302" t="s">
        <v>3382</v>
      </c>
      <c r="E302" t="s">
        <v>3383</v>
      </c>
      <c r="F302" t="s">
        <v>1628</v>
      </c>
      <c r="G302">
        <v>1</v>
      </c>
      <c r="H302">
        <v>1</v>
      </c>
      <c r="I302" t="s">
        <v>1185</v>
      </c>
      <c r="J302" t="s">
        <v>1186</v>
      </c>
      <c r="K302" t="s">
        <v>1190</v>
      </c>
      <c r="L302" t="s">
        <v>2299</v>
      </c>
      <c r="M302" t="s">
        <v>1586</v>
      </c>
      <c r="N302" t="s">
        <v>3384</v>
      </c>
      <c r="O302" t="s">
        <v>3384</v>
      </c>
      <c r="P302" t="s">
        <v>3385</v>
      </c>
      <c r="Q302">
        <v>2020</v>
      </c>
      <c r="R302">
        <v>2018</v>
      </c>
      <c r="S302">
        <v>2008</v>
      </c>
      <c r="T302">
        <v>10</v>
      </c>
      <c r="U302">
        <v>0</v>
      </c>
      <c r="V302">
        <v>10</v>
      </c>
      <c r="W302">
        <v>0.995</v>
      </c>
      <c r="X302">
        <v>1</v>
      </c>
      <c r="Y302">
        <v>0</v>
      </c>
      <c r="Z302">
        <v>1</v>
      </c>
      <c r="AA302">
        <v>0</v>
      </c>
      <c r="AB302" t="s">
        <v>1190</v>
      </c>
      <c r="AC302" t="s">
        <v>3386</v>
      </c>
      <c r="AJ302" t="s">
        <v>3382</v>
      </c>
      <c r="AP302" t="s">
        <v>1262</v>
      </c>
      <c r="AQ302">
        <v>1</v>
      </c>
      <c r="AT302" t="s">
        <v>1044</v>
      </c>
      <c r="AU302" t="s">
        <v>3387</v>
      </c>
      <c r="AV302" t="s">
        <v>3388</v>
      </c>
      <c r="AW302" t="s">
        <v>3389</v>
      </c>
      <c r="AX302" t="s">
        <v>3390</v>
      </c>
      <c r="BF302" s="730" t="s">
        <v>3363</v>
      </c>
      <c r="BG302" s="730" t="s">
        <v>2701</v>
      </c>
      <c r="BH302" s="730" t="s">
        <v>11132</v>
      </c>
    </row>
    <row r="303" spans="1:60">
      <c r="A303">
        <v>299</v>
      </c>
      <c r="B303" t="s">
        <v>1190</v>
      </c>
      <c r="D303" t="s">
        <v>3391</v>
      </c>
      <c r="E303" t="s">
        <v>3392</v>
      </c>
      <c r="F303" t="s">
        <v>974</v>
      </c>
      <c r="G303">
        <v>1</v>
      </c>
      <c r="H303">
        <v>0</v>
      </c>
      <c r="I303" t="s">
        <v>1185</v>
      </c>
      <c r="J303" t="s">
        <v>2747</v>
      </c>
      <c r="K303" t="s">
        <v>1190</v>
      </c>
      <c r="L303" t="s">
        <v>2299</v>
      </c>
      <c r="M303" t="s">
        <v>1586</v>
      </c>
      <c r="N303" t="s">
        <v>3393</v>
      </c>
      <c r="O303" t="s">
        <v>2967</v>
      </c>
      <c r="P303" t="s">
        <v>3394</v>
      </c>
      <c r="Q303">
        <v>2383</v>
      </c>
      <c r="R303">
        <v>2291</v>
      </c>
      <c r="S303">
        <v>2235</v>
      </c>
      <c r="T303">
        <v>34</v>
      </c>
      <c r="U303">
        <v>22</v>
      </c>
      <c r="V303">
        <v>56</v>
      </c>
      <c r="W303">
        <v>0.97560000000000002</v>
      </c>
      <c r="X303">
        <v>0</v>
      </c>
      <c r="Y303">
        <v>1</v>
      </c>
      <c r="Z303">
        <v>0</v>
      </c>
      <c r="AA303">
        <v>0</v>
      </c>
      <c r="AB303" t="s">
        <v>1190</v>
      </c>
      <c r="AC303" t="s">
        <v>3395</v>
      </c>
      <c r="AP303" t="s">
        <v>981</v>
      </c>
      <c r="AQ303">
        <v>0</v>
      </c>
      <c r="AT303" t="s">
        <v>1034</v>
      </c>
      <c r="AU303" t="s">
        <v>3396</v>
      </c>
      <c r="AV303" t="s">
        <v>3397</v>
      </c>
      <c r="AW303" t="s">
        <v>3398</v>
      </c>
      <c r="AX303" t="s">
        <v>3399</v>
      </c>
      <c r="BF303" s="730" t="s">
        <v>3374</v>
      </c>
      <c r="BG303" s="730" t="s">
        <v>2701</v>
      </c>
      <c r="BH303" s="730" t="s">
        <v>11132</v>
      </c>
    </row>
    <row r="304" spans="1:60">
      <c r="A304">
        <v>300</v>
      </c>
      <c r="B304" t="s">
        <v>1190</v>
      </c>
      <c r="D304" t="s">
        <v>3400</v>
      </c>
      <c r="E304" t="s">
        <v>3401</v>
      </c>
      <c r="F304" t="s">
        <v>974</v>
      </c>
      <c r="G304">
        <v>1</v>
      </c>
      <c r="H304">
        <v>0</v>
      </c>
      <c r="I304" t="s">
        <v>1185</v>
      </c>
      <c r="J304" t="s">
        <v>2756</v>
      </c>
      <c r="K304" t="s">
        <v>1190</v>
      </c>
      <c r="L304" t="s">
        <v>2299</v>
      </c>
      <c r="M304" t="s">
        <v>1586</v>
      </c>
      <c r="N304" t="s">
        <v>3401</v>
      </c>
      <c r="O304" t="s">
        <v>3402</v>
      </c>
      <c r="P304" t="s">
        <v>3403</v>
      </c>
      <c r="Q304">
        <v>12303</v>
      </c>
      <c r="R304">
        <v>12421</v>
      </c>
      <c r="S304">
        <v>12069</v>
      </c>
      <c r="T304">
        <v>339</v>
      </c>
      <c r="U304">
        <v>13</v>
      </c>
      <c r="V304">
        <v>352</v>
      </c>
      <c r="W304">
        <v>0.97170000000000001</v>
      </c>
      <c r="X304">
        <v>0</v>
      </c>
      <c r="Y304">
        <v>1</v>
      </c>
      <c r="Z304">
        <v>1</v>
      </c>
      <c r="AA304">
        <v>0</v>
      </c>
      <c r="AB304" t="s">
        <v>1190</v>
      </c>
      <c r="AC304" t="s">
        <v>3404</v>
      </c>
      <c r="AP304" t="s">
        <v>981</v>
      </c>
      <c r="AQ304">
        <v>0</v>
      </c>
      <c r="AT304" t="s">
        <v>991</v>
      </c>
      <c r="AU304" t="s">
        <v>3405</v>
      </c>
      <c r="AV304" t="s">
        <v>3406</v>
      </c>
      <c r="AW304" t="s">
        <v>3407</v>
      </c>
      <c r="AX304" t="s">
        <v>3407</v>
      </c>
      <c r="BF304" s="730" t="s">
        <v>3382</v>
      </c>
      <c r="BG304" s="730" t="s">
        <v>1190</v>
      </c>
      <c r="BH304" s="730" t="s">
        <v>11132</v>
      </c>
    </row>
    <row r="305" spans="1:60">
      <c r="A305">
        <v>301</v>
      </c>
      <c r="B305" t="s">
        <v>1190</v>
      </c>
      <c r="D305" t="s">
        <v>3408</v>
      </c>
      <c r="E305" t="s">
        <v>3409</v>
      </c>
      <c r="F305" t="s">
        <v>974</v>
      </c>
      <c r="G305">
        <v>1</v>
      </c>
      <c r="H305">
        <v>0</v>
      </c>
      <c r="I305" t="s">
        <v>1185</v>
      </c>
      <c r="J305" t="s">
        <v>3410</v>
      </c>
      <c r="K305" t="s">
        <v>3079</v>
      </c>
      <c r="L305" t="s">
        <v>2299</v>
      </c>
      <c r="M305" t="s">
        <v>1586</v>
      </c>
      <c r="N305" t="s">
        <v>3409</v>
      </c>
      <c r="O305" t="s">
        <v>3409</v>
      </c>
      <c r="P305" t="s">
        <v>3411</v>
      </c>
      <c r="Q305">
        <v>2981</v>
      </c>
      <c r="R305">
        <v>3226</v>
      </c>
      <c r="S305">
        <v>3213</v>
      </c>
      <c r="T305">
        <v>2</v>
      </c>
      <c r="U305">
        <v>11</v>
      </c>
      <c r="V305">
        <v>13</v>
      </c>
      <c r="W305">
        <v>0.996</v>
      </c>
      <c r="X305">
        <v>1</v>
      </c>
      <c r="Y305">
        <v>1</v>
      </c>
      <c r="Z305">
        <v>1</v>
      </c>
      <c r="AA305">
        <v>1</v>
      </c>
      <c r="AB305" t="s">
        <v>1190</v>
      </c>
      <c r="AC305" t="s">
        <v>3412</v>
      </c>
      <c r="AP305" t="s">
        <v>981</v>
      </c>
      <c r="AQ305">
        <v>0</v>
      </c>
      <c r="AT305" t="s">
        <v>1082</v>
      </c>
      <c r="AU305" t="s">
        <v>2215</v>
      </c>
      <c r="AV305" t="s">
        <v>3413</v>
      </c>
      <c r="AW305" t="s">
        <v>2216</v>
      </c>
      <c r="AX305" t="s">
        <v>2216</v>
      </c>
      <c r="BF305" s="730" t="s">
        <v>3391</v>
      </c>
      <c r="BG305" s="730" t="s">
        <v>1190</v>
      </c>
      <c r="BH305" s="730" t="s">
        <v>11132</v>
      </c>
    </row>
    <row r="306" spans="1:60">
      <c r="A306">
        <v>302</v>
      </c>
      <c r="B306" t="s">
        <v>1190</v>
      </c>
      <c r="D306" t="s">
        <v>3414</v>
      </c>
      <c r="E306" t="s">
        <v>3415</v>
      </c>
      <c r="F306" t="s">
        <v>974</v>
      </c>
      <c r="G306">
        <v>1</v>
      </c>
      <c r="H306">
        <v>0</v>
      </c>
      <c r="I306" t="s">
        <v>3416</v>
      </c>
      <c r="J306" t="s">
        <v>1848</v>
      </c>
      <c r="K306" t="s">
        <v>3079</v>
      </c>
      <c r="L306" t="s">
        <v>1849</v>
      </c>
      <c r="M306" t="s">
        <v>1850</v>
      </c>
      <c r="N306" t="s">
        <v>3415</v>
      </c>
      <c r="O306" t="s">
        <v>3415</v>
      </c>
      <c r="P306" t="s">
        <v>3417</v>
      </c>
      <c r="Q306">
        <v>6624</v>
      </c>
      <c r="R306">
        <v>6582</v>
      </c>
      <c r="S306">
        <v>6548</v>
      </c>
      <c r="T306">
        <v>34</v>
      </c>
      <c r="U306">
        <v>0</v>
      </c>
      <c r="V306">
        <v>34</v>
      </c>
      <c r="W306">
        <v>0.99480000000000002</v>
      </c>
      <c r="X306">
        <v>1</v>
      </c>
      <c r="Y306">
        <v>1</v>
      </c>
      <c r="Z306">
        <v>1</v>
      </c>
      <c r="AA306">
        <v>1</v>
      </c>
      <c r="AB306" t="s">
        <v>1190</v>
      </c>
      <c r="AC306" t="s">
        <v>3418</v>
      </c>
      <c r="AP306" t="s">
        <v>981</v>
      </c>
      <c r="AQ306">
        <v>0</v>
      </c>
      <c r="AT306" t="s">
        <v>1190</v>
      </c>
      <c r="AU306" t="s">
        <v>3419</v>
      </c>
      <c r="AV306" t="s">
        <v>3420</v>
      </c>
      <c r="AW306" t="s">
        <v>3421</v>
      </c>
      <c r="AX306" t="s">
        <v>3422</v>
      </c>
      <c r="BF306" s="730" t="s">
        <v>3400</v>
      </c>
      <c r="BG306" s="730" t="s">
        <v>1190</v>
      </c>
      <c r="BH306" s="730" t="s">
        <v>11132</v>
      </c>
    </row>
    <row r="307" spans="1:60">
      <c r="A307">
        <v>303</v>
      </c>
      <c r="B307" t="s">
        <v>1190</v>
      </c>
      <c r="D307" t="s">
        <v>3423</v>
      </c>
      <c r="E307" t="s">
        <v>3424</v>
      </c>
      <c r="F307" t="s">
        <v>974</v>
      </c>
      <c r="G307">
        <v>1</v>
      </c>
      <c r="H307">
        <v>0</v>
      </c>
      <c r="I307" t="s">
        <v>1185</v>
      </c>
      <c r="J307" t="s">
        <v>3214</v>
      </c>
      <c r="K307" t="s">
        <v>3079</v>
      </c>
      <c r="L307" t="s">
        <v>2299</v>
      </c>
      <c r="M307" t="s">
        <v>1586</v>
      </c>
      <c r="N307" t="s">
        <v>3424</v>
      </c>
      <c r="O307" t="s">
        <v>3425</v>
      </c>
      <c r="P307" t="s">
        <v>3426</v>
      </c>
      <c r="Q307">
        <v>25806</v>
      </c>
      <c r="R307">
        <v>25806</v>
      </c>
      <c r="S307">
        <v>25388</v>
      </c>
      <c r="T307">
        <v>313</v>
      </c>
      <c r="U307">
        <v>105</v>
      </c>
      <c r="V307">
        <v>418</v>
      </c>
      <c r="W307">
        <v>0.98380000000000001</v>
      </c>
      <c r="X307">
        <v>1</v>
      </c>
      <c r="Y307">
        <v>1</v>
      </c>
      <c r="Z307">
        <v>1</v>
      </c>
      <c r="AA307">
        <v>1</v>
      </c>
      <c r="AB307" t="s">
        <v>1190</v>
      </c>
      <c r="AC307" t="s">
        <v>3427</v>
      </c>
      <c r="AP307" t="s">
        <v>981</v>
      </c>
      <c r="AQ307">
        <v>0</v>
      </c>
      <c r="AT307" t="s">
        <v>1034</v>
      </c>
      <c r="AU307" t="s">
        <v>3428</v>
      </c>
      <c r="AV307" t="s">
        <v>3429</v>
      </c>
      <c r="AW307" t="s">
        <v>3430</v>
      </c>
      <c r="AX307" t="s">
        <v>3431</v>
      </c>
      <c r="BF307" s="730" t="s">
        <v>3408</v>
      </c>
      <c r="BG307" s="730" t="s">
        <v>3079</v>
      </c>
      <c r="BH307" s="730" t="s">
        <v>11132</v>
      </c>
    </row>
    <row r="308" spans="1:60">
      <c r="A308">
        <v>304</v>
      </c>
      <c r="B308" t="s">
        <v>1190</v>
      </c>
      <c r="D308" t="s">
        <v>3033</v>
      </c>
      <c r="E308" t="s">
        <v>3035</v>
      </c>
      <c r="F308" t="s">
        <v>974</v>
      </c>
      <c r="G308">
        <v>1</v>
      </c>
      <c r="H308">
        <v>0</v>
      </c>
      <c r="I308" t="s">
        <v>1847</v>
      </c>
      <c r="J308" t="s">
        <v>3126</v>
      </c>
      <c r="K308" t="s">
        <v>3079</v>
      </c>
      <c r="L308" t="s">
        <v>2299</v>
      </c>
      <c r="M308" t="s">
        <v>1586</v>
      </c>
      <c r="N308" t="s">
        <v>3035</v>
      </c>
      <c r="O308" t="s">
        <v>3035</v>
      </c>
      <c r="P308" t="s">
        <v>3432</v>
      </c>
      <c r="Q308">
        <v>6988</v>
      </c>
      <c r="R308">
        <v>6520</v>
      </c>
      <c r="S308">
        <v>6472</v>
      </c>
      <c r="T308">
        <v>37</v>
      </c>
      <c r="U308">
        <v>11</v>
      </c>
      <c r="V308">
        <v>48</v>
      </c>
      <c r="W308">
        <v>0.99260000000000004</v>
      </c>
      <c r="X308">
        <v>1</v>
      </c>
      <c r="Y308">
        <v>1</v>
      </c>
      <c r="Z308">
        <v>1</v>
      </c>
      <c r="AA308">
        <v>1</v>
      </c>
      <c r="AB308" t="s">
        <v>1190</v>
      </c>
      <c r="AC308" t="s">
        <v>3433</v>
      </c>
      <c r="AP308" t="s">
        <v>981</v>
      </c>
      <c r="AQ308">
        <v>0</v>
      </c>
      <c r="AT308" t="s">
        <v>1034</v>
      </c>
      <c r="AU308" t="s">
        <v>3434</v>
      </c>
      <c r="AV308" t="s">
        <v>3435</v>
      </c>
      <c r="AW308" t="s">
        <v>3436</v>
      </c>
      <c r="AX308" t="s">
        <v>3437</v>
      </c>
      <c r="BF308" s="730" t="s">
        <v>3414</v>
      </c>
      <c r="BG308" s="730" t="s">
        <v>3079</v>
      </c>
      <c r="BH308" s="730" t="s">
        <v>11128</v>
      </c>
    </row>
    <row r="309" spans="1:60">
      <c r="A309">
        <v>305</v>
      </c>
      <c r="B309" t="s">
        <v>1190</v>
      </c>
      <c r="D309" t="s">
        <v>2892</v>
      </c>
      <c r="E309" t="s">
        <v>2701</v>
      </c>
      <c r="F309" t="s">
        <v>974</v>
      </c>
      <c r="G309">
        <v>1</v>
      </c>
      <c r="H309">
        <v>0</v>
      </c>
      <c r="I309" t="s">
        <v>2133</v>
      </c>
      <c r="J309" t="s">
        <v>3438</v>
      </c>
      <c r="K309" t="s">
        <v>2701</v>
      </c>
      <c r="L309" t="s">
        <v>2299</v>
      </c>
      <c r="M309" t="s">
        <v>1586</v>
      </c>
      <c r="N309" t="s">
        <v>2701</v>
      </c>
      <c r="O309" t="s">
        <v>3439</v>
      </c>
      <c r="P309" t="s">
        <v>3440</v>
      </c>
      <c r="Q309">
        <v>273122</v>
      </c>
      <c r="R309">
        <v>268139</v>
      </c>
      <c r="S309">
        <v>266142</v>
      </c>
      <c r="T309">
        <v>1834</v>
      </c>
      <c r="U309">
        <v>163</v>
      </c>
      <c r="V309">
        <v>1997</v>
      </c>
      <c r="W309">
        <v>0.99260000000000004</v>
      </c>
      <c r="X309">
        <v>1</v>
      </c>
      <c r="Y309">
        <v>1</v>
      </c>
      <c r="Z309">
        <v>1</v>
      </c>
      <c r="AA309">
        <v>1</v>
      </c>
      <c r="AB309" t="s">
        <v>1190</v>
      </c>
      <c r="AC309" t="s">
        <v>3441</v>
      </c>
      <c r="AQ309">
        <v>7</v>
      </c>
      <c r="AT309" t="s">
        <v>1034</v>
      </c>
      <c r="AU309" t="s">
        <v>3442</v>
      </c>
      <c r="AV309" t="s">
        <v>3443</v>
      </c>
      <c r="AW309" t="s">
        <v>3444</v>
      </c>
      <c r="AX309" t="s">
        <v>3445</v>
      </c>
      <c r="BF309" s="730" t="s">
        <v>3423</v>
      </c>
      <c r="BG309" s="730" t="s">
        <v>3079</v>
      </c>
      <c r="BH309" s="730" t="s">
        <v>11132</v>
      </c>
    </row>
    <row r="310" spans="1:60">
      <c r="A310">
        <v>306</v>
      </c>
      <c r="B310" t="s">
        <v>1190</v>
      </c>
      <c r="D310" t="s">
        <v>2964</v>
      </c>
      <c r="E310" t="s">
        <v>2967</v>
      </c>
      <c r="F310" t="s">
        <v>974</v>
      </c>
      <c r="G310">
        <v>1</v>
      </c>
      <c r="H310">
        <v>0</v>
      </c>
      <c r="I310" t="s">
        <v>1185</v>
      </c>
      <c r="J310" t="s">
        <v>2747</v>
      </c>
      <c r="K310" t="s">
        <v>1190</v>
      </c>
      <c r="L310" t="s">
        <v>2299</v>
      </c>
      <c r="M310" t="s">
        <v>1586</v>
      </c>
      <c r="N310" t="s">
        <v>3393</v>
      </c>
      <c r="O310" t="s">
        <v>2967</v>
      </c>
      <c r="P310" t="s">
        <v>3446</v>
      </c>
      <c r="Q310">
        <v>3489</v>
      </c>
      <c r="R310">
        <v>3634</v>
      </c>
      <c r="S310">
        <v>3270</v>
      </c>
      <c r="T310">
        <v>270</v>
      </c>
      <c r="U310">
        <v>94</v>
      </c>
      <c r="V310">
        <v>364</v>
      </c>
      <c r="W310">
        <v>0.89980000000000004</v>
      </c>
      <c r="X310">
        <v>0</v>
      </c>
      <c r="Y310">
        <v>1</v>
      </c>
      <c r="Z310">
        <v>0</v>
      </c>
      <c r="AA310">
        <v>0</v>
      </c>
      <c r="AB310" t="s">
        <v>1190</v>
      </c>
      <c r="AC310" t="s">
        <v>3447</v>
      </c>
      <c r="AP310" t="s">
        <v>981</v>
      </c>
      <c r="AQ310">
        <v>0</v>
      </c>
      <c r="AT310" t="s">
        <v>1023</v>
      </c>
      <c r="AU310" t="s">
        <v>3448</v>
      </c>
      <c r="AV310" t="s">
        <v>3449</v>
      </c>
      <c r="AW310" t="s">
        <v>3450</v>
      </c>
      <c r="AX310" t="s">
        <v>3451</v>
      </c>
      <c r="BF310" s="730" t="s">
        <v>3033</v>
      </c>
      <c r="BG310" s="730" t="s">
        <v>3079</v>
      </c>
      <c r="BH310" s="730" t="s">
        <v>11132</v>
      </c>
    </row>
    <row r="311" spans="1:60">
      <c r="A311">
        <v>307</v>
      </c>
      <c r="B311" t="s">
        <v>1190</v>
      </c>
      <c r="D311" t="s">
        <v>2527</v>
      </c>
      <c r="E311" t="s">
        <v>2530</v>
      </c>
      <c r="F311" t="s">
        <v>974</v>
      </c>
      <c r="G311">
        <v>1</v>
      </c>
      <c r="H311">
        <v>0</v>
      </c>
      <c r="I311" t="s">
        <v>2133</v>
      </c>
      <c r="J311" t="s">
        <v>2700</v>
      </c>
      <c r="K311" t="s">
        <v>2701</v>
      </c>
      <c r="L311" t="s">
        <v>2299</v>
      </c>
      <c r="M311" t="s">
        <v>1586</v>
      </c>
      <c r="N311" t="s">
        <v>2530</v>
      </c>
      <c r="O311" t="s">
        <v>2530</v>
      </c>
      <c r="P311" t="s">
        <v>3452</v>
      </c>
      <c r="Q311">
        <v>2092</v>
      </c>
      <c r="R311">
        <v>2042</v>
      </c>
      <c r="S311">
        <v>2014</v>
      </c>
      <c r="T311">
        <v>0</v>
      </c>
      <c r="U311">
        <v>28</v>
      </c>
      <c r="V311">
        <v>28</v>
      </c>
      <c r="W311">
        <v>0.98629999999999995</v>
      </c>
      <c r="X311">
        <v>1</v>
      </c>
      <c r="Y311">
        <v>1</v>
      </c>
      <c r="Z311">
        <v>1</v>
      </c>
      <c r="AA311">
        <v>1</v>
      </c>
      <c r="AB311" t="s">
        <v>1190</v>
      </c>
      <c r="AC311" t="s">
        <v>3453</v>
      </c>
      <c r="AP311" t="s">
        <v>981</v>
      </c>
      <c r="AQ311">
        <v>0</v>
      </c>
      <c r="AT311" t="s">
        <v>1239</v>
      </c>
      <c r="AU311" t="s">
        <v>3454</v>
      </c>
      <c r="AV311" t="s">
        <v>3455</v>
      </c>
      <c r="AW311" t="s">
        <v>3456</v>
      </c>
      <c r="AX311" t="s">
        <v>3456</v>
      </c>
      <c r="BF311" s="730" t="s">
        <v>2892</v>
      </c>
      <c r="BG311" s="730" t="s">
        <v>2701</v>
      </c>
      <c r="BH311" s="730" t="s">
        <v>11132</v>
      </c>
    </row>
    <row r="312" spans="1:60">
      <c r="A312">
        <v>308</v>
      </c>
      <c r="B312" t="s">
        <v>1190</v>
      </c>
      <c r="D312" t="s">
        <v>2260</v>
      </c>
      <c r="E312" t="s">
        <v>2263</v>
      </c>
      <c r="F312" t="s">
        <v>974</v>
      </c>
      <c r="G312">
        <v>1</v>
      </c>
      <c r="H312">
        <v>0</v>
      </c>
      <c r="I312" t="s">
        <v>2133</v>
      </c>
      <c r="J312" t="s">
        <v>2790</v>
      </c>
      <c r="K312" t="s">
        <v>2701</v>
      </c>
      <c r="L312" t="s">
        <v>2299</v>
      </c>
      <c r="M312" t="s">
        <v>1586</v>
      </c>
      <c r="N312" t="s">
        <v>2263</v>
      </c>
      <c r="O312" t="s">
        <v>3457</v>
      </c>
      <c r="P312" t="s">
        <v>3458</v>
      </c>
      <c r="Q312">
        <v>5148</v>
      </c>
      <c r="R312">
        <v>5339</v>
      </c>
      <c r="S312">
        <v>5209</v>
      </c>
      <c r="T312">
        <v>100</v>
      </c>
      <c r="U312">
        <v>30</v>
      </c>
      <c r="V312">
        <v>130</v>
      </c>
      <c r="W312">
        <v>0.97570000000000001</v>
      </c>
      <c r="X312">
        <v>0</v>
      </c>
      <c r="Y312">
        <v>1</v>
      </c>
      <c r="Z312">
        <v>1</v>
      </c>
      <c r="AA312">
        <v>0</v>
      </c>
      <c r="AB312" t="s">
        <v>1190</v>
      </c>
      <c r="AC312" t="s">
        <v>3459</v>
      </c>
      <c r="AP312" t="s">
        <v>981</v>
      </c>
      <c r="AQ312">
        <v>0</v>
      </c>
      <c r="AT312" t="s">
        <v>1023</v>
      </c>
      <c r="AU312" t="s">
        <v>3460</v>
      </c>
      <c r="AV312" t="s">
        <v>3461</v>
      </c>
      <c r="AW312" t="s">
        <v>3462</v>
      </c>
      <c r="AX312" t="s">
        <v>3462</v>
      </c>
      <c r="BF312" s="730" t="s">
        <v>2964</v>
      </c>
      <c r="BG312" s="730" t="s">
        <v>1190</v>
      </c>
      <c r="BH312" s="730" t="s">
        <v>11132</v>
      </c>
    </row>
    <row r="313" spans="1:60">
      <c r="A313">
        <v>309</v>
      </c>
      <c r="B313" t="s">
        <v>1190</v>
      </c>
      <c r="D313" t="s">
        <v>2240</v>
      </c>
      <c r="E313" t="s">
        <v>2242</v>
      </c>
      <c r="F313" t="s">
        <v>974</v>
      </c>
      <c r="G313">
        <v>1</v>
      </c>
      <c r="H313">
        <v>0</v>
      </c>
      <c r="I313" t="s">
        <v>1185</v>
      </c>
      <c r="J313" t="s">
        <v>2884</v>
      </c>
      <c r="K313" t="s">
        <v>3096</v>
      </c>
      <c r="L313" t="s">
        <v>2299</v>
      </c>
      <c r="M313" t="s">
        <v>1586</v>
      </c>
      <c r="N313" t="s">
        <v>3463</v>
      </c>
      <c r="O313" t="s">
        <v>3463</v>
      </c>
      <c r="P313" t="s">
        <v>3464</v>
      </c>
      <c r="Q313">
        <v>6409</v>
      </c>
      <c r="R313">
        <v>6383</v>
      </c>
      <c r="S313">
        <v>6345</v>
      </c>
      <c r="T313">
        <v>38</v>
      </c>
      <c r="U313">
        <v>0</v>
      </c>
      <c r="V313">
        <v>38</v>
      </c>
      <c r="W313">
        <v>0.99399999999999999</v>
      </c>
      <c r="X313">
        <v>1</v>
      </c>
      <c r="Y313">
        <v>1</v>
      </c>
      <c r="Z313">
        <v>1</v>
      </c>
      <c r="AA313">
        <v>1</v>
      </c>
      <c r="AB313" t="s">
        <v>1190</v>
      </c>
      <c r="AC313" t="s">
        <v>3465</v>
      </c>
      <c r="AP313" t="s">
        <v>981</v>
      </c>
      <c r="AQ313">
        <v>0</v>
      </c>
      <c r="AT313" t="s">
        <v>1521</v>
      </c>
      <c r="AU313" t="s">
        <v>1884</v>
      </c>
      <c r="AV313" t="s">
        <v>3466</v>
      </c>
      <c r="AW313" t="s">
        <v>3467</v>
      </c>
      <c r="AX313" t="s">
        <v>1885</v>
      </c>
      <c r="BF313" s="730" t="s">
        <v>2527</v>
      </c>
      <c r="BG313" s="730" t="s">
        <v>2701</v>
      </c>
      <c r="BH313" s="730" t="s">
        <v>11132</v>
      </c>
    </row>
    <row r="314" spans="1:60">
      <c r="A314">
        <v>310</v>
      </c>
      <c r="B314" t="s">
        <v>1190</v>
      </c>
      <c r="D314" t="s">
        <v>1540</v>
      </c>
      <c r="E314" t="s">
        <v>3468</v>
      </c>
      <c r="F314" t="s">
        <v>974</v>
      </c>
      <c r="G314">
        <v>1</v>
      </c>
      <c r="H314">
        <v>0</v>
      </c>
      <c r="I314" t="s">
        <v>1847</v>
      </c>
      <c r="J314" t="s">
        <v>3168</v>
      </c>
      <c r="K314" t="s">
        <v>2701</v>
      </c>
      <c r="L314" t="s">
        <v>2299</v>
      </c>
      <c r="M314" t="s">
        <v>1586</v>
      </c>
      <c r="N314" t="s">
        <v>1543</v>
      </c>
      <c r="O314" t="s">
        <v>1543</v>
      </c>
      <c r="P314" t="s">
        <v>3469</v>
      </c>
      <c r="Q314">
        <v>7534</v>
      </c>
      <c r="R314">
        <v>8246</v>
      </c>
      <c r="S314">
        <v>8246</v>
      </c>
      <c r="T314">
        <v>0</v>
      </c>
      <c r="U314">
        <v>0</v>
      </c>
      <c r="V314">
        <v>0</v>
      </c>
      <c r="W314">
        <v>1</v>
      </c>
      <c r="X314">
        <v>1</v>
      </c>
      <c r="Y314">
        <v>1</v>
      </c>
      <c r="Z314">
        <v>1</v>
      </c>
      <c r="AA314">
        <v>1</v>
      </c>
      <c r="AB314" t="s">
        <v>1190</v>
      </c>
      <c r="AC314" t="s">
        <v>3470</v>
      </c>
      <c r="AP314" t="s">
        <v>981</v>
      </c>
      <c r="AQ314">
        <v>0</v>
      </c>
      <c r="AT314" t="s">
        <v>936</v>
      </c>
      <c r="AU314" t="s">
        <v>3471</v>
      </c>
      <c r="AV314" t="s">
        <v>3472</v>
      </c>
      <c r="AW314" t="s">
        <v>3473</v>
      </c>
      <c r="AX314" t="s">
        <v>3473</v>
      </c>
      <c r="BF314" s="730" t="s">
        <v>2260</v>
      </c>
      <c r="BG314" s="730" t="s">
        <v>2701</v>
      </c>
      <c r="BH314" s="730" t="s">
        <v>11132</v>
      </c>
    </row>
    <row r="315" spans="1:60">
      <c r="A315">
        <v>311</v>
      </c>
      <c r="B315" t="s">
        <v>1190</v>
      </c>
      <c r="D315" t="s">
        <v>3474</v>
      </c>
      <c r="E315" t="s">
        <v>3475</v>
      </c>
      <c r="F315" t="s">
        <v>1019</v>
      </c>
      <c r="G315">
        <v>0</v>
      </c>
      <c r="H315">
        <v>1</v>
      </c>
      <c r="I315" t="s">
        <v>1185</v>
      </c>
      <c r="J315" t="s">
        <v>2756</v>
      </c>
      <c r="K315" t="s">
        <v>1190</v>
      </c>
      <c r="L315" t="s">
        <v>2299</v>
      </c>
      <c r="M315" t="s">
        <v>1586</v>
      </c>
      <c r="N315" t="s">
        <v>3475</v>
      </c>
      <c r="O315" t="s">
        <v>3475</v>
      </c>
      <c r="P315" t="s">
        <v>3476</v>
      </c>
      <c r="Q315">
        <v>33239</v>
      </c>
      <c r="R315">
        <v>34178</v>
      </c>
      <c r="S315">
        <v>32222</v>
      </c>
      <c r="T315">
        <v>1956</v>
      </c>
      <c r="U315">
        <v>0</v>
      </c>
      <c r="V315">
        <v>1956</v>
      </c>
      <c r="W315">
        <v>0.94279999999999997</v>
      </c>
      <c r="X315">
        <v>0</v>
      </c>
      <c r="Y315">
        <v>1</v>
      </c>
      <c r="Z315">
        <v>1</v>
      </c>
      <c r="AA315">
        <v>0</v>
      </c>
      <c r="AB315" t="s">
        <v>1190</v>
      </c>
      <c r="AC315" t="s">
        <v>747</v>
      </c>
      <c r="AJ315" t="s">
        <v>2823</v>
      </c>
      <c r="AP315" t="s">
        <v>981</v>
      </c>
      <c r="AQ315">
        <v>0</v>
      </c>
      <c r="AT315" t="s">
        <v>1521</v>
      </c>
      <c r="AU315" t="s">
        <v>1797</v>
      </c>
      <c r="AV315" t="s">
        <v>3477</v>
      </c>
      <c r="AW315" t="s">
        <v>3478</v>
      </c>
      <c r="AX315" t="s">
        <v>1798</v>
      </c>
      <c r="BF315" s="730" t="s">
        <v>2240</v>
      </c>
      <c r="BG315" s="730" t="s">
        <v>3096</v>
      </c>
      <c r="BH315" s="730" t="s">
        <v>11132</v>
      </c>
    </row>
    <row r="316" spans="1:60">
      <c r="A316">
        <v>312</v>
      </c>
      <c r="B316" t="s">
        <v>1190</v>
      </c>
      <c r="D316" t="s">
        <v>3479</v>
      </c>
      <c r="E316" t="s">
        <v>1905</v>
      </c>
      <c r="F316" t="s">
        <v>974</v>
      </c>
      <c r="G316">
        <v>2</v>
      </c>
      <c r="H316">
        <v>0</v>
      </c>
      <c r="I316" t="s">
        <v>1847</v>
      </c>
      <c r="J316" t="s">
        <v>3224</v>
      </c>
      <c r="K316" t="s">
        <v>3096</v>
      </c>
      <c r="L316" t="s">
        <v>2299</v>
      </c>
      <c r="M316" t="s">
        <v>1586</v>
      </c>
      <c r="N316" t="s">
        <v>3480</v>
      </c>
      <c r="O316" t="s">
        <v>3480</v>
      </c>
      <c r="P316" t="s">
        <v>3481</v>
      </c>
      <c r="Q316">
        <v>8004</v>
      </c>
      <c r="R316">
        <v>7371</v>
      </c>
      <c r="S316">
        <v>7347</v>
      </c>
      <c r="T316">
        <v>12</v>
      </c>
      <c r="U316">
        <v>12</v>
      </c>
      <c r="V316">
        <v>24</v>
      </c>
      <c r="W316">
        <v>0.99670000000000003</v>
      </c>
      <c r="X316">
        <v>1</v>
      </c>
      <c r="Y316">
        <v>1</v>
      </c>
      <c r="Z316">
        <v>1</v>
      </c>
      <c r="AA316">
        <v>1</v>
      </c>
      <c r="AB316" t="s">
        <v>1190</v>
      </c>
      <c r="AC316" s="500" t="s">
        <v>3482</v>
      </c>
      <c r="AD316" s="500" t="s">
        <v>3483</v>
      </c>
      <c r="AP316" t="s">
        <v>981</v>
      </c>
      <c r="AQ316">
        <v>0</v>
      </c>
      <c r="AT316" t="s">
        <v>936</v>
      </c>
      <c r="AU316" t="s">
        <v>3484</v>
      </c>
      <c r="AV316" t="s">
        <v>3485</v>
      </c>
      <c r="AW316" t="s">
        <v>3486</v>
      </c>
      <c r="AX316" t="s">
        <v>3487</v>
      </c>
      <c r="BF316" s="730" t="s">
        <v>1540</v>
      </c>
      <c r="BG316" s="730" t="s">
        <v>2701</v>
      </c>
      <c r="BH316" s="730" t="s">
        <v>11132</v>
      </c>
    </row>
    <row r="317" spans="1:60">
      <c r="A317">
        <v>313</v>
      </c>
      <c r="B317" t="s">
        <v>1190</v>
      </c>
      <c r="D317" t="s">
        <v>3488</v>
      </c>
      <c r="E317" t="s">
        <v>3489</v>
      </c>
      <c r="F317" t="s">
        <v>1019</v>
      </c>
      <c r="G317">
        <v>0</v>
      </c>
      <c r="H317">
        <v>1</v>
      </c>
      <c r="I317" t="s">
        <v>2133</v>
      </c>
      <c r="J317" t="s">
        <v>3490</v>
      </c>
      <c r="K317" t="s">
        <v>2709</v>
      </c>
      <c r="L317" t="s">
        <v>2299</v>
      </c>
      <c r="M317" t="s">
        <v>1586</v>
      </c>
      <c r="N317" t="s">
        <v>3489</v>
      </c>
      <c r="O317" t="s">
        <v>3489</v>
      </c>
      <c r="P317" t="s">
        <v>3491</v>
      </c>
      <c r="Q317">
        <v>5712</v>
      </c>
      <c r="R317">
        <v>6031</v>
      </c>
      <c r="S317">
        <v>5926</v>
      </c>
      <c r="T317">
        <v>68</v>
      </c>
      <c r="U317">
        <v>37</v>
      </c>
      <c r="V317">
        <v>105</v>
      </c>
      <c r="W317">
        <v>0.98260000000000003</v>
      </c>
      <c r="X317">
        <v>1</v>
      </c>
      <c r="Y317">
        <v>1</v>
      </c>
      <c r="Z317">
        <v>1</v>
      </c>
      <c r="AA317">
        <v>1</v>
      </c>
      <c r="AB317" t="s">
        <v>1190</v>
      </c>
      <c r="AC317" t="s">
        <v>747</v>
      </c>
      <c r="AJ317" t="s">
        <v>2828</v>
      </c>
      <c r="AP317" t="s">
        <v>981</v>
      </c>
      <c r="AQ317">
        <v>0</v>
      </c>
      <c r="AT317" t="s">
        <v>1044</v>
      </c>
      <c r="AU317" t="s">
        <v>3492</v>
      </c>
      <c r="AV317" t="s">
        <v>3493</v>
      </c>
      <c r="AW317" t="s">
        <v>3494</v>
      </c>
      <c r="AX317" t="s">
        <v>3495</v>
      </c>
      <c r="BF317" s="730" t="s">
        <v>3474</v>
      </c>
      <c r="BG317" s="730" t="s">
        <v>1190</v>
      </c>
      <c r="BH317" s="730" t="s">
        <v>11132</v>
      </c>
    </row>
    <row r="318" spans="1:60">
      <c r="A318">
        <v>314</v>
      </c>
      <c r="B318" t="s">
        <v>1190</v>
      </c>
      <c r="D318" t="s">
        <v>3496</v>
      </c>
      <c r="E318" t="s">
        <v>3497</v>
      </c>
      <c r="F318" t="s">
        <v>974</v>
      </c>
      <c r="G318">
        <v>1</v>
      </c>
      <c r="H318">
        <v>0</v>
      </c>
      <c r="I318" t="s">
        <v>2133</v>
      </c>
      <c r="J318" t="s">
        <v>3036</v>
      </c>
      <c r="K318" t="s">
        <v>2701</v>
      </c>
      <c r="L318" t="s">
        <v>2299</v>
      </c>
      <c r="M318" t="s">
        <v>1586</v>
      </c>
      <c r="N318" t="s">
        <v>3498</v>
      </c>
      <c r="O318" t="s">
        <v>3499</v>
      </c>
      <c r="P318" t="s">
        <v>3500</v>
      </c>
      <c r="Q318">
        <v>20931</v>
      </c>
      <c r="R318">
        <v>19458</v>
      </c>
      <c r="S318">
        <v>19292</v>
      </c>
      <c r="T318">
        <v>166</v>
      </c>
      <c r="U318">
        <v>0</v>
      </c>
      <c r="V318">
        <v>166</v>
      </c>
      <c r="W318">
        <v>0.99150000000000005</v>
      </c>
      <c r="X318">
        <v>1</v>
      </c>
      <c r="Y318">
        <v>1</v>
      </c>
      <c r="Z318">
        <v>1</v>
      </c>
      <c r="AA318">
        <v>1</v>
      </c>
      <c r="AB318" t="s">
        <v>1190</v>
      </c>
      <c r="AC318" t="s">
        <v>3501</v>
      </c>
      <c r="AP318" t="s">
        <v>981</v>
      </c>
      <c r="AQ318">
        <v>0</v>
      </c>
      <c r="AT318" t="s">
        <v>991</v>
      </c>
      <c r="AU318" t="s">
        <v>3502</v>
      </c>
      <c r="AV318" t="s">
        <v>3503</v>
      </c>
      <c r="AW318" t="s">
        <v>3504</v>
      </c>
      <c r="AX318" t="s">
        <v>3505</v>
      </c>
      <c r="BF318" s="730" t="s">
        <v>3479</v>
      </c>
      <c r="BG318" s="730" t="s">
        <v>3096</v>
      </c>
      <c r="BH318" s="730" t="s">
        <v>11132</v>
      </c>
    </row>
    <row r="319" spans="1:60">
      <c r="A319">
        <v>315</v>
      </c>
      <c r="B319" t="s">
        <v>1190</v>
      </c>
      <c r="D319" t="s">
        <v>3506</v>
      </c>
      <c r="E319" t="s">
        <v>2709</v>
      </c>
      <c r="F319" t="s">
        <v>974</v>
      </c>
      <c r="G319">
        <v>1</v>
      </c>
      <c r="H319">
        <v>0</v>
      </c>
      <c r="I319" t="s">
        <v>1185</v>
      </c>
      <c r="J319" t="s">
        <v>3099</v>
      </c>
      <c r="K319" t="s">
        <v>2709</v>
      </c>
      <c r="L319" t="s">
        <v>2299</v>
      </c>
      <c r="M319" t="s">
        <v>1586</v>
      </c>
      <c r="N319" t="s">
        <v>3507</v>
      </c>
      <c r="O319" t="s">
        <v>3508</v>
      </c>
      <c r="P319" t="s">
        <v>3509</v>
      </c>
      <c r="Q319">
        <v>76561</v>
      </c>
      <c r="R319">
        <v>77105</v>
      </c>
      <c r="S319">
        <v>75644</v>
      </c>
      <c r="T319">
        <v>997</v>
      </c>
      <c r="U319">
        <v>464</v>
      </c>
      <c r="V319">
        <v>1461</v>
      </c>
      <c r="W319">
        <v>0.98109999999999997</v>
      </c>
      <c r="X319">
        <v>1</v>
      </c>
      <c r="Y319">
        <v>1</v>
      </c>
      <c r="Z319">
        <v>1</v>
      </c>
      <c r="AA319">
        <v>1</v>
      </c>
      <c r="AB319" t="s">
        <v>1190</v>
      </c>
      <c r="AC319" t="s">
        <v>3510</v>
      </c>
      <c r="AP319" t="s">
        <v>981</v>
      </c>
      <c r="AQ319">
        <v>0</v>
      </c>
      <c r="AT319" t="s">
        <v>991</v>
      </c>
      <c r="AU319" t="s">
        <v>3502</v>
      </c>
      <c r="AV319" t="s">
        <v>3511</v>
      </c>
      <c r="AW319" t="s">
        <v>3512</v>
      </c>
      <c r="AX319" t="s">
        <v>3505</v>
      </c>
      <c r="BF319" s="730" t="s">
        <v>3488</v>
      </c>
      <c r="BG319" s="730" t="s">
        <v>2709</v>
      </c>
      <c r="BH319" s="730" t="s">
        <v>11132</v>
      </c>
    </row>
    <row r="320" spans="1:60">
      <c r="A320">
        <v>316</v>
      </c>
      <c r="B320" t="s">
        <v>1190</v>
      </c>
      <c r="D320" t="s">
        <v>3513</v>
      </c>
      <c r="E320" t="s">
        <v>3514</v>
      </c>
      <c r="F320" t="s">
        <v>974</v>
      </c>
      <c r="G320">
        <v>1</v>
      </c>
      <c r="H320">
        <v>0</v>
      </c>
      <c r="I320" t="s">
        <v>1185</v>
      </c>
      <c r="J320" t="s">
        <v>3515</v>
      </c>
      <c r="K320" t="s">
        <v>2709</v>
      </c>
      <c r="L320" t="s">
        <v>2299</v>
      </c>
      <c r="M320" t="s">
        <v>1586</v>
      </c>
      <c r="N320" t="s">
        <v>3514</v>
      </c>
      <c r="O320" t="s">
        <v>3516</v>
      </c>
      <c r="P320" t="s">
        <v>3517</v>
      </c>
      <c r="Q320">
        <v>19088</v>
      </c>
      <c r="R320">
        <v>19732</v>
      </c>
      <c r="S320">
        <v>19417</v>
      </c>
      <c r="T320">
        <v>315</v>
      </c>
      <c r="U320">
        <v>0</v>
      </c>
      <c r="V320">
        <v>315</v>
      </c>
      <c r="W320">
        <v>0.98399999999999999</v>
      </c>
      <c r="X320">
        <v>1</v>
      </c>
      <c r="Y320">
        <v>1</v>
      </c>
      <c r="Z320">
        <v>1</v>
      </c>
      <c r="AA320">
        <v>1</v>
      </c>
      <c r="AB320" t="s">
        <v>1190</v>
      </c>
      <c r="AC320" t="s">
        <v>3518</v>
      </c>
      <c r="AP320" t="s">
        <v>981</v>
      </c>
      <c r="AQ320">
        <v>0</v>
      </c>
      <c r="AT320" t="s">
        <v>1082</v>
      </c>
      <c r="AU320" t="s">
        <v>2608</v>
      </c>
      <c r="AV320" t="s">
        <v>3519</v>
      </c>
      <c r="AW320" t="s">
        <v>2609</v>
      </c>
      <c r="AX320" t="s">
        <v>2609</v>
      </c>
      <c r="BF320" s="730" t="s">
        <v>3496</v>
      </c>
      <c r="BG320" s="730" t="s">
        <v>2701</v>
      </c>
      <c r="BH320" s="730" t="s">
        <v>11132</v>
      </c>
    </row>
    <row r="321" spans="1:60">
      <c r="A321">
        <v>317</v>
      </c>
      <c r="B321" t="s">
        <v>1190</v>
      </c>
      <c r="D321" t="s">
        <v>3520</v>
      </c>
      <c r="E321" t="s">
        <v>3521</v>
      </c>
      <c r="F321" t="s">
        <v>974</v>
      </c>
      <c r="G321">
        <v>3</v>
      </c>
      <c r="H321">
        <v>0</v>
      </c>
      <c r="I321" t="s">
        <v>2133</v>
      </c>
      <c r="J321" t="s">
        <v>3109</v>
      </c>
      <c r="K321" t="s">
        <v>2709</v>
      </c>
      <c r="L321" t="s">
        <v>2299</v>
      </c>
      <c r="M321" t="s">
        <v>1586</v>
      </c>
      <c r="N321" t="s">
        <v>3521</v>
      </c>
      <c r="O321" t="s">
        <v>3521</v>
      </c>
      <c r="P321" t="s">
        <v>3522</v>
      </c>
      <c r="Q321">
        <v>2102</v>
      </c>
      <c r="R321">
        <v>1988</v>
      </c>
      <c r="S321">
        <v>1958</v>
      </c>
      <c r="T321">
        <v>29</v>
      </c>
      <c r="U321">
        <v>1</v>
      </c>
      <c r="V321">
        <v>30</v>
      </c>
      <c r="W321">
        <v>0.9849</v>
      </c>
      <c r="X321">
        <v>1</v>
      </c>
      <c r="Y321">
        <v>0</v>
      </c>
      <c r="Z321">
        <v>1</v>
      </c>
      <c r="AA321">
        <v>0</v>
      </c>
      <c r="AB321" t="s">
        <v>1190</v>
      </c>
      <c r="AC321" s="501" t="s">
        <v>3523</v>
      </c>
      <c r="AD321" s="501" t="s">
        <v>3524</v>
      </c>
      <c r="AE321" s="501" t="s">
        <v>3525</v>
      </c>
      <c r="AP321" t="s">
        <v>981</v>
      </c>
      <c r="AQ321">
        <v>0</v>
      </c>
      <c r="AT321" t="s">
        <v>971</v>
      </c>
      <c r="AU321" t="s">
        <v>1267</v>
      </c>
      <c r="AV321" t="s">
        <v>3526</v>
      </c>
      <c r="AW321" t="s">
        <v>3527</v>
      </c>
      <c r="AX321" t="s">
        <v>1268</v>
      </c>
      <c r="BF321" s="730" t="s">
        <v>3506</v>
      </c>
      <c r="BG321" s="730" t="s">
        <v>2709</v>
      </c>
      <c r="BH321" s="730" t="s">
        <v>11132</v>
      </c>
    </row>
    <row r="322" spans="1:60">
      <c r="A322">
        <v>318</v>
      </c>
      <c r="B322" t="s">
        <v>1190</v>
      </c>
      <c r="D322" t="s">
        <v>3528</v>
      </c>
      <c r="E322" t="s">
        <v>3529</v>
      </c>
      <c r="F322" t="s">
        <v>974</v>
      </c>
      <c r="G322">
        <v>1</v>
      </c>
      <c r="H322">
        <v>0</v>
      </c>
      <c r="I322" t="s">
        <v>1185</v>
      </c>
      <c r="J322" t="s">
        <v>2884</v>
      </c>
      <c r="K322" t="s">
        <v>2709</v>
      </c>
      <c r="L322" t="s">
        <v>2299</v>
      </c>
      <c r="M322" t="s">
        <v>1586</v>
      </c>
      <c r="N322" t="s">
        <v>3529</v>
      </c>
      <c r="O322" t="s">
        <v>3529</v>
      </c>
      <c r="P322" t="s">
        <v>3530</v>
      </c>
      <c r="Q322">
        <v>3925</v>
      </c>
      <c r="R322">
        <v>3950</v>
      </c>
      <c r="S322">
        <v>3834</v>
      </c>
      <c r="T322">
        <v>96</v>
      </c>
      <c r="U322">
        <v>20</v>
      </c>
      <c r="V322">
        <v>116</v>
      </c>
      <c r="W322">
        <v>0.97060000000000002</v>
      </c>
      <c r="X322">
        <v>0</v>
      </c>
      <c r="Y322">
        <v>1</v>
      </c>
      <c r="Z322">
        <v>1</v>
      </c>
      <c r="AA322">
        <v>0</v>
      </c>
      <c r="AB322" t="s">
        <v>1190</v>
      </c>
      <c r="AC322" t="s">
        <v>3531</v>
      </c>
      <c r="AP322" t="s">
        <v>981</v>
      </c>
      <c r="AQ322">
        <v>0</v>
      </c>
      <c r="AT322" t="s">
        <v>971</v>
      </c>
      <c r="AU322" t="s">
        <v>1214</v>
      </c>
      <c r="AV322" t="s">
        <v>3532</v>
      </c>
      <c r="AW322" t="s">
        <v>3533</v>
      </c>
      <c r="AX322" t="s">
        <v>1259</v>
      </c>
      <c r="BF322" s="730" t="s">
        <v>3513</v>
      </c>
      <c r="BG322" s="730" t="s">
        <v>2709</v>
      </c>
      <c r="BH322" s="730" t="s">
        <v>11132</v>
      </c>
    </row>
    <row r="323" spans="1:60">
      <c r="A323">
        <v>319</v>
      </c>
      <c r="B323" t="s">
        <v>1190</v>
      </c>
      <c r="D323" t="s">
        <v>3534</v>
      </c>
      <c r="E323" t="s">
        <v>3535</v>
      </c>
      <c r="F323" t="s">
        <v>974</v>
      </c>
      <c r="G323">
        <v>1</v>
      </c>
      <c r="H323">
        <v>0</v>
      </c>
      <c r="I323" t="s">
        <v>1185</v>
      </c>
      <c r="J323" t="s">
        <v>3536</v>
      </c>
      <c r="K323" t="s">
        <v>3096</v>
      </c>
      <c r="L323" t="s">
        <v>2299</v>
      </c>
      <c r="M323" t="s">
        <v>1586</v>
      </c>
      <c r="N323" t="s">
        <v>3537</v>
      </c>
      <c r="O323" t="s">
        <v>3537</v>
      </c>
      <c r="P323" t="s">
        <v>3538</v>
      </c>
      <c r="Q323">
        <v>9335</v>
      </c>
      <c r="R323">
        <v>9307</v>
      </c>
      <c r="S323">
        <v>9123</v>
      </c>
      <c r="T323">
        <v>144</v>
      </c>
      <c r="U323">
        <v>40</v>
      </c>
      <c r="V323">
        <v>184</v>
      </c>
      <c r="W323">
        <v>0.98019999999999996</v>
      </c>
      <c r="X323">
        <v>1</v>
      </c>
      <c r="Y323">
        <v>1</v>
      </c>
      <c r="Z323">
        <v>0</v>
      </c>
      <c r="AA323">
        <v>0</v>
      </c>
      <c r="AB323" t="s">
        <v>1190</v>
      </c>
      <c r="AC323" t="s">
        <v>3539</v>
      </c>
      <c r="AP323" t="s">
        <v>981</v>
      </c>
      <c r="AQ323">
        <v>0</v>
      </c>
      <c r="AT323" t="s">
        <v>1239</v>
      </c>
      <c r="AU323" t="s">
        <v>3540</v>
      </c>
      <c r="AV323" t="s">
        <v>3541</v>
      </c>
      <c r="AW323" t="s">
        <v>3542</v>
      </c>
      <c r="AX323" t="s">
        <v>3542</v>
      </c>
      <c r="BF323" s="730" t="s">
        <v>3520</v>
      </c>
      <c r="BG323" s="730" t="s">
        <v>2709</v>
      </c>
      <c r="BH323" s="730" t="s">
        <v>11132</v>
      </c>
    </row>
    <row r="324" spans="1:60">
      <c r="A324">
        <v>320</v>
      </c>
      <c r="B324" t="s">
        <v>1190</v>
      </c>
      <c r="D324" t="s">
        <v>3543</v>
      </c>
      <c r="E324" t="s">
        <v>3544</v>
      </c>
      <c r="F324" t="s">
        <v>1019</v>
      </c>
      <c r="G324">
        <v>0</v>
      </c>
      <c r="H324">
        <v>1</v>
      </c>
      <c r="I324" t="s">
        <v>2133</v>
      </c>
      <c r="J324" t="s">
        <v>3490</v>
      </c>
      <c r="K324" t="s">
        <v>2709</v>
      </c>
      <c r="L324" t="s">
        <v>2299</v>
      </c>
      <c r="M324" t="s">
        <v>1586</v>
      </c>
      <c r="N324" t="s">
        <v>3544</v>
      </c>
      <c r="O324" t="s">
        <v>3545</v>
      </c>
      <c r="P324" t="s">
        <v>3546</v>
      </c>
      <c r="Q324">
        <v>5300</v>
      </c>
      <c r="R324">
        <v>5685</v>
      </c>
      <c r="S324">
        <v>5667</v>
      </c>
      <c r="T324">
        <v>18</v>
      </c>
      <c r="U324">
        <v>0</v>
      </c>
      <c r="V324">
        <v>18</v>
      </c>
      <c r="W324">
        <v>0.99680000000000002</v>
      </c>
      <c r="X324">
        <v>1</v>
      </c>
      <c r="Y324">
        <v>1</v>
      </c>
      <c r="Z324">
        <v>1</v>
      </c>
      <c r="AA324">
        <v>1</v>
      </c>
      <c r="AB324" t="s">
        <v>1190</v>
      </c>
      <c r="AC324" t="s">
        <v>747</v>
      </c>
      <c r="AJ324" t="s">
        <v>2828</v>
      </c>
      <c r="AP324" t="s">
        <v>981</v>
      </c>
      <c r="AQ324">
        <v>0</v>
      </c>
      <c r="AT324" t="s">
        <v>936</v>
      </c>
      <c r="AU324" t="s">
        <v>3547</v>
      </c>
      <c r="AV324" t="s">
        <v>3548</v>
      </c>
      <c r="AW324" t="s">
        <v>3549</v>
      </c>
      <c r="AX324" t="s">
        <v>3549</v>
      </c>
      <c r="BF324" s="730" t="s">
        <v>3528</v>
      </c>
      <c r="BG324" s="730" t="s">
        <v>2709</v>
      </c>
      <c r="BH324" s="730" t="s">
        <v>11132</v>
      </c>
    </row>
    <row r="325" spans="1:60">
      <c r="A325">
        <v>321</v>
      </c>
      <c r="B325" t="s">
        <v>1190</v>
      </c>
      <c r="D325" t="s">
        <v>3550</v>
      </c>
      <c r="E325" t="s">
        <v>3551</v>
      </c>
      <c r="F325" t="s">
        <v>974</v>
      </c>
      <c r="G325">
        <v>1</v>
      </c>
      <c r="H325">
        <v>0</v>
      </c>
      <c r="I325" t="s">
        <v>2133</v>
      </c>
      <c r="J325" t="s">
        <v>3552</v>
      </c>
      <c r="K325" t="s">
        <v>3096</v>
      </c>
      <c r="L325" t="s">
        <v>2299</v>
      </c>
      <c r="M325" t="s">
        <v>1586</v>
      </c>
      <c r="N325" t="s">
        <v>3553</v>
      </c>
      <c r="O325" t="s">
        <v>3554</v>
      </c>
      <c r="P325" t="s">
        <v>3555</v>
      </c>
      <c r="Q325">
        <v>115358</v>
      </c>
      <c r="R325">
        <v>109766</v>
      </c>
      <c r="S325">
        <v>108873</v>
      </c>
      <c r="T325">
        <v>597</v>
      </c>
      <c r="U325">
        <v>296</v>
      </c>
      <c r="V325">
        <v>893</v>
      </c>
      <c r="W325">
        <v>0.9919</v>
      </c>
      <c r="X325">
        <v>1</v>
      </c>
      <c r="Y325">
        <v>1</v>
      </c>
      <c r="Z325">
        <v>1</v>
      </c>
      <c r="AA325">
        <v>1</v>
      </c>
      <c r="AB325" t="s">
        <v>1190</v>
      </c>
      <c r="AC325" t="s">
        <v>3556</v>
      </c>
      <c r="AP325" t="s">
        <v>981</v>
      </c>
      <c r="AQ325">
        <v>0</v>
      </c>
      <c r="AT325" t="s">
        <v>1044</v>
      </c>
      <c r="AU325" t="s">
        <v>3557</v>
      </c>
      <c r="AV325" t="s">
        <v>3558</v>
      </c>
      <c r="AW325" t="s">
        <v>3559</v>
      </c>
      <c r="AX325" t="s">
        <v>3559</v>
      </c>
      <c r="BF325" s="730" t="s">
        <v>3534</v>
      </c>
      <c r="BG325" s="730" t="s">
        <v>3096</v>
      </c>
      <c r="BH325" s="730" t="s">
        <v>11132</v>
      </c>
    </row>
    <row r="326" spans="1:60">
      <c r="A326">
        <v>322</v>
      </c>
      <c r="B326" t="s">
        <v>1190</v>
      </c>
      <c r="D326" t="s">
        <v>3560</v>
      </c>
      <c r="E326" t="s">
        <v>3561</v>
      </c>
      <c r="F326" t="s">
        <v>974</v>
      </c>
      <c r="G326">
        <v>1</v>
      </c>
      <c r="H326">
        <v>0</v>
      </c>
      <c r="I326" t="s">
        <v>2133</v>
      </c>
      <c r="J326" t="s">
        <v>3088</v>
      </c>
      <c r="K326" t="s">
        <v>3096</v>
      </c>
      <c r="L326" t="s">
        <v>2299</v>
      </c>
      <c r="M326" t="s">
        <v>1586</v>
      </c>
      <c r="N326" t="s">
        <v>3561</v>
      </c>
      <c r="O326" t="s">
        <v>3562</v>
      </c>
      <c r="P326" t="s">
        <v>3563</v>
      </c>
      <c r="Q326">
        <v>9022</v>
      </c>
      <c r="R326">
        <v>8230</v>
      </c>
      <c r="S326">
        <v>7769</v>
      </c>
      <c r="T326">
        <v>398</v>
      </c>
      <c r="U326">
        <v>63</v>
      </c>
      <c r="V326">
        <v>461</v>
      </c>
      <c r="W326">
        <v>0.94399999999999995</v>
      </c>
      <c r="X326">
        <v>0</v>
      </c>
      <c r="Y326">
        <v>0</v>
      </c>
      <c r="Z326">
        <v>1</v>
      </c>
      <c r="AA326">
        <v>0</v>
      </c>
      <c r="AB326" t="s">
        <v>1190</v>
      </c>
      <c r="AC326" t="s">
        <v>3564</v>
      </c>
      <c r="AP326" t="s">
        <v>981</v>
      </c>
      <c r="AQ326">
        <v>0</v>
      </c>
      <c r="AT326" t="s">
        <v>1082</v>
      </c>
      <c r="AU326" t="s">
        <v>2538</v>
      </c>
      <c r="AV326" t="s">
        <v>3565</v>
      </c>
      <c r="AW326" t="s">
        <v>1524</v>
      </c>
      <c r="AX326" t="s">
        <v>2539</v>
      </c>
      <c r="BF326" s="730" t="s">
        <v>3543</v>
      </c>
      <c r="BG326" s="730" t="s">
        <v>2709</v>
      </c>
      <c r="BH326" s="730" t="s">
        <v>11132</v>
      </c>
    </row>
    <row r="327" spans="1:60">
      <c r="A327">
        <v>323</v>
      </c>
      <c r="B327" t="s">
        <v>1190</v>
      </c>
      <c r="D327" t="s">
        <v>3566</v>
      </c>
      <c r="E327" t="s">
        <v>3567</v>
      </c>
      <c r="F327" t="s">
        <v>974</v>
      </c>
      <c r="G327">
        <v>1</v>
      </c>
      <c r="H327">
        <v>0</v>
      </c>
      <c r="I327" t="s">
        <v>1185</v>
      </c>
      <c r="J327" t="s">
        <v>3254</v>
      </c>
      <c r="K327" t="s">
        <v>3096</v>
      </c>
      <c r="L327" t="s">
        <v>2299</v>
      </c>
      <c r="M327" t="s">
        <v>1586</v>
      </c>
      <c r="N327" t="s">
        <v>3568</v>
      </c>
      <c r="O327" t="s">
        <v>3569</v>
      </c>
      <c r="P327" t="s">
        <v>3570</v>
      </c>
      <c r="Q327">
        <v>6071</v>
      </c>
      <c r="R327">
        <v>6196</v>
      </c>
      <c r="S327">
        <v>5226</v>
      </c>
      <c r="T327">
        <v>970</v>
      </c>
      <c r="U327">
        <v>0</v>
      </c>
      <c r="V327">
        <v>970</v>
      </c>
      <c r="W327">
        <v>0.84340000000000004</v>
      </c>
      <c r="X327">
        <v>0</v>
      </c>
      <c r="Y327">
        <v>1</v>
      </c>
      <c r="Z327">
        <v>1</v>
      </c>
      <c r="AA327">
        <v>0</v>
      </c>
      <c r="AB327" t="s">
        <v>1190</v>
      </c>
      <c r="AC327" t="s">
        <v>3571</v>
      </c>
      <c r="AP327" t="s">
        <v>981</v>
      </c>
      <c r="AQ327">
        <v>0</v>
      </c>
      <c r="AT327" t="s">
        <v>1054</v>
      </c>
      <c r="AU327" t="s">
        <v>3572</v>
      </c>
      <c r="AV327" t="s">
        <v>3573</v>
      </c>
      <c r="AW327" t="s">
        <v>3574</v>
      </c>
      <c r="AX327" t="s">
        <v>3574</v>
      </c>
      <c r="BF327" s="730" t="s">
        <v>3550</v>
      </c>
      <c r="BG327" s="730" t="s">
        <v>3096</v>
      </c>
      <c r="BH327" s="730" t="s">
        <v>11132</v>
      </c>
    </row>
    <row r="328" spans="1:60">
      <c r="A328">
        <v>324</v>
      </c>
      <c r="B328" t="s">
        <v>1190</v>
      </c>
      <c r="D328" t="s">
        <v>3575</v>
      </c>
      <c r="E328" t="s">
        <v>3576</v>
      </c>
      <c r="F328" t="s">
        <v>974</v>
      </c>
      <c r="G328">
        <v>1</v>
      </c>
      <c r="H328">
        <v>0</v>
      </c>
      <c r="I328" t="s">
        <v>2133</v>
      </c>
      <c r="J328" t="s">
        <v>3109</v>
      </c>
      <c r="K328" t="s">
        <v>3577</v>
      </c>
      <c r="L328" t="s">
        <v>2299</v>
      </c>
      <c r="M328" t="s">
        <v>1586</v>
      </c>
      <c r="N328" t="s">
        <v>3576</v>
      </c>
      <c r="O328" t="s">
        <v>3578</v>
      </c>
      <c r="P328" t="s">
        <v>3579</v>
      </c>
      <c r="Q328">
        <v>4017</v>
      </c>
      <c r="R328">
        <v>3913</v>
      </c>
      <c r="S328">
        <v>3843</v>
      </c>
      <c r="T328">
        <v>70</v>
      </c>
      <c r="U328">
        <v>0</v>
      </c>
      <c r="V328">
        <v>70</v>
      </c>
      <c r="W328">
        <v>0.98209999999999997</v>
      </c>
      <c r="X328">
        <v>1</v>
      </c>
      <c r="Y328">
        <v>1</v>
      </c>
      <c r="Z328">
        <v>1</v>
      </c>
      <c r="AA328">
        <v>1</v>
      </c>
      <c r="AB328" t="s">
        <v>1190</v>
      </c>
      <c r="AC328" t="s">
        <v>3580</v>
      </c>
      <c r="AP328" t="s">
        <v>981</v>
      </c>
      <c r="AQ328">
        <v>0</v>
      </c>
      <c r="AT328" t="s">
        <v>1034</v>
      </c>
      <c r="AU328" t="s">
        <v>3581</v>
      </c>
      <c r="AV328" t="s">
        <v>3582</v>
      </c>
      <c r="AW328" t="s">
        <v>3583</v>
      </c>
      <c r="AX328" t="s">
        <v>3584</v>
      </c>
      <c r="BF328" s="730" t="s">
        <v>3560</v>
      </c>
      <c r="BG328" s="730" t="s">
        <v>3096</v>
      </c>
      <c r="BH328" s="730" t="s">
        <v>11132</v>
      </c>
    </row>
    <row r="329" spans="1:60">
      <c r="A329">
        <v>325</v>
      </c>
      <c r="B329" t="s">
        <v>1190</v>
      </c>
      <c r="D329" t="s">
        <v>3585</v>
      </c>
      <c r="E329" t="s">
        <v>3586</v>
      </c>
      <c r="F329" t="s">
        <v>974</v>
      </c>
      <c r="G329">
        <v>1</v>
      </c>
      <c r="H329">
        <v>0</v>
      </c>
      <c r="I329" t="s">
        <v>1185</v>
      </c>
      <c r="J329" t="s">
        <v>3254</v>
      </c>
      <c r="K329" t="s">
        <v>2709</v>
      </c>
      <c r="L329" t="s">
        <v>2299</v>
      </c>
      <c r="M329" t="s">
        <v>1586</v>
      </c>
      <c r="N329" t="s">
        <v>3586</v>
      </c>
      <c r="O329" t="s">
        <v>3586</v>
      </c>
      <c r="P329" t="s">
        <v>3587</v>
      </c>
      <c r="Q329">
        <v>4442</v>
      </c>
      <c r="R329">
        <v>4376</v>
      </c>
      <c r="S329">
        <v>4304</v>
      </c>
      <c r="T329">
        <v>72</v>
      </c>
      <c r="U329">
        <v>0</v>
      </c>
      <c r="V329">
        <v>72</v>
      </c>
      <c r="W329">
        <v>0.98350000000000004</v>
      </c>
      <c r="X329">
        <v>1</v>
      </c>
      <c r="Y329">
        <v>1</v>
      </c>
      <c r="Z329">
        <v>1</v>
      </c>
      <c r="AA329">
        <v>1</v>
      </c>
      <c r="AB329" t="s">
        <v>1190</v>
      </c>
      <c r="AC329" t="s">
        <v>3588</v>
      </c>
      <c r="AP329" t="s">
        <v>981</v>
      </c>
      <c r="AQ329">
        <v>0</v>
      </c>
      <c r="AT329" t="s">
        <v>1190</v>
      </c>
      <c r="AU329" t="s">
        <v>3589</v>
      </c>
      <c r="AV329" t="s">
        <v>3590</v>
      </c>
      <c r="AW329" t="s">
        <v>3591</v>
      </c>
      <c r="AX329" t="s">
        <v>3591</v>
      </c>
      <c r="BF329" s="730" t="s">
        <v>3566</v>
      </c>
      <c r="BG329" s="730" t="s">
        <v>3096</v>
      </c>
      <c r="BH329" s="730" t="s">
        <v>11132</v>
      </c>
    </row>
    <row r="330" spans="1:60">
      <c r="A330">
        <v>326</v>
      </c>
      <c r="B330" t="s">
        <v>1190</v>
      </c>
      <c r="D330" t="s">
        <v>3592</v>
      </c>
      <c r="E330" t="s">
        <v>3593</v>
      </c>
      <c r="F330" t="s">
        <v>974</v>
      </c>
      <c r="G330">
        <v>1</v>
      </c>
      <c r="H330">
        <v>0</v>
      </c>
      <c r="I330" t="s">
        <v>2133</v>
      </c>
      <c r="J330" t="s">
        <v>2195</v>
      </c>
      <c r="K330" t="s">
        <v>2709</v>
      </c>
      <c r="L330" t="s">
        <v>2299</v>
      </c>
      <c r="M330" t="s">
        <v>1586</v>
      </c>
      <c r="N330" t="s">
        <v>3593</v>
      </c>
      <c r="O330" t="s">
        <v>3593</v>
      </c>
      <c r="P330" t="s">
        <v>3594</v>
      </c>
      <c r="Q330">
        <v>4977</v>
      </c>
      <c r="R330">
        <v>4713</v>
      </c>
      <c r="S330">
        <v>4636</v>
      </c>
      <c r="T330">
        <v>60</v>
      </c>
      <c r="U330">
        <v>17</v>
      </c>
      <c r="V330">
        <v>77</v>
      </c>
      <c r="W330">
        <v>0.98370000000000002</v>
      </c>
      <c r="X330">
        <v>1</v>
      </c>
      <c r="Y330">
        <v>1</v>
      </c>
      <c r="Z330">
        <v>1</v>
      </c>
      <c r="AA330">
        <v>1</v>
      </c>
      <c r="AB330" t="s">
        <v>1190</v>
      </c>
      <c r="AC330" t="s">
        <v>3595</v>
      </c>
      <c r="AP330" t="s">
        <v>981</v>
      </c>
      <c r="AQ330">
        <v>0</v>
      </c>
      <c r="AT330" t="s">
        <v>1521</v>
      </c>
      <c r="AU330" t="s">
        <v>1652</v>
      </c>
      <c r="AV330" t="s">
        <v>3596</v>
      </c>
      <c r="AW330" t="s">
        <v>1653</v>
      </c>
      <c r="AX330" t="s">
        <v>1653</v>
      </c>
      <c r="BF330" s="730" t="s">
        <v>3575</v>
      </c>
      <c r="BG330" s="730" t="s">
        <v>3577</v>
      </c>
      <c r="BH330" s="730" t="s">
        <v>11132</v>
      </c>
    </row>
    <row r="331" spans="1:60">
      <c r="A331">
        <v>327</v>
      </c>
      <c r="B331" t="s">
        <v>1190</v>
      </c>
      <c r="D331" t="s">
        <v>3597</v>
      </c>
      <c r="E331" t="s">
        <v>3598</v>
      </c>
      <c r="F331" t="s">
        <v>974</v>
      </c>
      <c r="G331">
        <v>1</v>
      </c>
      <c r="H331">
        <v>0</v>
      </c>
      <c r="I331" t="s">
        <v>1185</v>
      </c>
      <c r="J331" t="s">
        <v>2884</v>
      </c>
      <c r="K331" t="s">
        <v>2709</v>
      </c>
      <c r="L331" t="s">
        <v>2299</v>
      </c>
      <c r="M331" t="s">
        <v>1586</v>
      </c>
      <c r="N331" t="s">
        <v>3598</v>
      </c>
      <c r="O331" t="s">
        <v>3599</v>
      </c>
      <c r="P331" t="s">
        <v>3600</v>
      </c>
      <c r="Q331">
        <v>7875</v>
      </c>
      <c r="R331">
        <v>8146</v>
      </c>
      <c r="S331">
        <v>7956</v>
      </c>
      <c r="T331">
        <v>61</v>
      </c>
      <c r="U331">
        <v>129</v>
      </c>
      <c r="V331">
        <v>190</v>
      </c>
      <c r="W331">
        <v>0.97670000000000001</v>
      </c>
      <c r="X331">
        <v>0</v>
      </c>
      <c r="Y331">
        <v>1</v>
      </c>
      <c r="Z331">
        <v>1</v>
      </c>
      <c r="AA331">
        <v>0</v>
      </c>
      <c r="AB331" t="s">
        <v>1190</v>
      </c>
      <c r="AC331" t="s">
        <v>3601</v>
      </c>
      <c r="AP331" t="s">
        <v>981</v>
      </c>
      <c r="AQ331">
        <v>0</v>
      </c>
      <c r="AT331" t="s">
        <v>1054</v>
      </c>
      <c r="AU331" t="s">
        <v>3602</v>
      </c>
      <c r="AV331" t="s">
        <v>3603</v>
      </c>
      <c r="AW331" t="s">
        <v>3604</v>
      </c>
      <c r="AX331" t="s">
        <v>3605</v>
      </c>
      <c r="BF331" s="730" t="s">
        <v>3585</v>
      </c>
      <c r="BG331" s="730" t="s">
        <v>2709</v>
      </c>
      <c r="BH331" s="730" t="s">
        <v>11132</v>
      </c>
    </row>
    <row r="332" spans="1:60">
      <c r="A332">
        <v>328</v>
      </c>
      <c r="B332" t="s">
        <v>1190</v>
      </c>
      <c r="D332" t="s">
        <v>3606</v>
      </c>
      <c r="E332" t="s">
        <v>3607</v>
      </c>
      <c r="F332" t="s">
        <v>1019</v>
      </c>
      <c r="G332">
        <v>0</v>
      </c>
      <c r="H332">
        <v>2</v>
      </c>
      <c r="I332" t="s">
        <v>2133</v>
      </c>
      <c r="J332" t="s">
        <v>3490</v>
      </c>
      <c r="K332" t="s">
        <v>2709</v>
      </c>
      <c r="L332" t="s">
        <v>2299</v>
      </c>
      <c r="M332" t="s">
        <v>1586</v>
      </c>
      <c r="N332" t="s">
        <v>3608</v>
      </c>
      <c r="O332" t="s">
        <v>3608</v>
      </c>
      <c r="P332" t="s">
        <v>3609</v>
      </c>
      <c r="Q332">
        <v>3497</v>
      </c>
      <c r="R332">
        <v>3375</v>
      </c>
      <c r="S332">
        <v>3357</v>
      </c>
      <c r="T332">
        <v>18</v>
      </c>
      <c r="U332">
        <v>0</v>
      </c>
      <c r="V332">
        <v>18</v>
      </c>
      <c r="W332">
        <v>0.99470000000000003</v>
      </c>
      <c r="X332">
        <v>1</v>
      </c>
      <c r="Y332">
        <v>0</v>
      </c>
      <c r="Z332">
        <v>1</v>
      </c>
      <c r="AA332">
        <v>0</v>
      </c>
      <c r="AB332" t="s">
        <v>1190</v>
      </c>
      <c r="AC332" t="s">
        <v>747</v>
      </c>
      <c r="AJ332" s="521" t="s">
        <v>3606</v>
      </c>
      <c r="AK332" s="521" t="s">
        <v>3606</v>
      </c>
      <c r="AP332" t="s">
        <v>981</v>
      </c>
      <c r="AQ332">
        <v>0</v>
      </c>
      <c r="AT332" t="s">
        <v>1054</v>
      </c>
      <c r="AU332" t="s">
        <v>3602</v>
      </c>
      <c r="AV332" t="s">
        <v>3610</v>
      </c>
      <c r="AW332" t="s">
        <v>3611</v>
      </c>
      <c r="AX332" t="s">
        <v>3605</v>
      </c>
      <c r="BF332" s="730" t="s">
        <v>3592</v>
      </c>
      <c r="BG332" s="730" t="s">
        <v>2709</v>
      </c>
      <c r="BH332" s="730" t="s">
        <v>11132</v>
      </c>
    </row>
    <row r="333" spans="1:60">
      <c r="A333">
        <v>329</v>
      </c>
      <c r="B333" t="s">
        <v>1190</v>
      </c>
      <c r="D333" t="s">
        <v>3612</v>
      </c>
      <c r="E333" t="s">
        <v>3613</v>
      </c>
      <c r="F333" t="s">
        <v>974</v>
      </c>
      <c r="G333">
        <v>1</v>
      </c>
      <c r="H333">
        <v>0</v>
      </c>
      <c r="I333" t="s">
        <v>1847</v>
      </c>
      <c r="J333" t="s">
        <v>3168</v>
      </c>
      <c r="K333" t="s">
        <v>3096</v>
      </c>
      <c r="L333" t="s">
        <v>2299</v>
      </c>
      <c r="M333" t="s">
        <v>1586</v>
      </c>
      <c r="N333" t="s">
        <v>3613</v>
      </c>
      <c r="O333" t="s">
        <v>3613</v>
      </c>
      <c r="P333" t="s">
        <v>3614</v>
      </c>
      <c r="Q333">
        <v>2484</v>
      </c>
      <c r="R333">
        <v>2484</v>
      </c>
      <c r="S333">
        <v>2452</v>
      </c>
      <c r="T333">
        <v>21</v>
      </c>
      <c r="U333">
        <v>11</v>
      </c>
      <c r="V333">
        <v>32</v>
      </c>
      <c r="W333">
        <v>0.98709999999999998</v>
      </c>
      <c r="X333">
        <v>1</v>
      </c>
      <c r="Y333">
        <v>1</v>
      </c>
      <c r="Z333">
        <v>1</v>
      </c>
      <c r="AA333">
        <v>1</v>
      </c>
      <c r="AB333" t="s">
        <v>1190</v>
      </c>
      <c r="AC333" t="s">
        <v>3615</v>
      </c>
      <c r="AP333" t="s">
        <v>981</v>
      </c>
      <c r="AQ333">
        <v>0</v>
      </c>
      <c r="AT333" t="s">
        <v>1190</v>
      </c>
      <c r="AU333" t="s">
        <v>3616</v>
      </c>
      <c r="AV333" t="s">
        <v>3617</v>
      </c>
      <c r="AW333" t="s">
        <v>3618</v>
      </c>
      <c r="AX333" t="s">
        <v>3619</v>
      </c>
      <c r="BF333" s="730" t="s">
        <v>3597</v>
      </c>
      <c r="BG333" s="730" t="s">
        <v>2709</v>
      </c>
      <c r="BH333" s="730" t="s">
        <v>11132</v>
      </c>
    </row>
    <row r="334" spans="1:60">
      <c r="A334">
        <v>330</v>
      </c>
      <c r="B334" t="s">
        <v>1190</v>
      </c>
      <c r="D334" t="s">
        <v>3620</v>
      </c>
      <c r="E334" t="s">
        <v>3621</v>
      </c>
      <c r="F334" t="s">
        <v>974</v>
      </c>
      <c r="G334">
        <v>1</v>
      </c>
      <c r="H334">
        <v>0</v>
      </c>
      <c r="I334" t="s">
        <v>1185</v>
      </c>
      <c r="J334" t="s">
        <v>3099</v>
      </c>
      <c r="K334" t="s">
        <v>2709</v>
      </c>
      <c r="L334" t="s">
        <v>2299</v>
      </c>
      <c r="M334" t="s">
        <v>1586</v>
      </c>
      <c r="N334" t="s">
        <v>3622</v>
      </c>
      <c r="O334" t="s">
        <v>3622</v>
      </c>
      <c r="P334" t="s">
        <v>3623</v>
      </c>
      <c r="Q334">
        <v>2120</v>
      </c>
      <c r="R334">
        <v>2009</v>
      </c>
      <c r="S334">
        <v>2008</v>
      </c>
      <c r="T334">
        <v>1</v>
      </c>
      <c r="U334">
        <v>0</v>
      </c>
      <c r="V334">
        <v>1</v>
      </c>
      <c r="W334">
        <v>0.99950000000000006</v>
      </c>
      <c r="X334">
        <v>1</v>
      </c>
      <c r="Y334">
        <v>1</v>
      </c>
      <c r="Z334">
        <v>1</v>
      </c>
      <c r="AA334">
        <v>1</v>
      </c>
      <c r="AB334" t="s">
        <v>1190</v>
      </c>
      <c r="AC334" t="s">
        <v>3624</v>
      </c>
      <c r="AP334" t="s">
        <v>981</v>
      </c>
      <c r="AQ334">
        <v>0</v>
      </c>
      <c r="AT334" t="s">
        <v>1034</v>
      </c>
      <c r="AU334" t="s">
        <v>3625</v>
      </c>
      <c r="AV334" t="s">
        <v>3626</v>
      </c>
      <c r="AW334" t="s">
        <v>3627</v>
      </c>
      <c r="AX334" t="s">
        <v>3628</v>
      </c>
      <c r="BF334" s="730" t="s">
        <v>3606</v>
      </c>
      <c r="BG334" s="730" t="s">
        <v>2709</v>
      </c>
      <c r="BH334" s="730" t="s">
        <v>11132</v>
      </c>
    </row>
    <row r="335" spans="1:60">
      <c r="A335">
        <v>331</v>
      </c>
      <c r="B335" t="s">
        <v>1190</v>
      </c>
      <c r="D335" t="s">
        <v>3629</v>
      </c>
      <c r="E335" t="s">
        <v>3630</v>
      </c>
      <c r="F335" t="s">
        <v>974</v>
      </c>
      <c r="G335">
        <v>1</v>
      </c>
      <c r="H335">
        <v>0</v>
      </c>
      <c r="I335" t="s">
        <v>2133</v>
      </c>
      <c r="J335" t="s">
        <v>2256</v>
      </c>
      <c r="K335" t="s">
        <v>2709</v>
      </c>
      <c r="L335" t="s">
        <v>2299</v>
      </c>
      <c r="M335" t="s">
        <v>1586</v>
      </c>
      <c r="N335" t="s">
        <v>3630</v>
      </c>
      <c r="O335" t="s">
        <v>3630</v>
      </c>
      <c r="P335" t="s">
        <v>3631</v>
      </c>
      <c r="Q335">
        <v>21803</v>
      </c>
      <c r="R335">
        <v>21217</v>
      </c>
      <c r="S335">
        <v>17424</v>
      </c>
      <c r="T335">
        <v>3522</v>
      </c>
      <c r="U335">
        <v>271</v>
      </c>
      <c r="V335">
        <v>3793</v>
      </c>
      <c r="W335">
        <v>0.82120000000000004</v>
      </c>
      <c r="X335">
        <v>0</v>
      </c>
      <c r="Y335">
        <v>1</v>
      </c>
      <c r="Z335">
        <v>1</v>
      </c>
      <c r="AA335">
        <v>0</v>
      </c>
      <c r="AB335" t="s">
        <v>1190</v>
      </c>
      <c r="AC335" t="s">
        <v>3632</v>
      </c>
      <c r="AP335" t="s">
        <v>981</v>
      </c>
      <c r="AQ335">
        <v>0</v>
      </c>
      <c r="AT335" t="s">
        <v>936</v>
      </c>
      <c r="AU335" t="s">
        <v>3633</v>
      </c>
      <c r="AV335" t="s">
        <v>3634</v>
      </c>
      <c r="AW335" t="s">
        <v>3635</v>
      </c>
      <c r="AX335" t="s">
        <v>3636</v>
      </c>
      <c r="BF335" s="730" t="s">
        <v>3612</v>
      </c>
      <c r="BG335" s="730" t="s">
        <v>3096</v>
      </c>
      <c r="BH335" s="730" t="s">
        <v>11132</v>
      </c>
    </row>
    <row r="336" spans="1:60">
      <c r="A336">
        <v>332</v>
      </c>
      <c r="B336" t="s">
        <v>1190</v>
      </c>
      <c r="D336" t="s">
        <v>3637</v>
      </c>
      <c r="E336" t="s">
        <v>3463</v>
      </c>
      <c r="F336" t="s">
        <v>974</v>
      </c>
      <c r="G336">
        <v>1</v>
      </c>
      <c r="H336">
        <v>0</v>
      </c>
      <c r="I336" t="s">
        <v>1185</v>
      </c>
      <c r="J336" t="s">
        <v>2884</v>
      </c>
      <c r="K336" t="s">
        <v>3096</v>
      </c>
      <c r="L336" t="s">
        <v>2299</v>
      </c>
      <c r="M336" t="s">
        <v>1586</v>
      </c>
      <c r="N336" t="s">
        <v>3463</v>
      </c>
      <c r="O336" t="s">
        <v>3463</v>
      </c>
      <c r="P336" t="s">
        <v>3638</v>
      </c>
      <c r="Q336">
        <v>30076</v>
      </c>
      <c r="R336">
        <v>29526</v>
      </c>
      <c r="S336">
        <v>29449</v>
      </c>
      <c r="T336">
        <v>68</v>
      </c>
      <c r="U336">
        <v>9</v>
      </c>
      <c r="V336">
        <v>77</v>
      </c>
      <c r="W336">
        <v>0.99739999999999995</v>
      </c>
      <c r="X336">
        <v>1</v>
      </c>
      <c r="Y336">
        <v>1</v>
      </c>
      <c r="Z336">
        <v>1</v>
      </c>
      <c r="AA336">
        <v>1</v>
      </c>
      <c r="AB336" t="s">
        <v>1190</v>
      </c>
      <c r="AC336" t="s">
        <v>3639</v>
      </c>
      <c r="AP336" t="s">
        <v>981</v>
      </c>
      <c r="AQ336">
        <v>0</v>
      </c>
      <c r="AT336" t="s">
        <v>936</v>
      </c>
      <c r="AU336" t="s">
        <v>3640</v>
      </c>
      <c r="AV336" t="s">
        <v>3641</v>
      </c>
      <c r="AW336" t="s">
        <v>3642</v>
      </c>
      <c r="AX336" t="s">
        <v>3643</v>
      </c>
      <c r="BF336" s="730" t="s">
        <v>3620</v>
      </c>
      <c r="BG336" s="730" t="s">
        <v>2709</v>
      </c>
      <c r="BH336" s="730" t="s">
        <v>11132</v>
      </c>
    </row>
    <row r="337" spans="1:60">
      <c r="A337">
        <v>333</v>
      </c>
      <c r="B337" t="s">
        <v>1190</v>
      </c>
      <c r="D337" t="s">
        <v>3644</v>
      </c>
      <c r="E337" t="s">
        <v>3645</v>
      </c>
      <c r="F337" t="s">
        <v>974</v>
      </c>
      <c r="G337">
        <v>1</v>
      </c>
      <c r="H337">
        <v>0</v>
      </c>
      <c r="I337" t="s">
        <v>1185</v>
      </c>
      <c r="J337" t="s">
        <v>3646</v>
      </c>
      <c r="K337" t="s">
        <v>3096</v>
      </c>
      <c r="L337" t="s">
        <v>2299</v>
      </c>
      <c r="M337" t="s">
        <v>1586</v>
      </c>
      <c r="N337" t="s">
        <v>3647</v>
      </c>
      <c r="O337" t="s">
        <v>3648</v>
      </c>
      <c r="P337" t="s">
        <v>3649</v>
      </c>
      <c r="Q337">
        <v>54849</v>
      </c>
      <c r="R337">
        <v>55471</v>
      </c>
      <c r="S337">
        <v>54819</v>
      </c>
      <c r="T337">
        <v>394</v>
      </c>
      <c r="U337">
        <v>258</v>
      </c>
      <c r="V337">
        <v>652</v>
      </c>
      <c r="W337">
        <v>0.98819999999999997</v>
      </c>
      <c r="X337">
        <v>1</v>
      </c>
      <c r="Y337">
        <v>1</v>
      </c>
      <c r="Z337">
        <v>1</v>
      </c>
      <c r="AA337">
        <v>1</v>
      </c>
      <c r="AB337" t="s">
        <v>1190</v>
      </c>
      <c r="AC337" t="s">
        <v>3650</v>
      </c>
      <c r="AP337" t="s">
        <v>981</v>
      </c>
      <c r="AQ337">
        <v>0</v>
      </c>
      <c r="AT337" t="s">
        <v>991</v>
      </c>
      <c r="AU337" t="s">
        <v>3651</v>
      </c>
      <c r="AV337" t="s">
        <v>3652</v>
      </c>
      <c r="AW337" t="s">
        <v>3653</v>
      </c>
      <c r="AX337" t="s">
        <v>3653</v>
      </c>
      <c r="BF337" s="730" t="s">
        <v>3629</v>
      </c>
      <c r="BG337" s="730" t="s">
        <v>2709</v>
      </c>
      <c r="BH337" s="730" t="s">
        <v>11132</v>
      </c>
    </row>
    <row r="338" spans="1:60">
      <c r="A338">
        <v>334</v>
      </c>
      <c r="B338" t="s">
        <v>1190</v>
      </c>
      <c r="D338" t="s">
        <v>3654</v>
      </c>
      <c r="E338" t="s">
        <v>3655</v>
      </c>
      <c r="F338" t="s">
        <v>974</v>
      </c>
      <c r="G338">
        <v>1</v>
      </c>
      <c r="H338">
        <v>0</v>
      </c>
      <c r="I338" t="s">
        <v>1185</v>
      </c>
      <c r="J338" t="s">
        <v>2884</v>
      </c>
      <c r="K338" t="s">
        <v>3096</v>
      </c>
      <c r="L338" t="s">
        <v>2299</v>
      </c>
      <c r="M338" t="s">
        <v>1586</v>
      </c>
      <c r="N338" t="s">
        <v>3655</v>
      </c>
      <c r="O338" t="s">
        <v>3655</v>
      </c>
      <c r="P338" t="s">
        <v>3656</v>
      </c>
      <c r="Q338">
        <v>2608</v>
      </c>
      <c r="R338">
        <v>2539</v>
      </c>
      <c r="S338">
        <v>2498</v>
      </c>
      <c r="T338">
        <v>10</v>
      </c>
      <c r="U338">
        <v>31</v>
      </c>
      <c r="V338">
        <v>41</v>
      </c>
      <c r="W338">
        <v>0.9839</v>
      </c>
      <c r="X338">
        <v>1</v>
      </c>
      <c r="Y338">
        <v>1</v>
      </c>
      <c r="Z338">
        <v>1</v>
      </c>
      <c r="AA338">
        <v>1</v>
      </c>
      <c r="AB338" t="s">
        <v>1190</v>
      </c>
      <c r="AC338" t="s">
        <v>3657</v>
      </c>
      <c r="AP338" t="s">
        <v>981</v>
      </c>
      <c r="AQ338">
        <v>0</v>
      </c>
      <c r="AT338" t="s">
        <v>1034</v>
      </c>
      <c r="AU338" t="s">
        <v>3658</v>
      </c>
      <c r="AV338" t="s">
        <v>3659</v>
      </c>
      <c r="AW338" t="s">
        <v>3660</v>
      </c>
      <c r="AX338" t="s">
        <v>3661</v>
      </c>
      <c r="BF338" s="730" t="s">
        <v>3637</v>
      </c>
      <c r="BG338" s="730" t="s">
        <v>3096</v>
      </c>
      <c r="BH338" s="730" t="s">
        <v>11132</v>
      </c>
    </row>
    <row r="339" spans="1:60">
      <c r="A339">
        <v>335</v>
      </c>
      <c r="B339" t="s">
        <v>1190</v>
      </c>
      <c r="D339" t="s">
        <v>3662</v>
      </c>
      <c r="E339" t="s">
        <v>3663</v>
      </c>
      <c r="F339" t="s">
        <v>974</v>
      </c>
      <c r="G339">
        <v>1</v>
      </c>
      <c r="H339">
        <v>0</v>
      </c>
      <c r="I339" t="s">
        <v>1185</v>
      </c>
      <c r="J339" t="s">
        <v>1427</v>
      </c>
      <c r="K339" t="s">
        <v>2709</v>
      </c>
      <c r="L339" t="s">
        <v>2299</v>
      </c>
      <c r="M339" t="s">
        <v>1586</v>
      </c>
      <c r="N339" t="s">
        <v>3663</v>
      </c>
      <c r="O339" t="s">
        <v>3663</v>
      </c>
      <c r="P339" t="s">
        <v>3664</v>
      </c>
      <c r="Q339">
        <v>3471</v>
      </c>
      <c r="R339">
        <v>3471</v>
      </c>
      <c r="S339">
        <v>3434</v>
      </c>
      <c r="T339">
        <v>37</v>
      </c>
      <c r="U339">
        <v>0</v>
      </c>
      <c r="V339">
        <v>37</v>
      </c>
      <c r="W339">
        <v>0.98929999999999996</v>
      </c>
      <c r="X339">
        <v>1</v>
      </c>
      <c r="Y339">
        <v>1</v>
      </c>
      <c r="Z339">
        <v>1</v>
      </c>
      <c r="AA339">
        <v>1</v>
      </c>
      <c r="AB339" t="s">
        <v>1190</v>
      </c>
      <c r="AC339" t="s">
        <v>3665</v>
      </c>
      <c r="AP339" t="s">
        <v>981</v>
      </c>
      <c r="AQ339">
        <v>0</v>
      </c>
      <c r="AT339" t="s">
        <v>1034</v>
      </c>
      <c r="AU339" t="s">
        <v>3666</v>
      </c>
      <c r="AV339" t="s">
        <v>3667</v>
      </c>
      <c r="AW339" t="s">
        <v>3668</v>
      </c>
      <c r="AX339" t="s">
        <v>3668</v>
      </c>
      <c r="BF339" s="730" t="s">
        <v>3644</v>
      </c>
      <c r="BG339" s="730" t="s">
        <v>3096</v>
      </c>
      <c r="BH339" s="730" t="s">
        <v>11132</v>
      </c>
    </row>
    <row r="340" spans="1:60">
      <c r="A340">
        <v>336</v>
      </c>
      <c r="B340" t="s">
        <v>1190</v>
      </c>
      <c r="D340" t="s">
        <v>3669</v>
      </c>
      <c r="E340" t="s">
        <v>3670</v>
      </c>
      <c r="F340" t="s">
        <v>974</v>
      </c>
      <c r="G340">
        <v>1</v>
      </c>
      <c r="H340">
        <v>0</v>
      </c>
      <c r="I340" t="s">
        <v>2133</v>
      </c>
      <c r="J340" t="s">
        <v>3109</v>
      </c>
      <c r="K340" t="s">
        <v>2709</v>
      </c>
      <c r="L340" t="s">
        <v>2299</v>
      </c>
      <c r="M340" t="s">
        <v>1586</v>
      </c>
      <c r="N340" t="s">
        <v>3671</v>
      </c>
      <c r="O340" t="s">
        <v>3672</v>
      </c>
      <c r="P340" t="s">
        <v>3673</v>
      </c>
      <c r="Q340">
        <v>3184</v>
      </c>
      <c r="R340">
        <v>3166</v>
      </c>
      <c r="S340">
        <v>3129</v>
      </c>
      <c r="T340">
        <v>32</v>
      </c>
      <c r="U340">
        <v>5</v>
      </c>
      <c r="V340">
        <v>37</v>
      </c>
      <c r="W340">
        <v>0.98829999999999996</v>
      </c>
      <c r="X340">
        <v>1</v>
      </c>
      <c r="Y340">
        <v>1</v>
      </c>
      <c r="Z340">
        <v>0</v>
      </c>
      <c r="AA340">
        <v>0</v>
      </c>
      <c r="AB340" t="s">
        <v>1190</v>
      </c>
      <c r="AC340" t="s">
        <v>3674</v>
      </c>
      <c r="AP340" t="s">
        <v>981</v>
      </c>
      <c r="AQ340">
        <v>0</v>
      </c>
      <c r="AT340" t="s">
        <v>1044</v>
      </c>
      <c r="AU340" t="s">
        <v>3675</v>
      </c>
      <c r="AV340" t="s">
        <v>3676</v>
      </c>
      <c r="AW340" t="s">
        <v>3677</v>
      </c>
      <c r="AX340" t="s">
        <v>3677</v>
      </c>
      <c r="BF340" s="730" t="s">
        <v>3654</v>
      </c>
      <c r="BG340" s="730" t="s">
        <v>3096</v>
      </c>
      <c r="BH340" s="730" t="s">
        <v>11132</v>
      </c>
    </row>
    <row r="341" spans="1:60">
      <c r="A341">
        <v>337</v>
      </c>
      <c r="B341" t="s">
        <v>1190</v>
      </c>
      <c r="D341" t="s">
        <v>3678</v>
      </c>
      <c r="E341" t="s">
        <v>3679</v>
      </c>
      <c r="F341" t="s">
        <v>974</v>
      </c>
      <c r="G341">
        <v>1</v>
      </c>
      <c r="H341">
        <v>0</v>
      </c>
      <c r="I341" t="s">
        <v>2133</v>
      </c>
      <c r="J341" t="s">
        <v>3490</v>
      </c>
      <c r="K341" t="s">
        <v>2709</v>
      </c>
      <c r="L341" t="s">
        <v>2299</v>
      </c>
      <c r="M341" t="s">
        <v>1586</v>
      </c>
      <c r="N341" t="s">
        <v>3679</v>
      </c>
      <c r="O341" t="s">
        <v>3679</v>
      </c>
      <c r="P341" t="s">
        <v>3680</v>
      </c>
      <c r="Q341">
        <v>3222</v>
      </c>
      <c r="R341">
        <v>3222</v>
      </c>
      <c r="S341">
        <v>3159</v>
      </c>
      <c r="T341">
        <v>50</v>
      </c>
      <c r="U341">
        <v>13</v>
      </c>
      <c r="V341">
        <v>63</v>
      </c>
      <c r="W341">
        <v>0.98040000000000005</v>
      </c>
      <c r="X341">
        <v>1</v>
      </c>
      <c r="Y341">
        <v>1</v>
      </c>
      <c r="Z341">
        <v>1</v>
      </c>
      <c r="AA341">
        <v>1</v>
      </c>
      <c r="AB341" t="s">
        <v>1190</v>
      </c>
      <c r="AC341" t="s">
        <v>3681</v>
      </c>
      <c r="AP341" t="s">
        <v>981</v>
      </c>
      <c r="AQ341">
        <v>0</v>
      </c>
      <c r="AT341" t="s">
        <v>1044</v>
      </c>
      <c r="AU341" t="s">
        <v>3682</v>
      </c>
      <c r="AV341" t="s">
        <v>3683</v>
      </c>
      <c r="AW341" t="s">
        <v>3684</v>
      </c>
      <c r="AX341" t="s">
        <v>3684</v>
      </c>
      <c r="BF341" s="730" t="s">
        <v>3662</v>
      </c>
      <c r="BG341" s="730" t="s">
        <v>2709</v>
      </c>
      <c r="BH341" s="730" t="s">
        <v>11132</v>
      </c>
    </row>
    <row r="342" spans="1:60">
      <c r="A342">
        <v>338</v>
      </c>
      <c r="B342" t="s">
        <v>1190</v>
      </c>
      <c r="D342" t="s">
        <v>3685</v>
      </c>
      <c r="E342" t="s">
        <v>3686</v>
      </c>
      <c r="F342" t="s">
        <v>974</v>
      </c>
      <c r="G342">
        <v>1</v>
      </c>
      <c r="H342">
        <v>0</v>
      </c>
      <c r="I342" t="s">
        <v>2133</v>
      </c>
      <c r="J342" t="s">
        <v>3552</v>
      </c>
      <c r="K342" t="s">
        <v>3096</v>
      </c>
      <c r="L342" t="s">
        <v>2299</v>
      </c>
      <c r="M342" t="s">
        <v>1586</v>
      </c>
      <c r="N342" t="s">
        <v>3686</v>
      </c>
      <c r="O342" t="s">
        <v>3687</v>
      </c>
      <c r="P342" t="s">
        <v>3688</v>
      </c>
      <c r="Q342">
        <v>4231</v>
      </c>
      <c r="R342">
        <v>4065</v>
      </c>
      <c r="S342">
        <v>4065</v>
      </c>
      <c r="T342">
        <v>0</v>
      </c>
      <c r="U342">
        <v>0</v>
      </c>
      <c r="V342">
        <v>0</v>
      </c>
      <c r="W342">
        <v>1</v>
      </c>
      <c r="X342">
        <v>1</v>
      </c>
      <c r="Y342">
        <v>1</v>
      </c>
      <c r="Z342">
        <v>1</v>
      </c>
      <c r="AA342">
        <v>1</v>
      </c>
      <c r="AB342" t="s">
        <v>1190</v>
      </c>
      <c r="AC342" t="s">
        <v>3689</v>
      </c>
      <c r="AP342" t="s">
        <v>981</v>
      </c>
      <c r="AQ342">
        <v>0</v>
      </c>
      <c r="AT342" t="s">
        <v>991</v>
      </c>
      <c r="AU342" t="s">
        <v>3690</v>
      </c>
      <c r="AV342" t="s">
        <v>3691</v>
      </c>
      <c r="AW342" t="s">
        <v>1440</v>
      </c>
      <c r="AX342" t="s">
        <v>3692</v>
      </c>
      <c r="BF342" s="730" t="s">
        <v>3669</v>
      </c>
      <c r="BG342" s="730" t="s">
        <v>2709</v>
      </c>
      <c r="BH342" s="730" t="s">
        <v>11132</v>
      </c>
    </row>
    <row r="343" spans="1:60">
      <c r="A343">
        <v>339</v>
      </c>
      <c r="B343" t="s">
        <v>1190</v>
      </c>
      <c r="D343" t="s">
        <v>3693</v>
      </c>
      <c r="E343" t="s">
        <v>3694</v>
      </c>
      <c r="F343" t="s">
        <v>974</v>
      </c>
      <c r="G343">
        <v>1</v>
      </c>
      <c r="H343">
        <v>0</v>
      </c>
      <c r="I343" t="s">
        <v>1185</v>
      </c>
      <c r="J343" t="s">
        <v>2884</v>
      </c>
      <c r="K343" t="s">
        <v>2709</v>
      </c>
      <c r="L343" t="s">
        <v>2299</v>
      </c>
      <c r="M343" t="s">
        <v>1586</v>
      </c>
      <c r="N343" t="s">
        <v>3463</v>
      </c>
      <c r="O343" t="s">
        <v>3463</v>
      </c>
      <c r="P343" t="s">
        <v>3695</v>
      </c>
      <c r="Q343">
        <v>3875</v>
      </c>
      <c r="R343">
        <v>3949</v>
      </c>
      <c r="S343">
        <v>3936</v>
      </c>
      <c r="T343">
        <v>9</v>
      </c>
      <c r="U343">
        <v>4</v>
      </c>
      <c r="V343">
        <v>13</v>
      </c>
      <c r="W343">
        <v>0.99670000000000003</v>
      </c>
      <c r="X343">
        <v>1</v>
      </c>
      <c r="Y343">
        <v>1</v>
      </c>
      <c r="Z343">
        <v>1</v>
      </c>
      <c r="AA343">
        <v>1</v>
      </c>
      <c r="AB343" t="s">
        <v>1190</v>
      </c>
      <c r="AC343" t="s">
        <v>3696</v>
      </c>
      <c r="AP343" t="s">
        <v>981</v>
      </c>
      <c r="AQ343">
        <v>0</v>
      </c>
      <c r="AT343" t="s">
        <v>991</v>
      </c>
      <c r="AU343" t="s">
        <v>3697</v>
      </c>
      <c r="AV343" t="s">
        <v>3698</v>
      </c>
      <c r="AW343" t="s">
        <v>3699</v>
      </c>
      <c r="AX343" t="s">
        <v>3700</v>
      </c>
      <c r="BF343" s="730" t="s">
        <v>3678</v>
      </c>
      <c r="BG343" s="730" t="s">
        <v>2709</v>
      </c>
      <c r="BH343" s="730" t="s">
        <v>11132</v>
      </c>
    </row>
    <row r="344" spans="1:60">
      <c r="A344">
        <v>340</v>
      </c>
      <c r="B344" t="s">
        <v>1190</v>
      </c>
      <c r="D344" t="s">
        <v>3701</v>
      </c>
      <c r="E344" t="s">
        <v>3702</v>
      </c>
      <c r="F344" t="s">
        <v>974</v>
      </c>
      <c r="G344">
        <v>1</v>
      </c>
      <c r="H344">
        <v>0</v>
      </c>
      <c r="I344" t="s">
        <v>1847</v>
      </c>
      <c r="J344" t="s">
        <v>2809</v>
      </c>
      <c r="K344" t="s">
        <v>3079</v>
      </c>
      <c r="L344" t="s">
        <v>2299</v>
      </c>
      <c r="M344" t="s">
        <v>1586</v>
      </c>
      <c r="N344" t="s">
        <v>3702</v>
      </c>
      <c r="O344" t="s">
        <v>3703</v>
      </c>
      <c r="P344" t="s">
        <v>3704</v>
      </c>
      <c r="Q344">
        <v>6046</v>
      </c>
      <c r="R344">
        <v>6109</v>
      </c>
      <c r="S344">
        <v>6081</v>
      </c>
      <c r="T344">
        <v>22</v>
      </c>
      <c r="U344">
        <v>6</v>
      </c>
      <c r="V344">
        <v>28</v>
      </c>
      <c r="W344">
        <v>0.99539999999999995</v>
      </c>
      <c r="X344">
        <v>1</v>
      </c>
      <c r="Y344">
        <v>1</v>
      </c>
      <c r="Z344">
        <v>1</v>
      </c>
      <c r="AA344">
        <v>1</v>
      </c>
      <c r="AB344" t="s">
        <v>1190</v>
      </c>
      <c r="AC344" t="s">
        <v>3705</v>
      </c>
      <c r="AP344" t="s">
        <v>981</v>
      </c>
      <c r="AQ344">
        <v>0</v>
      </c>
      <c r="AT344" t="s">
        <v>1034</v>
      </c>
      <c r="AU344" t="s">
        <v>3706</v>
      </c>
      <c r="AV344" t="s">
        <v>3707</v>
      </c>
      <c r="AW344" t="s">
        <v>3708</v>
      </c>
      <c r="AX344" t="s">
        <v>3709</v>
      </c>
      <c r="BF344" s="730" t="s">
        <v>3685</v>
      </c>
      <c r="BG344" s="730" t="s">
        <v>3096</v>
      </c>
      <c r="BH344" s="730" t="s">
        <v>11132</v>
      </c>
    </row>
    <row r="345" spans="1:60">
      <c r="A345">
        <v>341</v>
      </c>
      <c r="B345" t="s">
        <v>1190</v>
      </c>
      <c r="D345" t="s">
        <v>3710</v>
      </c>
      <c r="E345" t="s">
        <v>3711</v>
      </c>
      <c r="F345" t="s">
        <v>974</v>
      </c>
      <c r="G345">
        <v>1</v>
      </c>
      <c r="H345">
        <v>0</v>
      </c>
      <c r="I345" t="s">
        <v>1185</v>
      </c>
      <c r="J345" t="s">
        <v>3410</v>
      </c>
      <c r="K345" t="s">
        <v>3079</v>
      </c>
      <c r="L345" t="s">
        <v>2299</v>
      </c>
      <c r="M345" t="s">
        <v>1586</v>
      </c>
      <c r="N345" t="s">
        <v>3711</v>
      </c>
      <c r="O345" t="s">
        <v>3712</v>
      </c>
      <c r="P345" t="s">
        <v>3713</v>
      </c>
      <c r="Q345">
        <v>90324</v>
      </c>
      <c r="R345">
        <v>88022</v>
      </c>
      <c r="S345">
        <v>86680</v>
      </c>
      <c r="T345">
        <v>717</v>
      </c>
      <c r="U345">
        <v>625</v>
      </c>
      <c r="V345">
        <v>1342</v>
      </c>
      <c r="W345">
        <v>0.98480000000000001</v>
      </c>
      <c r="X345">
        <v>1</v>
      </c>
      <c r="Y345">
        <v>1</v>
      </c>
      <c r="Z345">
        <v>1</v>
      </c>
      <c r="AA345">
        <v>1</v>
      </c>
      <c r="AB345" t="s">
        <v>1190</v>
      </c>
      <c r="AC345" t="s">
        <v>3714</v>
      </c>
      <c r="AP345" t="s">
        <v>981</v>
      </c>
      <c r="AQ345">
        <v>0</v>
      </c>
      <c r="AT345" t="s">
        <v>1190</v>
      </c>
      <c r="AU345" t="s">
        <v>3023</v>
      </c>
      <c r="AV345" t="s">
        <v>3715</v>
      </c>
      <c r="AW345" t="s">
        <v>3716</v>
      </c>
      <c r="AX345" t="s">
        <v>3024</v>
      </c>
      <c r="BF345" s="730" t="s">
        <v>3693</v>
      </c>
      <c r="BG345" s="730" t="s">
        <v>2709</v>
      </c>
      <c r="BH345" s="730" t="s">
        <v>11132</v>
      </c>
    </row>
    <row r="346" spans="1:60">
      <c r="A346">
        <v>342</v>
      </c>
      <c r="B346" t="s">
        <v>1190</v>
      </c>
      <c r="D346" t="s">
        <v>3717</v>
      </c>
      <c r="E346" t="s">
        <v>3718</v>
      </c>
      <c r="F346" t="s">
        <v>974</v>
      </c>
      <c r="G346">
        <v>1</v>
      </c>
      <c r="H346">
        <v>0</v>
      </c>
      <c r="I346" t="s">
        <v>2133</v>
      </c>
      <c r="J346" t="s">
        <v>3109</v>
      </c>
      <c r="K346" t="s">
        <v>3096</v>
      </c>
      <c r="L346" t="s">
        <v>2299</v>
      </c>
      <c r="M346" t="s">
        <v>1586</v>
      </c>
      <c r="N346" t="s">
        <v>3719</v>
      </c>
      <c r="O346" t="s">
        <v>3719</v>
      </c>
      <c r="P346" t="s">
        <v>3720</v>
      </c>
      <c r="Q346">
        <v>8002</v>
      </c>
      <c r="R346">
        <v>7503</v>
      </c>
      <c r="S346">
        <v>7401</v>
      </c>
      <c r="T346">
        <v>102</v>
      </c>
      <c r="U346">
        <v>0</v>
      </c>
      <c r="V346">
        <v>102</v>
      </c>
      <c r="W346">
        <v>0.98640000000000005</v>
      </c>
      <c r="X346">
        <v>1</v>
      </c>
      <c r="Y346">
        <v>1</v>
      </c>
      <c r="Z346">
        <v>1</v>
      </c>
      <c r="AA346">
        <v>1</v>
      </c>
      <c r="AB346" t="s">
        <v>1190</v>
      </c>
      <c r="AC346" t="s">
        <v>3721</v>
      </c>
      <c r="AP346" t="s">
        <v>981</v>
      </c>
      <c r="AQ346">
        <v>0</v>
      </c>
      <c r="AT346" t="s">
        <v>1239</v>
      </c>
      <c r="AU346" t="s">
        <v>3722</v>
      </c>
      <c r="AV346" t="s">
        <v>3723</v>
      </c>
      <c r="AW346" t="s">
        <v>3724</v>
      </c>
      <c r="AX346" t="s">
        <v>3725</v>
      </c>
      <c r="BF346" s="730" t="s">
        <v>3701</v>
      </c>
      <c r="BG346" s="730" t="s">
        <v>3079</v>
      </c>
      <c r="BH346" s="730" t="s">
        <v>11132</v>
      </c>
    </row>
    <row r="347" spans="1:60">
      <c r="A347">
        <v>343</v>
      </c>
      <c r="B347" t="s">
        <v>1190</v>
      </c>
      <c r="D347" t="s">
        <v>3726</v>
      </c>
      <c r="E347" t="s">
        <v>3727</v>
      </c>
      <c r="F347" t="s">
        <v>974</v>
      </c>
      <c r="G347">
        <v>1</v>
      </c>
      <c r="H347">
        <v>0</v>
      </c>
      <c r="I347" t="s">
        <v>1847</v>
      </c>
      <c r="J347" t="s">
        <v>1912</v>
      </c>
      <c r="K347" t="s">
        <v>3079</v>
      </c>
      <c r="L347" t="s">
        <v>2299</v>
      </c>
      <c r="M347" t="s">
        <v>1586</v>
      </c>
      <c r="N347" t="s">
        <v>3727</v>
      </c>
      <c r="O347" t="s">
        <v>3727</v>
      </c>
      <c r="P347" t="s">
        <v>3728</v>
      </c>
      <c r="Q347">
        <v>8898</v>
      </c>
      <c r="R347">
        <v>8933</v>
      </c>
      <c r="S347">
        <v>8853</v>
      </c>
      <c r="T347">
        <v>45</v>
      </c>
      <c r="U347">
        <v>35</v>
      </c>
      <c r="V347">
        <v>80</v>
      </c>
      <c r="W347">
        <v>0.99099999999999999</v>
      </c>
      <c r="X347">
        <v>1</v>
      </c>
      <c r="Y347">
        <v>1</v>
      </c>
      <c r="Z347">
        <v>1</v>
      </c>
      <c r="AA347">
        <v>1</v>
      </c>
      <c r="AB347" t="s">
        <v>1190</v>
      </c>
      <c r="AC347" t="s">
        <v>3729</v>
      </c>
      <c r="AP347" t="s">
        <v>981</v>
      </c>
      <c r="AQ347">
        <v>0</v>
      </c>
      <c r="AT347" t="s">
        <v>1521</v>
      </c>
      <c r="AU347" t="s">
        <v>1760</v>
      </c>
      <c r="AV347" t="s">
        <v>3730</v>
      </c>
      <c r="AW347" t="s">
        <v>3731</v>
      </c>
      <c r="AX347" t="s">
        <v>1761</v>
      </c>
      <c r="BF347" s="730" t="s">
        <v>3710</v>
      </c>
      <c r="BG347" s="730" t="s">
        <v>3079</v>
      </c>
      <c r="BH347" s="730" t="s">
        <v>11132</v>
      </c>
    </row>
    <row r="348" spans="1:60">
      <c r="A348">
        <v>344</v>
      </c>
      <c r="B348" t="s">
        <v>1190</v>
      </c>
      <c r="D348" t="s">
        <v>3732</v>
      </c>
      <c r="E348" t="s">
        <v>3733</v>
      </c>
      <c r="F348" t="s">
        <v>974</v>
      </c>
      <c r="G348">
        <v>1</v>
      </c>
      <c r="H348">
        <v>0</v>
      </c>
      <c r="I348" t="s">
        <v>2133</v>
      </c>
      <c r="J348" t="s">
        <v>3109</v>
      </c>
      <c r="K348" t="s">
        <v>2709</v>
      </c>
      <c r="L348" t="s">
        <v>2299</v>
      </c>
      <c r="M348" t="s">
        <v>1586</v>
      </c>
      <c r="N348" t="s">
        <v>3733</v>
      </c>
      <c r="O348" t="s">
        <v>3733</v>
      </c>
      <c r="P348" t="s">
        <v>3734</v>
      </c>
      <c r="Q348">
        <v>8022</v>
      </c>
      <c r="R348">
        <v>7750</v>
      </c>
      <c r="S348">
        <v>7657</v>
      </c>
      <c r="T348">
        <v>0</v>
      </c>
      <c r="U348">
        <v>93</v>
      </c>
      <c r="V348">
        <v>93</v>
      </c>
      <c r="W348">
        <v>0.98799999999999999</v>
      </c>
      <c r="X348">
        <v>1</v>
      </c>
      <c r="Y348">
        <v>1</v>
      </c>
      <c r="Z348">
        <v>1</v>
      </c>
      <c r="AA348">
        <v>1</v>
      </c>
      <c r="AB348" t="s">
        <v>1190</v>
      </c>
      <c r="AC348" t="s">
        <v>3735</v>
      </c>
      <c r="AP348" t="s">
        <v>981</v>
      </c>
      <c r="AQ348">
        <v>0</v>
      </c>
      <c r="AT348" t="s">
        <v>991</v>
      </c>
      <c r="AU348" t="s">
        <v>3736</v>
      </c>
      <c r="AV348" t="s">
        <v>3737</v>
      </c>
      <c r="AW348" t="s">
        <v>3738</v>
      </c>
      <c r="AX348" t="s">
        <v>3739</v>
      </c>
      <c r="BF348" s="730" t="s">
        <v>3717</v>
      </c>
      <c r="BG348" s="730" t="s">
        <v>3096</v>
      </c>
      <c r="BH348" s="730" t="s">
        <v>11132</v>
      </c>
    </row>
    <row r="349" spans="1:60">
      <c r="A349">
        <v>345</v>
      </c>
      <c r="B349" t="s">
        <v>1190</v>
      </c>
      <c r="D349" t="s">
        <v>3740</v>
      </c>
      <c r="E349" t="s">
        <v>3741</v>
      </c>
      <c r="F349" t="s">
        <v>974</v>
      </c>
      <c r="G349">
        <v>1</v>
      </c>
      <c r="H349">
        <v>0</v>
      </c>
      <c r="I349" t="s">
        <v>1185</v>
      </c>
      <c r="J349" t="s">
        <v>3254</v>
      </c>
      <c r="K349" t="s">
        <v>2709</v>
      </c>
      <c r="L349" t="s">
        <v>2299</v>
      </c>
      <c r="M349" t="s">
        <v>1586</v>
      </c>
      <c r="N349" t="s">
        <v>3741</v>
      </c>
      <c r="O349" t="s">
        <v>3741</v>
      </c>
      <c r="P349" t="s">
        <v>3742</v>
      </c>
      <c r="Q349">
        <v>2248</v>
      </c>
      <c r="R349">
        <v>1746</v>
      </c>
      <c r="S349">
        <v>0</v>
      </c>
      <c r="T349">
        <v>1530</v>
      </c>
      <c r="U349">
        <v>216</v>
      </c>
      <c r="V349">
        <v>1746</v>
      </c>
      <c r="W349">
        <v>0</v>
      </c>
      <c r="X349">
        <v>0</v>
      </c>
      <c r="Y349">
        <v>1</v>
      </c>
      <c r="Z349">
        <v>1</v>
      </c>
      <c r="AA349">
        <v>0</v>
      </c>
      <c r="AB349" t="s">
        <v>1190</v>
      </c>
      <c r="AC349" t="s">
        <v>3743</v>
      </c>
      <c r="AP349" t="s">
        <v>981</v>
      </c>
      <c r="AQ349">
        <v>0</v>
      </c>
      <c r="AT349" t="s">
        <v>936</v>
      </c>
      <c r="AU349" t="s">
        <v>3744</v>
      </c>
      <c r="AV349" t="s">
        <v>3745</v>
      </c>
      <c r="AW349" t="s">
        <v>3746</v>
      </c>
      <c r="AX349" t="s">
        <v>3747</v>
      </c>
      <c r="BF349" s="730" t="s">
        <v>3726</v>
      </c>
      <c r="BG349" s="730" t="s">
        <v>3079</v>
      </c>
      <c r="BH349" s="730" t="s">
        <v>11132</v>
      </c>
    </row>
    <row r="350" spans="1:60">
      <c r="A350">
        <v>346</v>
      </c>
      <c r="B350" t="s">
        <v>1190</v>
      </c>
      <c r="D350" t="s">
        <v>3748</v>
      </c>
      <c r="E350" t="s">
        <v>3749</v>
      </c>
      <c r="F350" t="s">
        <v>974</v>
      </c>
      <c r="G350">
        <v>1</v>
      </c>
      <c r="H350">
        <v>0</v>
      </c>
      <c r="I350" t="s">
        <v>1185</v>
      </c>
      <c r="J350" t="s">
        <v>3254</v>
      </c>
      <c r="K350" t="s">
        <v>2709</v>
      </c>
      <c r="L350" t="s">
        <v>2299</v>
      </c>
      <c r="M350" t="s">
        <v>1586</v>
      </c>
      <c r="N350" t="s">
        <v>3750</v>
      </c>
      <c r="O350" t="s">
        <v>3750</v>
      </c>
      <c r="P350" t="s">
        <v>3751</v>
      </c>
      <c r="Q350">
        <v>2037</v>
      </c>
      <c r="R350">
        <v>2061</v>
      </c>
      <c r="S350">
        <v>2022</v>
      </c>
      <c r="T350">
        <v>27</v>
      </c>
      <c r="U350">
        <v>12</v>
      </c>
      <c r="V350">
        <v>39</v>
      </c>
      <c r="W350">
        <v>0.98109999999999997</v>
      </c>
      <c r="X350">
        <v>1</v>
      </c>
      <c r="Y350">
        <v>1</v>
      </c>
      <c r="Z350">
        <v>1</v>
      </c>
      <c r="AA350">
        <v>1</v>
      </c>
      <c r="AB350" t="s">
        <v>1190</v>
      </c>
      <c r="AC350" t="s">
        <v>3752</v>
      </c>
      <c r="AP350" t="s">
        <v>981</v>
      </c>
      <c r="AQ350">
        <v>0</v>
      </c>
      <c r="AT350" t="s">
        <v>1190</v>
      </c>
      <c r="AU350" t="s">
        <v>3753</v>
      </c>
      <c r="AV350" t="s">
        <v>3754</v>
      </c>
      <c r="AW350" t="s">
        <v>3755</v>
      </c>
      <c r="AX350" t="s">
        <v>3755</v>
      </c>
      <c r="BF350" s="730" t="s">
        <v>3732</v>
      </c>
      <c r="BG350" s="730" t="s">
        <v>2709</v>
      </c>
      <c r="BH350" s="730" t="s">
        <v>11132</v>
      </c>
    </row>
    <row r="351" spans="1:60">
      <c r="A351">
        <v>347</v>
      </c>
      <c r="B351" t="s">
        <v>1190</v>
      </c>
      <c r="D351" t="s">
        <v>3756</v>
      </c>
      <c r="E351" t="s">
        <v>3757</v>
      </c>
      <c r="F351" t="s">
        <v>974</v>
      </c>
      <c r="G351">
        <v>1</v>
      </c>
      <c r="H351">
        <v>0</v>
      </c>
      <c r="I351" t="s">
        <v>1847</v>
      </c>
      <c r="J351" t="s">
        <v>3126</v>
      </c>
      <c r="K351" t="s">
        <v>3079</v>
      </c>
      <c r="L351" t="s">
        <v>2299</v>
      </c>
      <c r="M351" t="s">
        <v>1586</v>
      </c>
      <c r="N351" t="s">
        <v>3757</v>
      </c>
      <c r="O351" t="s">
        <v>3757</v>
      </c>
      <c r="P351" t="s">
        <v>3758</v>
      </c>
      <c r="Q351">
        <v>12869</v>
      </c>
      <c r="R351">
        <v>11955</v>
      </c>
      <c r="S351">
        <v>11774</v>
      </c>
      <c r="T351">
        <v>123</v>
      </c>
      <c r="U351">
        <v>58</v>
      </c>
      <c r="V351">
        <v>181</v>
      </c>
      <c r="W351">
        <v>0.9849</v>
      </c>
      <c r="X351">
        <v>1</v>
      </c>
      <c r="Y351">
        <v>1</v>
      </c>
      <c r="Z351">
        <v>1</v>
      </c>
      <c r="AA351">
        <v>1</v>
      </c>
      <c r="AB351" t="s">
        <v>1190</v>
      </c>
      <c r="AC351" t="s">
        <v>3759</v>
      </c>
      <c r="AP351" t="s">
        <v>981</v>
      </c>
      <c r="AQ351">
        <v>0</v>
      </c>
      <c r="AT351" t="s">
        <v>1190</v>
      </c>
      <c r="AU351" t="s">
        <v>3753</v>
      </c>
      <c r="AV351" t="s">
        <v>3760</v>
      </c>
      <c r="AW351" t="s">
        <v>3761</v>
      </c>
      <c r="AX351" t="s">
        <v>3755</v>
      </c>
      <c r="BF351" s="730" t="s">
        <v>3740</v>
      </c>
      <c r="BG351" s="730" t="s">
        <v>2709</v>
      </c>
      <c r="BH351" s="730" t="s">
        <v>11132</v>
      </c>
    </row>
    <row r="352" spans="1:60">
      <c r="A352">
        <v>348</v>
      </c>
      <c r="B352" t="s">
        <v>1190</v>
      </c>
      <c r="D352" t="s">
        <v>3762</v>
      </c>
      <c r="E352" t="s">
        <v>3763</v>
      </c>
      <c r="F352" t="s">
        <v>974</v>
      </c>
      <c r="G352">
        <v>1</v>
      </c>
      <c r="H352">
        <v>0</v>
      </c>
      <c r="I352" t="s">
        <v>1185</v>
      </c>
      <c r="J352" t="s">
        <v>3536</v>
      </c>
      <c r="K352" t="s">
        <v>3096</v>
      </c>
      <c r="L352" t="s">
        <v>2299</v>
      </c>
      <c r="M352" t="s">
        <v>1586</v>
      </c>
      <c r="N352" t="s">
        <v>3763</v>
      </c>
      <c r="O352" t="s">
        <v>3763</v>
      </c>
      <c r="P352" t="s">
        <v>3764</v>
      </c>
      <c r="Q352">
        <v>12457</v>
      </c>
      <c r="R352">
        <v>12720</v>
      </c>
      <c r="S352">
        <v>12217</v>
      </c>
      <c r="T352">
        <v>503</v>
      </c>
      <c r="U352">
        <v>0</v>
      </c>
      <c r="V352">
        <v>503</v>
      </c>
      <c r="W352">
        <v>0.96050000000000002</v>
      </c>
      <c r="X352">
        <v>0</v>
      </c>
      <c r="Y352">
        <v>1</v>
      </c>
      <c r="Z352">
        <v>1</v>
      </c>
      <c r="AA352">
        <v>0</v>
      </c>
      <c r="AB352" t="s">
        <v>1190</v>
      </c>
      <c r="AC352" t="s">
        <v>3765</v>
      </c>
      <c r="AP352" t="s">
        <v>981</v>
      </c>
      <c r="AQ352">
        <v>0</v>
      </c>
      <c r="AT352" t="s">
        <v>991</v>
      </c>
      <c r="AU352" t="s">
        <v>3766</v>
      </c>
      <c r="AV352" t="s">
        <v>3767</v>
      </c>
      <c r="AW352" t="s">
        <v>3768</v>
      </c>
      <c r="AX352" t="s">
        <v>3768</v>
      </c>
      <c r="BF352" s="730" t="s">
        <v>3748</v>
      </c>
      <c r="BG352" s="730" t="s">
        <v>2709</v>
      </c>
      <c r="BH352" s="730" t="s">
        <v>11132</v>
      </c>
    </row>
    <row r="353" spans="1:60">
      <c r="A353">
        <v>349</v>
      </c>
      <c r="B353" t="s">
        <v>1190</v>
      </c>
      <c r="D353" t="s">
        <v>3769</v>
      </c>
      <c r="E353" t="s">
        <v>3770</v>
      </c>
      <c r="F353" t="s">
        <v>974</v>
      </c>
      <c r="G353">
        <v>1</v>
      </c>
      <c r="H353">
        <v>0</v>
      </c>
      <c r="I353" t="s">
        <v>1185</v>
      </c>
      <c r="J353" t="s">
        <v>3646</v>
      </c>
      <c r="K353" t="s">
        <v>3096</v>
      </c>
      <c r="L353" t="s">
        <v>2299</v>
      </c>
      <c r="M353" t="s">
        <v>1586</v>
      </c>
      <c r="N353" t="s">
        <v>3770</v>
      </c>
      <c r="O353" t="s">
        <v>3770</v>
      </c>
      <c r="P353" t="s">
        <v>3771</v>
      </c>
      <c r="Q353">
        <v>9309</v>
      </c>
      <c r="R353">
        <v>8920</v>
      </c>
      <c r="S353">
        <v>8860</v>
      </c>
      <c r="T353">
        <v>60</v>
      </c>
      <c r="U353">
        <v>0</v>
      </c>
      <c r="V353">
        <v>60</v>
      </c>
      <c r="W353">
        <v>0.99329999999999996</v>
      </c>
      <c r="X353">
        <v>1</v>
      </c>
      <c r="Y353">
        <v>1</v>
      </c>
      <c r="Z353">
        <v>1</v>
      </c>
      <c r="AA353">
        <v>1</v>
      </c>
      <c r="AB353" t="s">
        <v>1190</v>
      </c>
      <c r="AC353" t="s">
        <v>3772</v>
      </c>
      <c r="AP353" t="s">
        <v>981</v>
      </c>
      <c r="AQ353">
        <v>0</v>
      </c>
      <c r="AT353" t="s">
        <v>1190</v>
      </c>
      <c r="AU353" t="s">
        <v>3773</v>
      </c>
      <c r="AV353" t="s">
        <v>3774</v>
      </c>
      <c r="AW353" t="s">
        <v>3775</v>
      </c>
      <c r="AX353" t="s">
        <v>3776</v>
      </c>
      <c r="BF353" s="730" t="s">
        <v>3756</v>
      </c>
      <c r="BG353" s="730" t="s">
        <v>3079</v>
      </c>
      <c r="BH353" s="730" t="s">
        <v>11132</v>
      </c>
    </row>
    <row r="354" spans="1:60">
      <c r="A354">
        <v>350</v>
      </c>
      <c r="B354" t="s">
        <v>1190</v>
      </c>
      <c r="D354" t="s">
        <v>3777</v>
      </c>
      <c r="E354" t="s">
        <v>3778</v>
      </c>
      <c r="F354" t="s">
        <v>974</v>
      </c>
      <c r="G354">
        <v>1</v>
      </c>
      <c r="H354">
        <v>0</v>
      </c>
      <c r="I354" t="s">
        <v>2133</v>
      </c>
      <c r="J354" t="s">
        <v>3109</v>
      </c>
      <c r="K354" t="s">
        <v>2709</v>
      </c>
      <c r="L354" t="s">
        <v>2299</v>
      </c>
      <c r="M354" t="s">
        <v>1586</v>
      </c>
      <c r="N354" t="s">
        <v>3779</v>
      </c>
      <c r="O354" t="s">
        <v>3779</v>
      </c>
      <c r="P354" t="s">
        <v>3780</v>
      </c>
      <c r="Q354">
        <v>3068</v>
      </c>
      <c r="R354">
        <v>3153</v>
      </c>
      <c r="S354">
        <v>3102</v>
      </c>
      <c r="T354">
        <v>46</v>
      </c>
      <c r="U354">
        <v>5</v>
      </c>
      <c r="V354">
        <v>51</v>
      </c>
      <c r="W354">
        <v>0.98380000000000001</v>
      </c>
      <c r="X354">
        <v>1</v>
      </c>
      <c r="Y354">
        <v>1</v>
      </c>
      <c r="Z354">
        <v>1</v>
      </c>
      <c r="AA354">
        <v>1</v>
      </c>
      <c r="AB354" t="s">
        <v>1190</v>
      </c>
      <c r="AC354" t="s">
        <v>3781</v>
      </c>
      <c r="AP354" t="s">
        <v>981</v>
      </c>
      <c r="AQ354">
        <v>0</v>
      </c>
      <c r="AT354" t="s">
        <v>1023</v>
      </c>
      <c r="AU354" t="s">
        <v>3782</v>
      </c>
      <c r="AV354" t="s">
        <v>3783</v>
      </c>
      <c r="AW354" t="s">
        <v>3784</v>
      </c>
      <c r="AX354" t="s">
        <v>3784</v>
      </c>
      <c r="BF354" s="730" t="s">
        <v>3762</v>
      </c>
      <c r="BG354" s="730" t="s">
        <v>3096</v>
      </c>
      <c r="BH354" s="730" t="s">
        <v>11132</v>
      </c>
    </row>
    <row r="355" spans="1:60">
      <c r="A355">
        <v>351</v>
      </c>
      <c r="B355" t="s">
        <v>1190</v>
      </c>
      <c r="D355" t="s">
        <v>3785</v>
      </c>
      <c r="E355" t="s">
        <v>3786</v>
      </c>
      <c r="F355" t="s">
        <v>974</v>
      </c>
      <c r="G355">
        <v>1</v>
      </c>
      <c r="H355">
        <v>0</v>
      </c>
      <c r="I355" t="s">
        <v>1185</v>
      </c>
      <c r="J355" t="s">
        <v>2341</v>
      </c>
      <c r="K355" t="s">
        <v>2709</v>
      </c>
      <c r="L355" t="s">
        <v>2299</v>
      </c>
      <c r="M355" t="s">
        <v>1586</v>
      </c>
      <c r="N355" t="s">
        <v>3786</v>
      </c>
      <c r="O355" t="s">
        <v>3786</v>
      </c>
      <c r="P355" t="s">
        <v>3787</v>
      </c>
      <c r="Q355">
        <v>22019</v>
      </c>
      <c r="R355">
        <v>21404</v>
      </c>
      <c r="S355">
        <v>21337</v>
      </c>
      <c r="T355">
        <v>52</v>
      </c>
      <c r="U355">
        <v>15</v>
      </c>
      <c r="V355">
        <v>67</v>
      </c>
      <c r="W355">
        <v>0.99690000000000001</v>
      </c>
      <c r="X355">
        <v>1</v>
      </c>
      <c r="Y355">
        <v>1</v>
      </c>
      <c r="Z355">
        <v>1</v>
      </c>
      <c r="AA355">
        <v>1</v>
      </c>
      <c r="AB355" t="s">
        <v>1190</v>
      </c>
      <c r="AC355" t="s">
        <v>3788</v>
      </c>
      <c r="AP355" t="s">
        <v>981</v>
      </c>
      <c r="AQ355">
        <v>0</v>
      </c>
      <c r="AT355" t="s">
        <v>1239</v>
      </c>
      <c r="AU355" t="s">
        <v>3789</v>
      </c>
      <c r="AV355" t="s">
        <v>3790</v>
      </c>
      <c r="AW355" t="s">
        <v>3791</v>
      </c>
      <c r="AX355" t="s">
        <v>3791</v>
      </c>
      <c r="BF355" s="730" t="s">
        <v>3769</v>
      </c>
      <c r="BG355" s="730" t="s">
        <v>3096</v>
      </c>
      <c r="BH355" s="730" t="s">
        <v>11132</v>
      </c>
    </row>
    <row r="356" spans="1:60">
      <c r="A356">
        <v>352</v>
      </c>
      <c r="B356" t="s">
        <v>1190</v>
      </c>
      <c r="D356" t="s">
        <v>3792</v>
      </c>
      <c r="E356" t="s">
        <v>3793</v>
      </c>
      <c r="F356" t="s">
        <v>974</v>
      </c>
      <c r="G356">
        <v>1</v>
      </c>
      <c r="H356">
        <v>0</v>
      </c>
      <c r="I356" t="s">
        <v>1185</v>
      </c>
      <c r="J356" t="s">
        <v>3646</v>
      </c>
      <c r="K356" t="s">
        <v>3096</v>
      </c>
      <c r="L356" t="s">
        <v>2299</v>
      </c>
      <c r="M356" t="s">
        <v>1586</v>
      </c>
      <c r="N356" t="s">
        <v>3793</v>
      </c>
      <c r="O356" t="s">
        <v>3793</v>
      </c>
      <c r="P356" t="s">
        <v>3794</v>
      </c>
      <c r="Q356">
        <v>2457</v>
      </c>
      <c r="R356">
        <v>2338</v>
      </c>
      <c r="S356">
        <v>2338</v>
      </c>
      <c r="T356">
        <v>0</v>
      </c>
      <c r="U356">
        <v>0</v>
      </c>
      <c r="V356">
        <v>0</v>
      </c>
      <c r="W356">
        <v>1</v>
      </c>
      <c r="X356">
        <v>1</v>
      </c>
      <c r="Y356">
        <v>1</v>
      </c>
      <c r="Z356">
        <v>1</v>
      </c>
      <c r="AA356">
        <v>1</v>
      </c>
      <c r="AB356" t="s">
        <v>1190</v>
      </c>
      <c r="AC356" t="s">
        <v>3795</v>
      </c>
      <c r="AP356" t="s">
        <v>981</v>
      </c>
      <c r="AQ356">
        <v>0</v>
      </c>
      <c r="AT356" t="s">
        <v>1023</v>
      </c>
      <c r="AU356" t="s">
        <v>3796</v>
      </c>
      <c r="AV356" t="s">
        <v>3790</v>
      </c>
      <c r="AW356" t="s">
        <v>3791</v>
      </c>
      <c r="AX356" t="s">
        <v>3791</v>
      </c>
      <c r="BF356" s="730" t="s">
        <v>3777</v>
      </c>
      <c r="BG356" s="730" t="s">
        <v>2709</v>
      </c>
      <c r="BH356" s="730" t="s">
        <v>11132</v>
      </c>
    </row>
    <row r="357" spans="1:60">
      <c r="A357">
        <v>353</v>
      </c>
      <c r="B357" t="s">
        <v>1190</v>
      </c>
      <c r="D357" t="s">
        <v>3797</v>
      </c>
      <c r="E357" t="s">
        <v>3798</v>
      </c>
      <c r="F357" t="s">
        <v>974</v>
      </c>
      <c r="G357">
        <v>1</v>
      </c>
      <c r="H357">
        <v>0</v>
      </c>
      <c r="I357" t="s">
        <v>1185</v>
      </c>
      <c r="J357" t="s">
        <v>3099</v>
      </c>
      <c r="K357" t="s">
        <v>2709</v>
      </c>
      <c r="L357" t="s">
        <v>2299</v>
      </c>
      <c r="M357" t="s">
        <v>1586</v>
      </c>
      <c r="N357" t="s">
        <v>3514</v>
      </c>
      <c r="O357" t="s">
        <v>3514</v>
      </c>
      <c r="P357" t="s">
        <v>3799</v>
      </c>
      <c r="Q357">
        <v>2916</v>
      </c>
      <c r="R357">
        <v>3036</v>
      </c>
      <c r="S357">
        <v>2997</v>
      </c>
      <c r="T357">
        <v>39</v>
      </c>
      <c r="U357">
        <v>0</v>
      </c>
      <c r="V357">
        <v>39</v>
      </c>
      <c r="W357">
        <v>0.98719999999999997</v>
      </c>
      <c r="X357">
        <v>1</v>
      </c>
      <c r="Y357">
        <v>1</v>
      </c>
      <c r="Z357">
        <v>1</v>
      </c>
      <c r="AA357">
        <v>1</v>
      </c>
      <c r="AB357" t="s">
        <v>1190</v>
      </c>
      <c r="AC357" t="s">
        <v>3518</v>
      </c>
      <c r="AP357" t="s">
        <v>981</v>
      </c>
      <c r="AQ357">
        <v>0</v>
      </c>
      <c r="AT357" t="s">
        <v>1082</v>
      </c>
      <c r="AU357" t="s">
        <v>2177</v>
      </c>
      <c r="AV357" t="s">
        <v>3800</v>
      </c>
      <c r="AW357" t="s">
        <v>3801</v>
      </c>
      <c r="AX357" t="s">
        <v>2178</v>
      </c>
      <c r="BF357" s="730" t="s">
        <v>3785</v>
      </c>
      <c r="BG357" s="730" t="s">
        <v>2709</v>
      </c>
      <c r="BH357" s="730" t="s">
        <v>11132</v>
      </c>
    </row>
    <row r="358" spans="1:60">
      <c r="A358">
        <v>354</v>
      </c>
      <c r="B358" t="s">
        <v>1190</v>
      </c>
      <c r="D358" t="s">
        <v>3802</v>
      </c>
      <c r="E358" t="s">
        <v>3803</v>
      </c>
      <c r="F358" t="s">
        <v>974</v>
      </c>
      <c r="G358">
        <v>1</v>
      </c>
      <c r="H358">
        <v>0</v>
      </c>
      <c r="I358" t="s">
        <v>2133</v>
      </c>
      <c r="J358" t="s">
        <v>2195</v>
      </c>
      <c r="K358" t="s">
        <v>2709</v>
      </c>
      <c r="L358" t="s">
        <v>2299</v>
      </c>
      <c r="M358" t="s">
        <v>1586</v>
      </c>
      <c r="N358" t="s">
        <v>3803</v>
      </c>
      <c r="O358" t="s">
        <v>3803</v>
      </c>
      <c r="P358" t="s">
        <v>3804</v>
      </c>
      <c r="Q358">
        <v>11148</v>
      </c>
      <c r="R358">
        <v>10783</v>
      </c>
      <c r="S358">
        <v>10667</v>
      </c>
      <c r="T358">
        <v>116</v>
      </c>
      <c r="U358">
        <v>0</v>
      </c>
      <c r="V358">
        <v>116</v>
      </c>
      <c r="W358">
        <v>0.98919999999999997</v>
      </c>
      <c r="X358">
        <v>1</v>
      </c>
      <c r="Y358">
        <v>1</v>
      </c>
      <c r="Z358">
        <v>1</v>
      </c>
      <c r="AA358">
        <v>1</v>
      </c>
      <c r="AB358" t="s">
        <v>1190</v>
      </c>
      <c r="AC358" t="s">
        <v>3805</v>
      </c>
      <c r="AP358" t="s">
        <v>981</v>
      </c>
      <c r="AQ358">
        <v>0</v>
      </c>
      <c r="AT358" t="s">
        <v>1034</v>
      </c>
      <c r="AU358" t="s">
        <v>3806</v>
      </c>
      <c r="AV358" t="s">
        <v>3807</v>
      </c>
      <c r="AW358" t="s">
        <v>3808</v>
      </c>
      <c r="AX358" t="s">
        <v>3809</v>
      </c>
      <c r="BF358" s="730" t="s">
        <v>3792</v>
      </c>
      <c r="BG358" s="730" t="s">
        <v>3096</v>
      </c>
      <c r="BH358" s="730" t="s">
        <v>11132</v>
      </c>
    </row>
    <row r="359" spans="1:60">
      <c r="A359">
        <v>355</v>
      </c>
      <c r="B359" t="s">
        <v>1190</v>
      </c>
      <c r="D359" t="s">
        <v>3810</v>
      </c>
      <c r="E359" t="s">
        <v>3811</v>
      </c>
      <c r="F359" t="s">
        <v>974</v>
      </c>
      <c r="G359">
        <v>1</v>
      </c>
      <c r="H359">
        <v>0</v>
      </c>
      <c r="I359" t="s">
        <v>1185</v>
      </c>
      <c r="J359" t="s">
        <v>3254</v>
      </c>
      <c r="K359" t="s">
        <v>3096</v>
      </c>
      <c r="L359" t="s">
        <v>2299</v>
      </c>
      <c r="M359" t="s">
        <v>1586</v>
      </c>
      <c r="N359" t="s">
        <v>3811</v>
      </c>
      <c r="O359" t="s">
        <v>3811</v>
      </c>
      <c r="P359" t="s">
        <v>3812</v>
      </c>
      <c r="Q359">
        <v>9430</v>
      </c>
      <c r="R359">
        <v>9117</v>
      </c>
      <c r="S359">
        <v>8942</v>
      </c>
      <c r="T359">
        <v>131</v>
      </c>
      <c r="U359">
        <v>44</v>
      </c>
      <c r="V359">
        <v>175</v>
      </c>
      <c r="W359">
        <v>0.98080000000000001</v>
      </c>
      <c r="X359">
        <v>1</v>
      </c>
      <c r="Y359">
        <v>1</v>
      </c>
      <c r="Z359">
        <v>1</v>
      </c>
      <c r="AA359">
        <v>1</v>
      </c>
      <c r="AB359" t="s">
        <v>1190</v>
      </c>
      <c r="AC359" t="s">
        <v>3813</v>
      </c>
      <c r="AP359" t="s">
        <v>981</v>
      </c>
      <c r="AQ359">
        <v>0</v>
      </c>
      <c r="AT359" t="s">
        <v>1054</v>
      </c>
      <c r="AU359" t="s">
        <v>3814</v>
      </c>
      <c r="AV359" t="s">
        <v>3815</v>
      </c>
      <c r="AW359" t="s">
        <v>3816</v>
      </c>
      <c r="AX359" t="s">
        <v>3817</v>
      </c>
      <c r="BF359" s="730" t="s">
        <v>3797</v>
      </c>
      <c r="BG359" s="730" t="s">
        <v>2709</v>
      </c>
      <c r="BH359" s="730" t="s">
        <v>11132</v>
      </c>
    </row>
    <row r="360" spans="1:60">
      <c r="A360">
        <v>356</v>
      </c>
      <c r="B360" t="s">
        <v>1190</v>
      </c>
      <c r="D360" t="s">
        <v>3818</v>
      </c>
      <c r="E360" t="s">
        <v>3819</v>
      </c>
      <c r="F360" t="s">
        <v>974</v>
      </c>
      <c r="G360">
        <v>1</v>
      </c>
      <c r="H360">
        <v>0</v>
      </c>
      <c r="I360" t="s">
        <v>1185</v>
      </c>
      <c r="J360" t="s">
        <v>3254</v>
      </c>
      <c r="K360" t="s">
        <v>3096</v>
      </c>
      <c r="L360" t="s">
        <v>2299</v>
      </c>
      <c r="M360" t="s">
        <v>1586</v>
      </c>
      <c r="N360" t="s">
        <v>3820</v>
      </c>
      <c r="O360" t="s">
        <v>3821</v>
      </c>
      <c r="P360" t="s">
        <v>3822</v>
      </c>
      <c r="Q360">
        <v>7412</v>
      </c>
      <c r="R360">
        <v>7605</v>
      </c>
      <c r="S360">
        <v>7349</v>
      </c>
      <c r="T360">
        <v>231</v>
      </c>
      <c r="U360">
        <v>25</v>
      </c>
      <c r="V360">
        <v>256</v>
      </c>
      <c r="W360">
        <v>0.96630000000000005</v>
      </c>
      <c r="X360">
        <v>0</v>
      </c>
      <c r="Y360">
        <v>1</v>
      </c>
      <c r="Z360">
        <v>1</v>
      </c>
      <c r="AA360">
        <v>0</v>
      </c>
      <c r="AB360" t="s">
        <v>1190</v>
      </c>
      <c r="AC360" t="s">
        <v>3823</v>
      </c>
      <c r="AP360" t="s">
        <v>981</v>
      </c>
      <c r="AQ360">
        <v>0</v>
      </c>
      <c r="AT360" t="s">
        <v>1082</v>
      </c>
      <c r="AU360" t="s">
        <v>2307</v>
      </c>
      <c r="AV360" t="s">
        <v>3824</v>
      </c>
      <c r="AW360" t="s">
        <v>3825</v>
      </c>
      <c r="AX360" t="s">
        <v>2312</v>
      </c>
      <c r="BF360" s="730" t="s">
        <v>3802</v>
      </c>
      <c r="BG360" s="730" t="s">
        <v>2709</v>
      </c>
      <c r="BH360" s="730" t="s">
        <v>11132</v>
      </c>
    </row>
    <row r="361" spans="1:60">
      <c r="A361">
        <v>357</v>
      </c>
      <c r="B361" t="s">
        <v>1190</v>
      </c>
      <c r="D361" t="s">
        <v>3826</v>
      </c>
      <c r="E361" t="s">
        <v>3827</v>
      </c>
      <c r="F361" t="s">
        <v>974</v>
      </c>
      <c r="G361">
        <v>1</v>
      </c>
      <c r="H361">
        <v>0</v>
      </c>
      <c r="I361" t="s">
        <v>1185</v>
      </c>
      <c r="J361" t="s">
        <v>3254</v>
      </c>
      <c r="K361" t="s">
        <v>3096</v>
      </c>
      <c r="L361" t="s">
        <v>2299</v>
      </c>
      <c r="M361" t="s">
        <v>1586</v>
      </c>
      <c r="N361" t="s">
        <v>3828</v>
      </c>
      <c r="O361" t="s">
        <v>3828</v>
      </c>
      <c r="P361" t="s">
        <v>3829</v>
      </c>
      <c r="Q361">
        <v>2546</v>
      </c>
      <c r="R361">
        <v>2312</v>
      </c>
      <c r="S361">
        <v>2078</v>
      </c>
      <c r="T361">
        <v>195</v>
      </c>
      <c r="U361">
        <v>39</v>
      </c>
      <c r="V361">
        <v>234</v>
      </c>
      <c r="W361">
        <v>0.89880000000000004</v>
      </c>
      <c r="X361">
        <v>0</v>
      </c>
      <c r="Y361">
        <v>1</v>
      </c>
      <c r="Z361">
        <v>1</v>
      </c>
      <c r="AA361">
        <v>0</v>
      </c>
      <c r="AB361" t="s">
        <v>1190</v>
      </c>
      <c r="AC361" t="s">
        <v>3830</v>
      </c>
      <c r="AP361" t="s">
        <v>981</v>
      </c>
      <c r="AQ361">
        <v>0</v>
      </c>
      <c r="AT361" t="s">
        <v>991</v>
      </c>
      <c r="AU361" t="s">
        <v>3831</v>
      </c>
      <c r="AV361" t="s">
        <v>3832</v>
      </c>
      <c r="AW361" t="s">
        <v>3833</v>
      </c>
      <c r="AX361" t="s">
        <v>3833</v>
      </c>
      <c r="BF361" s="730" t="s">
        <v>3810</v>
      </c>
      <c r="BG361" s="730" t="s">
        <v>3096</v>
      </c>
      <c r="BH361" s="730" t="s">
        <v>11132</v>
      </c>
    </row>
    <row r="362" spans="1:60">
      <c r="A362">
        <v>358</v>
      </c>
      <c r="B362" t="s">
        <v>1190</v>
      </c>
      <c r="D362" t="s">
        <v>3834</v>
      </c>
      <c r="E362" t="s">
        <v>3835</v>
      </c>
      <c r="F362" t="s">
        <v>974</v>
      </c>
      <c r="G362">
        <v>1</v>
      </c>
      <c r="H362">
        <v>0</v>
      </c>
      <c r="I362" t="s">
        <v>2133</v>
      </c>
      <c r="J362" t="s">
        <v>2195</v>
      </c>
      <c r="K362" t="s">
        <v>2709</v>
      </c>
      <c r="L362" t="s">
        <v>2299</v>
      </c>
      <c r="M362" t="s">
        <v>1586</v>
      </c>
      <c r="N362" t="s">
        <v>3835</v>
      </c>
      <c r="O362" t="s">
        <v>3835</v>
      </c>
      <c r="P362" t="s">
        <v>3836</v>
      </c>
      <c r="Q362">
        <v>2270</v>
      </c>
      <c r="R362">
        <v>2158</v>
      </c>
      <c r="S362">
        <v>2125</v>
      </c>
      <c r="T362">
        <v>33</v>
      </c>
      <c r="U362">
        <v>0</v>
      </c>
      <c r="V362">
        <v>33</v>
      </c>
      <c r="W362">
        <v>0.98470000000000002</v>
      </c>
      <c r="X362">
        <v>1</v>
      </c>
      <c r="Y362">
        <v>1</v>
      </c>
      <c r="Z362">
        <v>1</v>
      </c>
      <c r="AA362">
        <v>1</v>
      </c>
      <c r="AB362" t="s">
        <v>1190</v>
      </c>
      <c r="AC362" t="s">
        <v>3837</v>
      </c>
      <c r="AP362" t="s">
        <v>981</v>
      </c>
      <c r="AQ362">
        <v>0</v>
      </c>
      <c r="AT362" t="s">
        <v>1034</v>
      </c>
      <c r="AU362" t="s">
        <v>3838</v>
      </c>
      <c r="AV362" t="s">
        <v>3839</v>
      </c>
      <c r="AW362" t="s">
        <v>3840</v>
      </c>
      <c r="AX362" t="s">
        <v>3841</v>
      </c>
      <c r="BF362" s="730" t="s">
        <v>3818</v>
      </c>
      <c r="BG362" s="730" t="s">
        <v>3096</v>
      </c>
      <c r="BH362" s="730" t="s">
        <v>11132</v>
      </c>
    </row>
    <row r="363" spans="1:60">
      <c r="A363">
        <v>359</v>
      </c>
      <c r="B363" t="s">
        <v>3350</v>
      </c>
      <c r="D363" t="s">
        <v>3842</v>
      </c>
      <c r="E363" t="s">
        <v>3843</v>
      </c>
      <c r="F363" t="s">
        <v>974</v>
      </c>
      <c r="G363">
        <v>1</v>
      </c>
      <c r="H363">
        <v>0</v>
      </c>
      <c r="I363" t="s">
        <v>3844</v>
      </c>
      <c r="J363" t="s">
        <v>3845</v>
      </c>
      <c r="K363" t="s">
        <v>3096</v>
      </c>
      <c r="L363" t="s">
        <v>2299</v>
      </c>
      <c r="M363" t="s">
        <v>1586</v>
      </c>
      <c r="N363" t="s">
        <v>3843</v>
      </c>
      <c r="O363" t="s">
        <v>3846</v>
      </c>
      <c r="P363" t="s">
        <v>3847</v>
      </c>
      <c r="Q363">
        <v>5760</v>
      </c>
      <c r="R363">
        <v>5046</v>
      </c>
      <c r="S363">
        <v>4518</v>
      </c>
      <c r="T363">
        <v>515</v>
      </c>
      <c r="U363">
        <v>13</v>
      </c>
      <c r="V363">
        <v>528</v>
      </c>
      <c r="W363">
        <v>0.89539999999999997</v>
      </c>
      <c r="X363">
        <v>0</v>
      </c>
      <c r="Y363">
        <v>1</v>
      </c>
      <c r="Z363">
        <v>1</v>
      </c>
      <c r="AA363">
        <v>0</v>
      </c>
      <c r="AB363" t="s">
        <v>3350</v>
      </c>
      <c r="AC363" t="s">
        <v>3848</v>
      </c>
      <c r="AP363" t="s">
        <v>981</v>
      </c>
      <c r="AQ363">
        <v>0</v>
      </c>
      <c r="AT363" t="s">
        <v>1044</v>
      </c>
      <c r="AU363" t="s">
        <v>3849</v>
      </c>
      <c r="AV363" t="s">
        <v>3850</v>
      </c>
      <c r="AW363" t="s">
        <v>3851</v>
      </c>
      <c r="AX363" t="s">
        <v>3851</v>
      </c>
      <c r="BF363" s="730" t="s">
        <v>3826</v>
      </c>
      <c r="BG363" s="730" t="s">
        <v>3096</v>
      </c>
      <c r="BH363" s="730" t="s">
        <v>11132</v>
      </c>
    </row>
    <row r="364" spans="1:60">
      <c r="A364">
        <v>360</v>
      </c>
      <c r="B364" t="s">
        <v>1190</v>
      </c>
      <c r="D364" t="s">
        <v>3852</v>
      </c>
      <c r="E364" t="s">
        <v>3568</v>
      </c>
      <c r="F364" t="s">
        <v>974</v>
      </c>
      <c r="G364">
        <v>1</v>
      </c>
      <c r="H364">
        <v>0</v>
      </c>
      <c r="I364" t="s">
        <v>1185</v>
      </c>
      <c r="J364" t="s">
        <v>3254</v>
      </c>
      <c r="K364" t="s">
        <v>3096</v>
      </c>
      <c r="L364" t="s">
        <v>2299</v>
      </c>
      <c r="M364" t="s">
        <v>1586</v>
      </c>
      <c r="N364" t="s">
        <v>3853</v>
      </c>
      <c r="O364" t="s">
        <v>3854</v>
      </c>
      <c r="P364" t="s">
        <v>3855</v>
      </c>
      <c r="Q364">
        <v>53450</v>
      </c>
      <c r="R364">
        <v>49534</v>
      </c>
      <c r="S364">
        <v>47426</v>
      </c>
      <c r="T364">
        <v>1612</v>
      </c>
      <c r="U364">
        <v>496</v>
      </c>
      <c r="V364">
        <v>2108</v>
      </c>
      <c r="W364">
        <v>0.95740000000000003</v>
      </c>
      <c r="X364">
        <v>0</v>
      </c>
      <c r="Y364">
        <v>1</v>
      </c>
      <c r="Z364">
        <v>1</v>
      </c>
      <c r="AA364">
        <v>0</v>
      </c>
      <c r="AB364" t="s">
        <v>1190</v>
      </c>
      <c r="AC364" t="s">
        <v>3856</v>
      </c>
      <c r="AP364" t="s">
        <v>981</v>
      </c>
      <c r="AQ364">
        <v>0</v>
      </c>
      <c r="AT364" t="s">
        <v>936</v>
      </c>
      <c r="AU364" t="s">
        <v>3857</v>
      </c>
      <c r="AV364" t="s">
        <v>3858</v>
      </c>
      <c r="AW364" t="s">
        <v>3859</v>
      </c>
      <c r="AX364" t="s">
        <v>3859</v>
      </c>
      <c r="BF364" s="730" t="s">
        <v>3834</v>
      </c>
      <c r="BG364" s="730" t="s">
        <v>2709</v>
      </c>
      <c r="BH364" s="730" t="s">
        <v>11132</v>
      </c>
    </row>
    <row r="365" spans="1:60">
      <c r="A365">
        <v>361</v>
      </c>
      <c r="B365" t="s">
        <v>1190</v>
      </c>
      <c r="D365" t="s">
        <v>3773</v>
      </c>
      <c r="E365" t="s">
        <v>3776</v>
      </c>
      <c r="F365" t="s">
        <v>974</v>
      </c>
      <c r="G365">
        <v>1</v>
      </c>
      <c r="H365">
        <v>0</v>
      </c>
      <c r="I365" t="s">
        <v>1185</v>
      </c>
      <c r="J365" t="s">
        <v>1427</v>
      </c>
      <c r="K365" t="s">
        <v>2709</v>
      </c>
      <c r="L365" t="s">
        <v>2299</v>
      </c>
      <c r="M365" t="s">
        <v>1586</v>
      </c>
      <c r="N365" t="s">
        <v>3776</v>
      </c>
      <c r="O365" t="s">
        <v>3776</v>
      </c>
      <c r="P365" t="s">
        <v>3860</v>
      </c>
      <c r="Q365">
        <v>3810</v>
      </c>
      <c r="R365">
        <v>3314</v>
      </c>
      <c r="S365">
        <v>3274</v>
      </c>
      <c r="T365">
        <v>40</v>
      </c>
      <c r="U365">
        <v>0</v>
      </c>
      <c r="V365">
        <v>40</v>
      </c>
      <c r="W365">
        <v>0.9879</v>
      </c>
      <c r="X365">
        <v>1</v>
      </c>
      <c r="Y365">
        <v>1</v>
      </c>
      <c r="Z365">
        <v>1</v>
      </c>
      <c r="AA365">
        <v>1</v>
      </c>
      <c r="AB365" t="s">
        <v>1190</v>
      </c>
      <c r="AC365" t="s">
        <v>3861</v>
      </c>
      <c r="AP365" t="s">
        <v>981</v>
      </c>
      <c r="AQ365">
        <v>0</v>
      </c>
      <c r="AT365" t="s">
        <v>991</v>
      </c>
      <c r="AU365" t="s">
        <v>3862</v>
      </c>
      <c r="AV365" t="s">
        <v>3863</v>
      </c>
      <c r="AW365" t="s">
        <v>3864</v>
      </c>
      <c r="AX365" t="s">
        <v>3864</v>
      </c>
      <c r="BF365" s="730" t="s">
        <v>3842</v>
      </c>
      <c r="BG365" s="730" t="s">
        <v>3096</v>
      </c>
      <c r="BH365" s="730" t="s">
        <v>11132</v>
      </c>
    </row>
    <row r="366" spans="1:60">
      <c r="A366">
        <v>362</v>
      </c>
      <c r="B366" t="s">
        <v>1190</v>
      </c>
      <c r="D366" t="s">
        <v>3753</v>
      </c>
      <c r="E366" t="s">
        <v>3755</v>
      </c>
      <c r="F366" t="s">
        <v>974</v>
      </c>
      <c r="G366">
        <v>2</v>
      </c>
      <c r="H366">
        <v>0</v>
      </c>
      <c r="I366" t="s">
        <v>1185</v>
      </c>
      <c r="J366" t="s">
        <v>3536</v>
      </c>
      <c r="K366" t="s">
        <v>3096</v>
      </c>
      <c r="L366" t="s">
        <v>2299</v>
      </c>
      <c r="M366" t="s">
        <v>1586</v>
      </c>
      <c r="N366" t="s">
        <v>3755</v>
      </c>
      <c r="O366" t="s">
        <v>3755</v>
      </c>
      <c r="P366" t="s">
        <v>3865</v>
      </c>
      <c r="Q366">
        <v>2769</v>
      </c>
      <c r="R366">
        <v>2790</v>
      </c>
      <c r="S366">
        <v>2714</v>
      </c>
      <c r="T366">
        <v>32</v>
      </c>
      <c r="U366">
        <v>44</v>
      </c>
      <c r="V366">
        <v>76</v>
      </c>
      <c r="W366">
        <v>0.9728</v>
      </c>
      <c r="X366">
        <v>0</v>
      </c>
      <c r="Y366">
        <v>1</v>
      </c>
      <c r="Z366">
        <v>1</v>
      </c>
      <c r="AA366">
        <v>0</v>
      </c>
      <c r="AB366" t="s">
        <v>1190</v>
      </c>
      <c r="AC366" s="502" t="s">
        <v>3866</v>
      </c>
      <c r="AD366" s="502" t="s">
        <v>3867</v>
      </c>
      <c r="AP366" t="s">
        <v>981</v>
      </c>
      <c r="AQ366">
        <v>0</v>
      </c>
      <c r="AT366" t="s">
        <v>1044</v>
      </c>
      <c r="AU366" t="s">
        <v>3868</v>
      </c>
      <c r="AV366" t="s">
        <v>3869</v>
      </c>
      <c r="AW366" t="s">
        <v>3870</v>
      </c>
      <c r="AX366" t="s">
        <v>3871</v>
      </c>
      <c r="BF366" s="730" t="s">
        <v>3852</v>
      </c>
      <c r="BG366" s="730" t="s">
        <v>3096</v>
      </c>
      <c r="BH366" s="730" t="s">
        <v>11132</v>
      </c>
    </row>
    <row r="367" spans="1:60">
      <c r="A367">
        <v>363</v>
      </c>
      <c r="B367" t="s">
        <v>1190</v>
      </c>
      <c r="D367" t="s">
        <v>3616</v>
      </c>
      <c r="E367" t="s">
        <v>3619</v>
      </c>
      <c r="F367" t="s">
        <v>974</v>
      </c>
      <c r="G367">
        <v>1</v>
      </c>
      <c r="H367">
        <v>0</v>
      </c>
      <c r="I367" t="s">
        <v>1847</v>
      </c>
      <c r="J367" t="s">
        <v>3168</v>
      </c>
      <c r="K367" t="s">
        <v>3096</v>
      </c>
      <c r="L367" t="s">
        <v>2299</v>
      </c>
      <c r="M367" t="s">
        <v>1586</v>
      </c>
      <c r="N367" t="s">
        <v>3619</v>
      </c>
      <c r="O367" t="s">
        <v>3872</v>
      </c>
      <c r="P367" t="s">
        <v>3873</v>
      </c>
      <c r="Q367">
        <v>13010</v>
      </c>
      <c r="R367">
        <v>13010</v>
      </c>
      <c r="S367">
        <v>12954</v>
      </c>
      <c r="T367">
        <v>44</v>
      </c>
      <c r="U367">
        <v>12</v>
      </c>
      <c r="V367">
        <v>56</v>
      </c>
      <c r="W367">
        <v>0.99570000000000003</v>
      </c>
      <c r="X367">
        <v>1</v>
      </c>
      <c r="Y367">
        <v>1</v>
      </c>
      <c r="Z367">
        <v>0</v>
      </c>
      <c r="AA367">
        <v>0</v>
      </c>
      <c r="AB367" t="s">
        <v>1190</v>
      </c>
      <c r="AC367" t="s">
        <v>3874</v>
      </c>
      <c r="AP367" t="s">
        <v>981</v>
      </c>
      <c r="AQ367">
        <v>0</v>
      </c>
      <c r="AT367" t="s">
        <v>1054</v>
      </c>
      <c r="AU367" t="s">
        <v>3875</v>
      </c>
      <c r="AV367" t="s">
        <v>3876</v>
      </c>
      <c r="AW367" t="s">
        <v>3877</v>
      </c>
      <c r="AX367" t="s">
        <v>3878</v>
      </c>
      <c r="BF367" s="730" t="s">
        <v>3773</v>
      </c>
      <c r="BG367" s="730" t="s">
        <v>2709</v>
      </c>
      <c r="BH367" s="730" t="s">
        <v>11132</v>
      </c>
    </row>
    <row r="368" spans="1:60">
      <c r="A368">
        <v>364</v>
      </c>
      <c r="B368" t="s">
        <v>1190</v>
      </c>
      <c r="D368" t="s">
        <v>3589</v>
      </c>
      <c r="E368" t="s">
        <v>3591</v>
      </c>
      <c r="F368" t="s">
        <v>974</v>
      </c>
      <c r="G368">
        <v>1</v>
      </c>
      <c r="H368">
        <v>0</v>
      </c>
      <c r="I368" t="s">
        <v>1185</v>
      </c>
      <c r="J368" t="s">
        <v>3099</v>
      </c>
      <c r="K368" t="s">
        <v>2709</v>
      </c>
      <c r="L368" t="s">
        <v>2299</v>
      </c>
      <c r="M368" t="s">
        <v>1586</v>
      </c>
      <c r="N368" t="s">
        <v>3879</v>
      </c>
      <c r="O368" t="s">
        <v>3879</v>
      </c>
      <c r="P368" t="s">
        <v>3880</v>
      </c>
      <c r="Q368">
        <v>2240</v>
      </c>
      <c r="R368">
        <v>2186</v>
      </c>
      <c r="S368">
        <v>2177</v>
      </c>
      <c r="T368">
        <v>4</v>
      </c>
      <c r="U368">
        <v>5</v>
      </c>
      <c r="V368">
        <v>9</v>
      </c>
      <c r="W368">
        <v>0.99590000000000001</v>
      </c>
      <c r="X368">
        <v>1</v>
      </c>
      <c r="Y368">
        <v>1</v>
      </c>
      <c r="Z368">
        <v>1</v>
      </c>
      <c r="AA368">
        <v>1</v>
      </c>
      <c r="AB368" t="s">
        <v>1190</v>
      </c>
      <c r="AC368" t="s">
        <v>3881</v>
      </c>
      <c r="AP368" t="s">
        <v>981</v>
      </c>
      <c r="AQ368">
        <v>0</v>
      </c>
      <c r="AT368" t="s">
        <v>1034</v>
      </c>
      <c r="AU368" t="s">
        <v>3882</v>
      </c>
      <c r="AV368" t="s">
        <v>3883</v>
      </c>
      <c r="AW368" t="s">
        <v>3884</v>
      </c>
      <c r="AX368" t="s">
        <v>3885</v>
      </c>
      <c r="BF368" s="730" t="s">
        <v>3753</v>
      </c>
      <c r="BG368" s="730" t="s">
        <v>3096</v>
      </c>
      <c r="BH368" s="730" t="s">
        <v>11132</v>
      </c>
    </row>
    <row r="369" spans="1:60">
      <c r="A369">
        <v>365</v>
      </c>
      <c r="B369" t="s">
        <v>1190</v>
      </c>
      <c r="D369" t="s">
        <v>3419</v>
      </c>
      <c r="E369" t="s">
        <v>3422</v>
      </c>
      <c r="F369" t="s">
        <v>974</v>
      </c>
      <c r="G369">
        <v>1</v>
      </c>
      <c r="H369">
        <v>0</v>
      </c>
      <c r="I369" t="s">
        <v>1185</v>
      </c>
      <c r="J369" t="s">
        <v>3886</v>
      </c>
      <c r="K369" t="s">
        <v>3079</v>
      </c>
      <c r="L369" t="s">
        <v>2299</v>
      </c>
      <c r="M369" t="s">
        <v>1586</v>
      </c>
      <c r="N369" t="s">
        <v>3422</v>
      </c>
      <c r="O369" t="s">
        <v>3422</v>
      </c>
      <c r="P369" t="s">
        <v>3887</v>
      </c>
      <c r="Q369">
        <v>20933</v>
      </c>
      <c r="R369">
        <v>19667</v>
      </c>
      <c r="S369">
        <v>19288</v>
      </c>
      <c r="T369">
        <v>178</v>
      </c>
      <c r="U369">
        <v>201</v>
      </c>
      <c r="V369">
        <v>379</v>
      </c>
      <c r="W369">
        <v>0.98070000000000002</v>
      </c>
      <c r="X369">
        <v>1</v>
      </c>
      <c r="Y369">
        <v>1</v>
      </c>
      <c r="Z369">
        <v>1</v>
      </c>
      <c r="AA369">
        <v>1</v>
      </c>
      <c r="AB369" t="s">
        <v>1190</v>
      </c>
      <c r="AC369" t="s">
        <v>3888</v>
      </c>
      <c r="AP369" t="s">
        <v>981</v>
      </c>
      <c r="AQ369">
        <v>0</v>
      </c>
      <c r="AT369" t="s">
        <v>3889</v>
      </c>
      <c r="AU369" t="s">
        <v>3890</v>
      </c>
      <c r="AV369" t="s">
        <v>3891</v>
      </c>
      <c r="AW369" t="s">
        <v>3892</v>
      </c>
      <c r="AX369" t="s">
        <v>3893</v>
      </c>
      <c r="BF369" s="730" t="s">
        <v>3616</v>
      </c>
      <c r="BG369" s="730" t="s">
        <v>3096</v>
      </c>
      <c r="BH369" s="730" t="s">
        <v>11132</v>
      </c>
    </row>
    <row r="370" spans="1:60">
      <c r="A370">
        <v>366</v>
      </c>
      <c r="B370" t="s">
        <v>1190</v>
      </c>
      <c r="D370" t="s">
        <v>3378</v>
      </c>
      <c r="E370" t="s">
        <v>3381</v>
      </c>
      <c r="F370" t="s">
        <v>974</v>
      </c>
      <c r="G370">
        <v>1</v>
      </c>
      <c r="H370">
        <v>0</v>
      </c>
      <c r="I370" t="s">
        <v>2133</v>
      </c>
      <c r="J370" t="s">
        <v>3490</v>
      </c>
      <c r="K370" t="s">
        <v>2709</v>
      </c>
      <c r="L370" t="s">
        <v>2299</v>
      </c>
      <c r="M370" t="s">
        <v>1586</v>
      </c>
      <c r="N370" t="s">
        <v>3381</v>
      </c>
      <c r="O370" t="s">
        <v>3894</v>
      </c>
      <c r="P370" t="s">
        <v>3895</v>
      </c>
      <c r="Q370">
        <v>3878</v>
      </c>
      <c r="R370">
        <v>3896</v>
      </c>
      <c r="S370">
        <v>3878</v>
      </c>
      <c r="T370">
        <v>18</v>
      </c>
      <c r="U370">
        <v>0</v>
      </c>
      <c r="V370">
        <v>18</v>
      </c>
      <c r="W370">
        <v>0.99539999999999995</v>
      </c>
      <c r="X370">
        <v>1</v>
      </c>
      <c r="Y370">
        <v>1</v>
      </c>
      <c r="Z370">
        <v>1</v>
      </c>
      <c r="AA370">
        <v>1</v>
      </c>
      <c r="AB370" t="s">
        <v>1190</v>
      </c>
      <c r="AC370" t="s">
        <v>3896</v>
      </c>
      <c r="AP370" t="s">
        <v>981</v>
      </c>
      <c r="AQ370">
        <v>0</v>
      </c>
      <c r="AT370" t="s">
        <v>936</v>
      </c>
      <c r="AU370" t="s">
        <v>3897</v>
      </c>
      <c r="AV370" t="s">
        <v>3898</v>
      </c>
      <c r="AW370" t="s">
        <v>3899</v>
      </c>
      <c r="AX370" t="s">
        <v>3900</v>
      </c>
      <c r="BF370" s="730" t="s">
        <v>3589</v>
      </c>
      <c r="BG370" s="730" t="s">
        <v>2709</v>
      </c>
      <c r="BH370" s="730" t="s">
        <v>11132</v>
      </c>
    </row>
    <row r="371" spans="1:60">
      <c r="A371">
        <v>367</v>
      </c>
      <c r="B371" t="s">
        <v>1190</v>
      </c>
      <c r="D371" t="s">
        <v>3297</v>
      </c>
      <c r="E371" t="s">
        <v>3300</v>
      </c>
      <c r="F371" t="s">
        <v>974</v>
      </c>
      <c r="G371">
        <v>1</v>
      </c>
      <c r="H371">
        <v>0</v>
      </c>
      <c r="I371" t="s">
        <v>2133</v>
      </c>
      <c r="J371" t="s">
        <v>3552</v>
      </c>
      <c r="K371" t="s">
        <v>3096</v>
      </c>
      <c r="L371" t="s">
        <v>2299</v>
      </c>
      <c r="M371" t="s">
        <v>1586</v>
      </c>
      <c r="N371" t="s">
        <v>3300</v>
      </c>
      <c r="O371" t="s">
        <v>3300</v>
      </c>
      <c r="P371" t="s">
        <v>3901</v>
      </c>
      <c r="Q371">
        <v>5914</v>
      </c>
      <c r="R371">
        <v>6034</v>
      </c>
      <c r="S371">
        <v>6034</v>
      </c>
      <c r="T371">
        <v>0</v>
      </c>
      <c r="U371">
        <v>0</v>
      </c>
      <c r="V371">
        <v>0</v>
      </c>
      <c r="W371">
        <v>1</v>
      </c>
      <c r="X371">
        <v>1</v>
      </c>
      <c r="Y371">
        <v>1</v>
      </c>
      <c r="Z371">
        <v>1</v>
      </c>
      <c r="AA371">
        <v>1</v>
      </c>
      <c r="AB371" t="s">
        <v>1190</v>
      </c>
      <c r="AC371" t="s">
        <v>3902</v>
      </c>
      <c r="AP371" t="s">
        <v>981</v>
      </c>
      <c r="AQ371">
        <v>0</v>
      </c>
      <c r="AT371" t="s">
        <v>1023</v>
      </c>
      <c r="AU371" t="s">
        <v>3903</v>
      </c>
      <c r="AV371" t="s">
        <v>3904</v>
      </c>
      <c r="AW371" t="s">
        <v>3905</v>
      </c>
      <c r="AX371" t="s">
        <v>3905</v>
      </c>
      <c r="BF371" s="730" t="s">
        <v>3419</v>
      </c>
      <c r="BG371" s="730" t="s">
        <v>3079</v>
      </c>
      <c r="BH371" s="730" t="s">
        <v>11132</v>
      </c>
    </row>
    <row r="372" spans="1:60">
      <c r="A372">
        <v>368</v>
      </c>
      <c r="B372" t="s">
        <v>1190</v>
      </c>
      <c r="D372" t="s">
        <v>3281</v>
      </c>
      <c r="E372" t="s">
        <v>3284</v>
      </c>
      <c r="F372" t="s">
        <v>974</v>
      </c>
      <c r="G372">
        <v>2</v>
      </c>
      <c r="H372">
        <v>0</v>
      </c>
      <c r="I372" t="s">
        <v>2133</v>
      </c>
      <c r="J372" t="s">
        <v>3109</v>
      </c>
      <c r="K372" t="s">
        <v>2709</v>
      </c>
      <c r="L372" t="s">
        <v>2299</v>
      </c>
      <c r="M372" t="s">
        <v>1586</v>
      </c>
      <c r="N372" t="s">
        <v>3906</v>
      </c>
      <c r="O372" t="s">
        <v>3907</v>
      </c>
      <c r="P372" t="s">
        <v>3908</v>
      </c>
      <c r="Q372">
        <v>41426</v>
      </c>
      <c r="R372">
        <v>37009</v>
      </c>
      <c r="S372">
        <v>36273</v>
      </c>
      <c r="T372">
        <v>671</v>
      </c>
      <c r="U372">
        <v>65</v>
      </c>
      <c r="V372">
        <v>736</v>
      </c>
      <c r="W372">
        <v>0.98009999999999997</v>
      </c>
      <c r="X372">
        <v>1</v>
      </c>
      <c r="Y372">
        <v>1</v>
      </c>
      <c r="Z372">
        <v>1</v>
      </c>
      <c r="AA372">
        <v>1</v>
      </c>
      <c r="AB372" t="s">
        <v>1190</v>
      </c>
      <c r="AC372" s="491" t="s">
        <v>3909</v>
      </c>
      <c r="AD372" s="499" t="s">
        <v>3910</v>
      </c>
      <c r="AP372" t="s">
        <v>981</v>
      </c>
      <c r="AQ372">
        <v>0</v>
      </c>
      <c r="AT372" t="s">
        <v>936</v>
      </c>
      <c r="AU372" t="s">
        <v>3911</v>
      </c>
      <c r="AV372" t="s">
        <v>3912</v>
      </c>
      <c r="AW372" t="s">
        <v>3913</v>
      </c>
      <c r="AX372" t="s">
        <v>3914</v>
      </c>
      <c r="BF372" s="730" t="s">
        <v>3378</v>
      </c>
      <c r="BG372" s="730" t="s">
        <v>2709</v>
      </c>
      <c r="BH372" s="730" t="s">
        <v>11132</v>
      </c>
    </row>
    <row r="373" spans="1:60">
      <c r="A373">
        <v>369</v>
      </c>
      <c r="B373" t="s">
        <v>1190</v>
      </c>
      <c r="D373" t="s">
        <v>3272</v>
      </c>
      <c r="E373" t="s">
        <v>3275</v>
      </c>
      <c r="F373" t="s">
        <v>974</v>
      </c>
      <c r="G373">
        <v>1</v>
      </c>
      <c r="H373">
        <v>0</v>
      </c>
      <c r="I373" t="s">
        <v>2133</v>
      </c>
      <c r="J373" t="s">
        <v>3109</v>
      </c>
      <c r="K373" t="s">
        <v>2709</v>
      </c>
      <c r="L373" t="s">
        <v>2299</v>
      </c>
      <c r="M373" t="s">
        <v>1586</v>
      </c>
      <c r="N373" t="s">
        <v>3275</v>
      </c>
      <c r="O373" t="s">
        <v>3275</v>
      </c>
      <c r="P373" t="s">
        <v>3915</v>
      </c>
      <c r="Q373">
        <v>2583</v>
      </c>
      <c r="R373">
        <v>2692</v>
      </c>
      <c r="S373">
        <v>2640</v>
      </c>
      <c r="T373">
        <v>38</v>
      </c>
      <c r="U373">
        <v>14</v>
      </c>
      <c r="V373">
        <v>52</v>
      </c>
      <c r="W373">
        <v>0.98070000000000002</v>
      </c>
      <c r="X373">
        <v>1</v>
      </c>
      <c r="Y373">
        <v>1</v>
      </c>
      <c r="Z373">
        <v>1</v>
      </c>
      <c r="AA373">
        <v>1</v>
      </c>
      <c r="AB373" t="s">
        <v>1190</v>
      </c>
      <c r="AC373" s="491" t="s">
        <v>3909</v>
      </c>
      <c r="AD373" s="499" t="s">
        <v>3910</v>
      </c>
      <c r="AP373" t="s">
        <v>981</v>
      </c>
      <c r="AQ373">
        <v>0</v>
      </c>
      <c r="AT373" t="s">
        <v>991</v>
      </c>
      <c r="AU373" t="s">
        <v>3916</v>
      </c>
      <c r="AV373" t="s">
        <v>3917</v>
      </c>
      <c r="AW373" t="s">
        <v>3918</v>
      </c>
      <c r="AX373" t="s">
        <v>3919</v>
      </c>
      <c r="BF373" s="730" t="s">
        <v>3297</v>
      </c>
      <c r="BG373" s="730" t="s">
        <v>3096</v>
      </c>
      <c r="BH373" s="730" t="s">
        <v>11132</v>
      </c>
    </row>
    <row r="374" spans="1:60">
      <c r="A374">
        <v>370</v>
      </c>
      <c r="B374" t="s">
        <v>1190</v>
      </c>
      <c r="D374" t="s">
        <v>3093</v>
      </c>
      <c r="E374" t="s">
        <v>3096</v>
      </c>
      <c r="F374" t="s">
        <v>974</v>
      </c>
      <c r="G374">
        <v>1</v>
      </c>
      <c r="H374">
        <v>0</v>
      </c>
      <c r="I374" t="s">
        <v>1185</v>
      </c>
      <c r="J374" t="s">
        <v>3536</v>
      </c>
      <c r="K374" t="s">
        <v>3096</v>
      </c>
      <c r="L374" t="s">
        <v>2299</v>
      </c>
      <c r="M374" t="s">
        <v>1586</v>
      </c>
      <c r="N374" t="s">
        <v>3920</v>
      </c>
      <c r="O374" t="s">
        <v>3921</v>
      </c>
      <c r="P374" t="s">
        <v>3922</v>
      </c>
      <c r="Q374">
        <v>76981</v>
      </c>
      <c r="R374">
        <v>72765</v>
      </c>
      <c r="S374">
        <v>71923</v>
      </c>
      <c r="T374">
        <v>613</v>
      </c>
      <c r="U374">
        <v>229</v>
      </c>
      <c r="V374">
        <v>842</v>
      </c>
      <c r="W374">
        <v>0.98839999999999995</v>
      </c>
      <c r="X374">
        <v>1</v>
      </c>
      <c r="Y374">
        <v>1</v>
      </c>
      <c r="Z374">
        <v>1</v>
      </c>
      <c r="AA374">
        <v>1</v>
      </c>
      <c r="AB374" t="s">
        <v>1190</v>
      </c>
      <c r="AC374" t="s">
        <v>3923</v>
      </c>
      <c r="AP374" t="s">
        <v>981</v>
      </c>
      <c r="AQ374">
        <v>0</v>
      </c>
      <c r="AT374" t="s">
        <v>1190</v>
      </c>
      <c r="AU374" t="s">
        <v>3015</v>
      </c>
      <c r="AV374" t="s">
        <v>3924</v>
      </c>
      <c r="AW374" t="s">
        <v>3925</v>
      </c>
      <c r="AX374" t="s">
        <v>3016</v>
      </c>
      <c r="BF374" s="730" t="s">
        <v>3281</v>
      </c>
      <c r="BG374" s="730" t="s">
        <v>2709</v>
      </c>
      <c r="BH374" s="730" t="s">
        <v>11132</v>
      </c>
    </row>
    <row r="375" spans="1:60">
      <c r="A375">
        <v>371</v>
      </c>
      <c r="B375" t="s">
        <v>1190</v>
      </c>
      <c r="D375" t="s">
        <v>2828</v>
      </c>
      <c r="E375" t="s">
        <v>2831</v>
      </c>
      <c r="F375" t="s">
        <v>974</v>
      </c>
      <c r="G375">
        <v>1</v>
      </c>
      <c r="H375">
        <v>0</v>
      </c>
      <c r="I375" t="s">
        <v>2133</v>
      </c>
      <c r="J375" t="s">
        <v>3490</v>
      </c>
      <c r="K375" t="s">
        <v>2709</v>
      </c>
      <c r="L375" t="s">
        <v>2299</v>
      </c>
      <c r="M375" t="s">
        <v>1586</v>
      </c>
      <c r="N375" t="s">
        <v>2831</v>
      </c>
      <c r="O375" t="s">
        <v>2831</v>
      </c>
      <c r="P375" t="s">
        <v>3926</v>
      </c>
      <c r="Q375">
        <v>18179</v>
      </c>
      <c r="R375">
        <v>17455</v>
      </c>
      <c r="S375">
        <v>16986</v>
      </c>
      <c r="T375">
        <v>374</v>
      </c>
      <c r="U375">
        <v>95</v>
      </c>
      <c r="V375">
        <v>469</v>
      </c>
      <c r="W375">
        <v>0.97309999999999997</v>
      </c>
      <c r="X375">
        <v>0</v>
      </c>
      <c r="Y375">
        <v>1</v>
      </c>
      <c r="Z375">
        <v>1</v>
      </c>
      <c r="AA375">
        <v>0</v>
      </c>
      <c r="AB375" t="s">
        <v>1190</v>
      </c>
      <c r="AC375" t="s">
        <v>3927</v>
      </c>
      <c r="AP375" t="s">
        <v>1262</v>
      </c>
      <c r="AQ375">
        <v>4</v>
      </c>
      <c r="AT375" t="s">
        <v>1044</v>
      </c>
      <c r="AU375" t="s">
        <v>3928</v>
      </c>
      <c r="AV375" t="s">
        <v>3929</v>
      </c>
      <c r="AW375" t="s">
        <v>3930</v>
      </c>
      <c r="AX375" t="s">
        <v>3931</v>
      </c>
      <c r="BF375" s="730" t="s">
        <v>3272</v>
      </c>
      <c r="BG375" s="730" t="s">
        <v>2709</v>
      </c>
      <c r="BH375" s="730" t="s">
        <v>11132</v>
      </c>
    </row>
    <row r="376" spans="1:60">
      <c r="A376">
        <v>372</v>
      </c>
      <c r="B376" t="s">
        <v>1190</v>
      </c>
      <c r="D376" t="s">
        <v>2551</v>
      </c>
      <c r="E376" t="s">
        <v>2553</v>
      </c>
      <c r="F376" t="s">
        <v>974</v>
      </c>
      <c r="G376">
        <v>2</v>
      </c>
      <c r="H376">
        <v>0</v>
      </c>
      <c r="I376" t="s">
        <v>1847</v>
      </c>
      <c r="J376" t="s">
        <v>2877</v>
      </c>
      <c r="K376" t="s">
        <v>2701</v>
      </c>
      <c r="L376" t="s">
        <v>2299</v>
      </c>
      <c r="M376" t="s">
        <v>1586</v>
      </c>
      <c r="N376" t="s">
        <v>3932</v>
      </c>
      <c r="O376" t="s">
        <v>3932</v>
      </c>
      <c r="P376" t="s">
        <v>3933</v>
      </c>
      <c r="Q376">
        <v>2889</v>
      </c>
      <c r="R376">
        <v>2847</v>
      </c>
      <c r="S376">
        <v>2800</v>
      </c>
      <c r="T376">
        <v>31</v>
      </c>
      <c r="U376">
        <v>16</v>
      </c>
      <c r="V376">
        <v>47</v>
      </c>
      <c r="W376">
        <v>0.98350000000000004</v>
      </c>
      <c r="X376">
        <v>1</v>
      </c>
      <c r="Y376">
        <v>1</v>
      </c>
      <c r="Z376">
        <v>1</v>
      </c>
      <c r="AA376">
        <v>1</v>
      </c>
      <c r="AB376" t="s">
        <v>1190</v>
      </c>
      <c r="AC376" s="491" t="s">
        <v>3934</v>
      </c>
      <c r="AD376" s="499" t="s">
        <v>3935</v>
      </c>
      <c r="AP376" t="s">
        <v>981</v>
      </c>
      <c r="AQ376">
        <v>0</v>
      </c>
      <c r="AT376" t="s">
        <v>971</v>
      </c>
      <c r="AU376" t="s">
        <v>1379</v>
      </c>
      <c r="AV376" t="s">
        <v>3936</v>
      </c>
      <c r="AW376" t="s">
        <v>1380</v>
      </c>
      <c r="AX376" t="s">
        <v>1380</v>
      </c>
      <c r="BF376" s="730" t="s">
        <v>3093</v>
      </c>
      <c r="BG376" s="730" t="s">
        <v>3096</v>
      </c>
      <c r="BH376" s="730" t="s">
        <v>11132</v>
      </c>
    </row>
    <row r="377" spans="1:60">
      <c r="A377">
        <v>373</v>
      </c>
      <c r="B377" t="s">
        <v>1190</v>
      </c>
      <c r="D377" t="s">
        <v>2490</v>
      </c>
      <c r="E377" t="s">
        <v>2492</v>
      </c>
      <c r="F377" t="s">
        <v>974</v>
      </c>
      <c r="G377">
        <v>1</v>
      </c>
      <c r="H377">
        <v>0</v>
      </c>
      <c r="I377" t="s">
        <v>2133</v>
      </c>
      <c r="J377" t="s">
        <v>3109</v>
      </c>
      <c r="K377" t="s">
        <v>3096</v>
      </c>
      <c r="L377" t="s">
        <v>2299</v>
      </c>
      <c r="M377" t="s">
        <v>1586</v>
      </c>
      <c r="N377" t="s">
        <v>2492</v>
      </c>
      <c r="O377" t="s">
        <v>2492</v>
      </c>
      <c r="P377" t="s">
        <v>3937</v>
      </c>
      <c r="Q377">
        <v>5078</v>
      </c>
      <c r="R377">
        <v>5078</v>
      </c>
      <c r="S377">
        <v>5078</v>
      </c>
      <c r="T377">
        <v>0</v>
      </c>
      <c r="U377">
        <v>0</v>
      </c>
      <c r="V377">
        <v>0</v>
      </c>
      <c r="W377">
        <v>1</v>
      </c>
      <c r="X377">
        <v>1</v>
      </c>
      <c r="Y377">
        <v>1</v>
      </c>
      <c r="Z377">
        <v>1</v>
      </c>
      <c r="AA377">
        <v>1</v>
      </c>
      <c r="AB377" t="s">
        <v>1190</v>
      </c>
      <c r="AC377" t="s">
        <v>3938</v>
      </c>
      <c r="AP377" t="s">
        <v>981</v>
      </c>
      <c r="AQ377">
        <v>0</v>
      </c>
      <c r="AT377" t="s">
        <v>1190</v>
      </c>
      <c r="AU377" t="s">
        <v>3423</v>
      </c>
      <c r="AV377" t="s">
        <v>3939</v>
      </c>
      <c r="AW377" t="s">
        <v>3424</v>
      </c>
      <c r="AX377" t="s">
        <v>3424</v>
      </c>
      <c r="BF377" s="730" t="s">
        <v>2828</v>
      </c>
      <c r="BG377" s="730" t="s">
        <v>2709</v>
      </c>
      <c r="BH377" s="730" t="s">
        <v>11132</v>
      </c>
    </row>
    <row r="378" spans="1:60">
      <c r="A378">
        <v>374</v>
      </c>
      <c r="B378" t="s">
        <v>1190</v>
      </c>
      <c r="D378" t="s">
        <v>2421</v>
      </c>
      <c r="E378" t="s">
        <v>2424</v>
      </c>
      <c r="F378" t="s">
        <v>974</v>
      </c>
      <c r="G378">
        <v>1</v>
      </c>
      <c r="H378">
        <v>0</v>
      </c>
      <c r="I378" t="s">
        <v>2133</v>
      </c>
      <c r="J378" t="s">
        <v>3940</v>
      </c>
      <c r="K378" t="s">
        <v>3096</v>
      </c>
      <c r="L378" t="s">
        <v>2299</v>
      </c>
      <c r="M378" t="s">
        <v>1586</v>
      </c>
      <c r="N378" t="s">
        <v>2424</v>
      </c>
      <c r="O378" t="s">
        <v>3941</v>
      </c>
      <c r="P378" t="s">
        <v>3942</v>
      </c>
      <c r="Q378">
        <v>19861</v>
      </c>
      <c r="R378">
        <v>17825</v>
      </c>
      <c r="S378">
        <v>17825</v>
      </c>
      <c r="T378">
        <v>0</v>
      </c>
      <c r="U378">
        <v>0</v>
      </c>
      <c r="V378">
        <v>0</v>
      </c>
      <c r="W378">
        <v>1</v>
      </c>
      <c r="X378">
        <v>1</v>
      </c>
      <c r="Y378">
        <v>1</v>
      </c>
      <c r="Z378">
        <v>1</v>
      </c>
      <c r="AA378">
        <v>1</v>
      </c>
      <c r="AB378" t="s">
        <v>1190</v>
      </c>
      <c r="AC378" t="s">
        <v>3943</v>
      </c>
      <c r="AP378" t="s">
        <v>981</v>
      </c>
      <c r="AQ378">
        <v>0</v>
      </c>
      <c r="AT378" t="s">
        <v>991</v>
      </c>
      <c r="AU378" t="s">
        <v>3944</v>
      </c>
      <c r="AV378" t="s">
        <v>3945</v>
      </c>
      <c r="AW378" t="s">
        <v>3946</v>
      </c>
      <c r="AX378" t="s">
        <v>3947</v>
      </c>
      <c r="BF378" s="730" t="s">
        <v>2551</v>
      </c>
      <c r="BG378" s="730" t="s">
        <v>2701</v>
      </c>
      <c r="BH378" s="730" t="s">
        <v>11132</v>
      </c>
    </row>
    <row r="379" spans="1:60">
      <c r="A379">
        <v>375</v>
      </c>
      <c r="B379" t="s">
        <v>1190</v>
      </c>
      <c r="D379" t="s">
        <v>1383</v>
      </c>
      <c r="E379" t="s">
        <v>1385</v>
      </c>
      <c r="F379" t="s">
        <v>974</v>
      </c>
      <c r="G379">
        <v>1</v>
      </c>
      <c r="H379">
        <v>0</v>
      </c>
      <c r="I379" t="s">
        <v>1185</v>
      </c>
      <c r="J379" t="s">
        <v>3254</v>
      </c>
      <c r="K379" t="s">
        <v>3096</v>
      </c>
      <c r="L379" t="s">
        <v>2299</v>
      </c>
      <c r="M379" t="s">
        <v>1586</v>
      </c>
      <c r="N379" t="s">
        <v>1385</v>
      </c>
      <c r="O379" t="s">
        <v>1385</v>
      </c>
      <c r="P379" t="s">
        <v>3948</v>
      </c>
      <c r="Q379">
        <v>10688</v>
      </c>
      <c r="R379">
        <v>10305</v>
      </c>
      <c r="S379">
        <v>9359</v>
      </c>
      <c r="T379">
        <v>946</v>
      </c>
      <c r="U379">
        <v>0</v>
      </c>
      <c r="V379">
        <v>946</v>
      </c>
      <c r="W379">
        <v>0.90820000000000001</v>
      </c>
      <c r="X379">
        <v>0</v>
      </c>
      <c r="Y379">
        <v>1</v>
      </c>
      <c r="Z379">
        <v>1</v>
      </c>
      <c r="AA379">
        <v>0</v>
      </c>
      <c r="AB379" t="s">
        <v>1190</v>
      </c>
      <c r="AC379" t="s">
        <v>3949</v>
      </c>
      <c r="AP379" t="s">
        <v>981</v>
      </c>
      <c r="AQ379">
        <v>0</v>
      </c>
      <c r="AT379" t="s">
        <v>1044</v>
      </c>
      <c r="AU379" t="s">
        <v>3950</v>
      </c>
      <c r="AV379" t="s">
        <v>3951</v>
      </c>
      <c r="AW379" t="s">
        <v>3952</v>
      </c>
      <c r="AX379" t="s">
        <v>3953</v>
      </c>
      <c r="BF379" s="730" t="s">
        <v>2490</v>
      </c>
      <c r="BG379" s="730" t="s">
        <v>3096</v>
      </c>
      <c r="BH379" s="730" t="s">
        <v>11132</v>
      </c>
    </row>
    <row r="380" spans="1:60">
      <c r="A380">
        <v>376</v>
      </c>
      <c r="B380" t="s">
        <v>1190</v>
      </c>
      <c r="D380" t="s">
        <v>3954</v>
      </c>
      <c r="E380" t="s">
        <v>3955</v>
      </c>
      <c r="F380" t="s">
        <v>974</v>
      </c>
      <c r="G380">
        <v>1</v>
      </c>
      <c r="H380">
        <v>0</v>
      </c>
      <c r="I380" t="s">
        <v>1185</v>
      </c>
      <c r="J380" t="s">
        <v>2723</v>
      </c>
      <c r="K380" t="s">
        <v>1190</v>
      </c>
      <c r="L380" t="s">
        <v>2299</v>
      </c>
      <c r="M380" t="s">
        <v>1586</v>
      </c>
      <c r="N380" t="s">
        <v>3955</v>
      </c>
      <c r="O380" t="s">
        <v>3955</v>
      </c>
      <c r="P380" t="s">
        <v>3956</v>
      </c>
      <c r="Q380">
        <v>13433</v>
      </c>
      <c r="R380">
        <v>12687</v>
      </c>
      <c r="S380">
        <v>12371</v>
      </c>
      <c r="T380">
        <v>311</v>
      </c>
      <c r="U380">
        <v>5</v>
      </c>
      <c r="V380">
        <v>316</v>
      </c>
      <c r="W380">
        <v>0.97509999999999997</v>
      </c>
      <c r="X380">
        <v>0</v>
      </c>
      <c r="Y380">
        <v>1</v>
      </c>
      <c r="Z380">
        <v>1</v>
      </c>
      <c r="AA380">
        <v>0</v>
      </c>
      <c r="AB380" t="s">
        <v>1190</v>
      </c>
      <c r="AC380" t="s">
        <v>3957</v>
      </c>
      <c r="AP380" t="s">
        <v>981</v>
      </c>
      <c r="AQ380">
        <v>0</v>
      </c>
      <c r="AT380" t="s">
        <v>1521</v>
      </c>
      <c r="AU380" t="s">
        <v>1805</v>
      </c>
      <c r="AV380" t="s">
        <v>3958</v>
      </c>
      <c r="AW380" t="s">
        <v>3825</v>
      </c>
      <c r="AX380" t="s">
        <v>1806</v>
      </c>
      <c r="BF380" s="730" t="s">
        <v>2421</v>
      </c>
      <c r="BG380" s="730" t="s">
        <v>3096</v>
      </c>
      <c r="BH380" s="730" t="s">
        <v>11132</v>
      </c>
    </row>
    <row r="381" spans="1:60">
      <c r="A381">
        <v>377</v>
      </c>
      <c r="B381" t="s">
        <v>1190</v>
      </c>
      <c r="D381" t="s">
        <v>3959</v>
      </c>
      <c r="E381" t="s">
        <v>3960</v>
      </c>
      <c r="F381" t="s">
        <v>974</v>
      </c>
      <c r="G381">
        <v>1</v>
      </c>
      <c r="H381">
        <v>0</v>
      </c>
      <c r="I381" t="s">
        <v>1185</v>
      </c>
      <c r="J381" t="s">
        <v>2747</v>
      </c>
      <c r="K381" t="s">
        <v>3096</v>
      </c>
      <c r="L381" t="s">
        <v>2299</v>
      </c>
      <c r="M381" t="s">
        <v>1586</v>
      </c>
      <c r="N381" t="s">
        <v>3960</v>
      </c>
      <c r="O381" t="s">
        <v>3960</v>
      </c>
      <c r="P381" t="s">
        <v>3961</v>
      </c>
      <c r="Q381">
        <v>4653</v>
      </c>
      <c r="R381">
        <v>4977</v>
      </c>
      <c r="S381">
        <v>4804</v>
      </c>
      <c r="T381">
        <v>173</v>
      </c>
      <c r="U381">
        <v>0</v>
      </c>
      <c r="V381">
        <v>173</v>
      </c>
      <c r="W381">
        <v>0.96519999999999995</v>
      </c>
      <c r="X381">
        <v>0</v>
      </c>
      <c r="Y381">
        <v>1</v>
      </c>
      <c r="Z381">
        <v>1</v>
      </c>
      <c r="AA381">
        <v>0</v>
      </c>
      <c r="AB381" t="s">
        <v>1190</v>
      </c>
      <c r="AC381" t="s">
        <v>3962</v>
      </c>
      <c r="AP381" t="s">
        <v>981</v>
      </c>
      <c r="AQ381">
        <v>0</v>
      </c>
      <c r="AT381" t="s">
        <v>1190</v>
      </c>
      <c r="AU381" t="s">
        <v>3414</v>
      </c>
      <c r="AV381" t="s">
        <v>3963</v>
      </c>
      <c r="AW381" t="s">
        <v>3415</v>
      </c>
      <c r="AX381" t="s">
        <v>3415</v>
      </c>
      <c r="BF381" s="730" t="s">
        <v>1383</v>
      </c>
      <c r="BG381" s="730" t="s">
        <v>3096</v>
      </c>
      <c r="BH381" s="730" t="s">
        <v>11132</v>
      </c>
    </row>
    <row r="382" spans="1:60">
      <c r="A382">
        <v>378</v>
      </c>
      <c r="B382" t="s">
        <v>1054</v>
      </c>
      <c r="D382" t="s">
        <v>3964</v>
      </c>
      <c r="E382" t="s">
        <v>3965</v>
      </c>
      <c r="F382" t="s">
        <v>974</v>
      </c>
      <c r="G382">
        <v>1</v>
      </c>
      <c r="H382">
        <v>0</v>
      </c>
      <c r="I382" t="s">
        <v>3966</v>
      </c>
      <c r="J382" t="s">
        <v>1711</v>
      </c>
      <c r="K382" t="s">
        <v>3967</v>
      </c>
      <c r="L382" t="s">
        <v>3968</v>
      </c>
      <c r="M382" t="s">
        <v>1586</v>
      </c>
      <c r="N382" t="s">
        <v>3965</v>
      </c>
      <c r="O382" t="s">
        <v>3965</v>
      </c>
      <c r="P382" t="s">
        <v>3969</v>
      </c>
      <c r="Q382">
        <v>4002</v>
      </c>
      <c r="R382">
        <v>4443</v>
      </c>
      <c r="S382">
        <v>4399</v>
      </c>
      <c r="T382">
        <v>40</v>
      </c>
      <c r="U382">
        <v>4</v>
      </c>
      <c r="V382">
        <v>44</v>
      </c>
      <c r="W382">
        <v>0.99009999999999998</v>
      </c>
      <c r="X382">
        <v>1</v>
      </c>
      <c r="Y382">
        <v>1</v>
      </c>
      <c r="Z382">
        <v>1</v>
      </c>
      <c r="AA382">
        <v>1</v>
      </c>
      <c r="AB382" t="s">
        <v>1054</v>
      </c>
      <c r="AC382" t="s">
        <v>3970</v>
      </c>
      <c r="AP382" t="s">
        <v>981</v>
      </c>
      <c r="AQ382">
        <v>0</v>
      </c>
      <c r="AT382" t="s">
        <v>936</v>
      </c>
      <c r="AU382" t="s">
        <v>3971</v>
      </c>
      <c r="AV382" t="s">
        <v>3972</v>
      </c>
      <c r="AW382" t="s">
        <v>3973</v>
      </c>
      <c r="AX382" t="s">
        <v>3973</v>
      </c>
      <c r="BF382" s="730" t="s">
        <v>3954</v>
      </c>
      <c r="BG382" s="730" t="s">
        <v>1190</v>
      </c>
      <c r="BH382" s="730" t="s">
        <v>11132</v>
      </c>
    </row>
    <row r="383" spans="1:60">
      <c r="A383">
        <v>379</v>
      </c>
      <c r="B383" t="s">
        <v>1054</v>
      </c>
      <c r="D383" t="s">
        <v>3974</v>
      </c>
      <c r="E383" t="s">
        <v>3975</v>
      </c>
      <c r="F383" t="s">
        <v>974</v>
      </c>
      <c r="G383">
        <v>1</v>
      </c>
      <c r="H383">
        <v>0</v>
      </c>
      <c r="I383" t="s">
        <v>3976</v>
      </c>
      <c r="J383" t="s">
        <v>3977</v>
      </c>
      <c r="K383" t="s">
        <v>3967</v>
      </c>
      <c r="L383" t="s">
        <v>3968</v>
      </c>
      <c r="M383" t="s">
        <v>1586</v>
      </c>
      <c r="N383" t="s">
        <v>3978</v>
      </c>
      <c r="O383" t="s">
        <v>3979</v>
      </c>
      <c r="P383" t="s">
        <v>3980</v>
      </c>
      <c r="Q383">
        <v>10388</v>
      </c>
      <c r="R383">
        <v>9473</v>
      </c>
      <c r="S383">
        <v>8859</v>
      </c>
      <c r="T383">
        <v>295</v>
      </c>
      <c r="U383">
        <v>319</v>
      </c>
      <c r="V383">
        <v>614</v>
      </c>
      <c r="W383">
        <v>0.93520000000000003</v>
      </c>
      <c r="X383">
        <v>0</v>
      </c>
      <c r="Y383">
        <v>1</v>
      </c>
      <c r="Z383">
        <v>1</v>
      </c>
      <c r="AA383">
        <v>0</v>
      </c>
      <c r="AB383" t="s">
        <v>1054</v>
      </c>
      <c r="AC383" t="s">
        <v>3981</v>
      </c>
      <c r="AP383" t="s">
        <v>981</v>
      </c>
      <c r="AQ383">
        <v>0</v>
      </c>
      <c r="AT383" t="s">
        <v>936</v>
      </c>
      <c r="AU383" t="s">
        <v>3971</v>
      </c>
      <c r="AV383" t="s">
        <v>3982</v>
      </c>
      <c r="AW383" t="s">
        <v>2317</v>
      </c>
      <c r="AX383" t="s">
        <v>3973</v>
      </c>
      <c r="BF383" s="730" t="s">
        <v>3959</v>
      </c>
      <c r="BG383" s="730" t="s">
        <v>3096</v>
      </c>
      <c r="BH383" s="730" t="s">
        <v>11132</v>
      </c>
    </row>
    <row r="384" spans="1:60">
      <c r="A384">
        <v>380</v>
      </c>
      <c r="B384" t="s">
        <v>1054</v>
      </c>
      <c r="D384" t="s">
        <v>3983</v>
      </c>
      <c r="E384" t="s">
        <v>3984</v>
      </c>
      <c r="F384" t="s">
        <v>974</v>
      </c>
      <c r="G384">
        <v>1</v>
      </c>
      <c r="H384">
        <v>0</v>
      </c>
      <c r="I384" t="s">
        <v>3966</v>
      </c>
      <c r="J384" t="s">
        <v>3985</v>
      </c>
      <c r="K384" t="s">
        <v>3967</v>
      </c>
      <c r="L384" t="s">
        <v>3968</v>
      </c>
      <c r="M384" t="s">
        <v>1586</v>
      </c>
      <c r="N384" t="s">
        <v>3984</v>
      </c>
      <c r="O384" t="s">
        <v>3986</v>
      </c>
      <c r="P384" t="s">
        <v>3987</v>
      </c>
      <c r="Q384">
        <v>50418</v>
      </c>
      <c r="R384">
        <v>47203</v>
      </c>
      <c r="S384">
        <v>45711</v>
      </c>
      <c r="T384">
        <v>1241</v>
      </c>
      <c r="U384">
        <v>251</v>
      </c>
      <c r="V384">
        <v>1492</v>
      </c>
      <c r="W384">
        <v>0.96840000000000004</v>
      </c>
      <c r="X384">
        <v>0</v>
      </c>
      <c r="Y384">
        <v>1</v>
      </c>
      <c r="Z384">
        <v>1</v>
      </c>
      <c r="AA384">
        <v>0</v>
      </c>
      <c r="AB384" t="s">
        <v>1054</v>
      </c>
      <c r="AC384" t="s">
        <v>3988</v>
      </c>
      <c r="AP384" t="s">
        <v>981</v>
      </c>
      <c r="AQ384">
        <v>0</v>
      </c>
      <c r="AT384" t="s">
        <v>1023</v>
      </c>
      <c r="AU384" t="s">
        <v>3989</v>
      </c>
      <c r="AV384" t="s">
        <v>3990</v>
      </c>
      <c r="AW384" t="s">
        <v>3991</v>
      </c>
      <c r="AX384" t="s">
        <v>3991</v>
      </c>
      <c r="BF384" s="730" t="s">
        <v>3964</v>
      </c>
      <c r="BG384" s="730" t="s">
        <v>3967</v>
      </c>
      <c r="BH384" s="730" t="s">
        <v>11133</v>
      </c>
    </row>
    <row r="385" spans="1:60">
      <c r="A385">
        <v>381</v>
      </c>
      <c r="B385" t="s">
        <v>1054</v>
      </c>
      <c r="D385" t="s">
        <v>3992</v>
      </c>
      <c r="E385" t="s">
        <v>3993</v>
      </c>
      <c r="F385" t="s">
        <v>974</v>
      </c>
      <c r="G385">
        <v>1</v>
      </c>
      <c r="H385">
        <v>0</v>
      </c>
      <c r="I385" t="s">
        <v>3966</v>
      </c>
      <c r="J385" t="s">
        <v>3994</v>
      </c>
      <c r="K385" t="s">
        <v>3967</v>
      </c>
      <c r="L385" t="s">
        <v>3968</v>
      </c>
      <c r="M385" t="s">
        <v>1586</v>
      </c>
      <c r="N385" t="s">
        <v>3993</v>
      </c>
      <c r="O385" t="s">
        <v>3995</v>
      </c>
      <c r="P385" t="s">
        <v>3996</v>
      </c>
      <c r="Q385">
        <v>121153</v>
      </c>
      <c r="R385">
        <v>118616</v>
      </c>
      <c r="S385">
        <v>117500</v>
      </c>
      <c r="T385">
        <v>963</v>
      </c>
      <c r="U385">
        <v>153</v>
      </c>
      <c r="V385">
        <v>1116</v>
      </c>
      <c r="W385">
        <v>0.99060000000000004</v>
      </c>
      <c r="X385">
        <v>1</v>
      </c>
      <c r="Y385">
        <v>1</v>
      </c>
      <c r="Z385">
        <v>1</v>
      </c>
      <c r="AA385">
        <v>1</v>
      </c>
      <c r="AB385" t="s">
        <v>1054</v>
      </c>
      <c r="AC385" t="s">
        <v>3997</v>
      </c>
      <c r="AP385" t="s">
        <v>981</v>
      </c>
      <c r="AQ385">
        <v>0</v>
      </c>
      <c r="AT385" t="s">
        <v>1190</v>
      </c>
      <c r="AU385" t="s">
        <v>3852</v>
      </c>
      <c r="AV385" t="s">
        <v>3998</v>
      </c>
      <c r="AW385" t="s">
        <v>3999</v>
      </c>
      <c r="AX385" t="s">
        <v>3568</v>
      </c>
      <c r="BF385" s="730" t="s">
        <v>3974</v>
      </c>
      <c r="BG385" s="730" t="s">
        <v>3967</v>
      </c>
      <c r="BH385" s="730" t="s">
        <v>11133</v>
      </c>
    </row>
    <row r="386" spans="1:60">
      <c r="A386">
        <v>382</v>
      </c>
      <c r="B386" t="s">
        <v>1054</v>
      </c>
      <c r="D386" t="s">
        <v>4000</v>
      </c>
      <c r="E386" t="s">
        <v>4001</v>
      </c>
      <c r="F386" t="s">
        <v>974</v>
      </c>
      <c r="G386">
        <v>1</v>
      </c>
      <c r="H386">
        <v>0</v>
      </c>
      <c r="I386" t="s">
        <v>4002</v>
      </c>
      <c r="J386" t="s">
        <v>4003</v>
      </c>
      <c r="K386" t="s">
        <v>4004</v>
      </c>
      <c r="L386" t="s">
        <v>4005</v>
      </c>
      <c r="M386" t="s">
        <v>978</v>
      </c>
      <c r="N386" t="s">
        <v>4001</v>
      </c>
      <c r="O386" t="s">
        <v>4001</v>
      </c>
      <c r="P386" t="s">
        <v>4006</v>
      </c>
      <c r="Q386">
        <v>4529</v>
      </c>
      <c r="R386">
        <v>4236</v>
      </c>
      <c r="S386">
        <v>4050</v>
      </c>
      <c r="T386">
        <v>126</v>
      </c>
      <c r="U386">
        <v>60</v>
      </c>
      <c r="V386">
        <v>186</v>
      </c>
      <c r="W386">
        <v>0.95609999999999995</v>
      </c>
      <c r="X386">
        <v>0</v>
      </c>
      <c r="Y386">
        <v>1</v>
      </c>
      <c r="Z386">
        <v>1</v>
      </c>
      <c r="AA386">
        <v>0</v>
      </c>
      <c r="AB386" t="s">
        <v>1054</v>
      </c>
      <c r="AC386" t="s">
        <v>4007</v>
      </c>
      <c r="AP386" t="s">
        <v>981</v>
      </c>
      <c r="AQ386">
        <v>0</v>
      </c>
      <c r="AT386" t="s">
        <v>971</v>
      </c>
      <c r="AU386" t="s">
        <v>1410</v>
      </c>
      <c r="AV386" t="s">
        <v>4008</v>
      </c>
      <c r="AW386" t="s">
        <v>4009</v>
      </c>
      <c r="AX386" t="s">
        <v>1113</v>
      </c>
      <c r="BF386" s="730" t="s">
        <v>3983</v>
      </c>
      <c r="BG386" s="730" t="s">
        <v>3967</v>
      </c>
      <c r="BH386" s="730" t="s">
        <v>11133</v>
      </c>
    </row>
    <row r="387" spans="1:60">
      <c r="A387">
        <v>383</v>
      </c>
      <c r="B387" t="s">
        <v>1054</v>
      </c>
      <c r="D387" t="s">
        <v>4010</v>
      </c>
      <c r="E387" t="s">
        <v>4011</v>
      </c>
      <c r="F387" t="s">
        <v>1628</v>
      </c>
      <c r="G387">
        <v>1</v>
      </c>
      <c r="H387">
        <v>1</v>
      </c>
      <c r="I387" t="s">
        <v>3966</v>
      </c>
      <c r="J387" t="s">
        <v>4012</v>
      </c>
      <c r="K387" t="s">
        <v>4011</v>
      </c>
      <c r="L387" t="s">
        <v>4013</v>
      </c>
      <c r="M387" t="s">
        <v>978</v>
      </c>
      <c r="N387" t="s">
        <v>4011</v>
      </c>
      <c r="O387" t="s">
        <v>4011</v>
      </c>
      <c r="P387" t="s">
        <v>4014</v>
      </c>
      <c r="Q387">
        <v>4353</v>
      </c>
      <c r="R387">
        <v>4298</v>
      </c>
      <c r="S387">
        <v>1584</v>
      </c>
      <c r="T387">
        <v>2587</v>
      </c>
      <c r="U387">
        <v>127</v>
      </c>
      <c r="V387">
        <v>2714</v>
      </c>
      <c r="W387">
        <v>0.36849999999999999</v>
      </c>
      <c r="X387">
        <v>0</v>
      </c>
      <c r="Y387">
        <v>1</v>
      </c>
      <c r="Z387">
        <v>1</v>
      </c>
      <c r="AA387">
        <v>0</v>
      </c>
      <c r="AB387" t="s">
        <v>1054</v>
      </c>
      <c r="AC387" t="s">
        <v>4015</v>
      </c>
      <c r="AJ387" t="s">
        <v>4016</v>
      </c>
      <c r="AP387" t="s">
        <v>981</v>
      </c>
      <c r="AQ387">
        <v>0</v>
      </c>
      <c r="AT387" t="s">
        <v>1190</v>
      </c>
      <c r="AU387" t="s">
        <v>3408</v>
      </c>
      <c r="AV387" t="s">
        <v>4017</v>
      </c>
      <c r="AW387" t="s">
        <v>3409</v>
      </c>
      <c r="AX387" t="s">
        <v>3409</v>
      </c>
      <c r="BF387" s="730" t="s">
        <v>3992</v>
      </c>
      <c r="BG387" s="730" t="s">
        <v>3967</v>
      </c>
      <c r="BH387" s="730" t="s">
        <v>11133</v>
      </c>
    </row>
    <row r="388" spans="1:60">
      <c r="A388">
        <v>384</v>
      </c>
      <c r="B388" t="s">
        <v>1054</v>
      </c>
      <c r="D388" t="s">
        <v>4018</v>
      </c>
      <c r="E388" t="s">
        <v>4019</v>
      </c>
      <c r="F388" t="s">
        <v>974</v>
      </c>
      <c r="G388">
        <v>4</v>
      </c>
      <c r="H388">
        <v>0</v>
      </c>
      <c r="I388" t="s">
        <v>3966</v>
      </c>
      <c r="J388" t="s">
        <v>4012</v>
      </c>
      <c r="K388" t="s">
        <v>1054</v>
      </c>
      <c r="L388" t="s">
        <v>4013</v>
      </c>
      <c r="M388" t="s">
        <v>978</v>
      </c>
      <c r="N388" t="s">
        <v>4019</v>
      </c>
      <c r="O388" t="s">
        <v>4019</v>
      </c>
      <c r="P388" t="s">
        <v>4020</v>
      </c>
      <c r="Q388">
        <v>6596</v>
      </c>
      <c r="R388">
        <v>6767</v>
      </c>
      <c r="S388">
        <v>6624</v>
      </c>
      <c r="T388">
        <v>95</v>
      </c>
      <c r="U388">
        <v>48</v>
      </c>
      <c r="V388">
        <v>143</v>
      </c>
      <c r="W388">
        <v>0.97889999999999999</v>
      </c>
      <c r="X388">
        <v>0</v>
      </c>
      <c r="Y388">
        <v>1</v>
      </c>
      <c r="Z388">
        <v>1</v>
      </c>
      <c r="AA388">
        <v>0</v>
      </c>
      <c r="AB388" t="s">
        <v>1054</v>
      </c>
      <c r="AC388" s="503" t="s">
        <v>4021</v>
      </c>
      <c r="AD388" s="503" t="s">
        <v>4022</v>
      </c>
      <c r="AE388" s="503" t="s">
        <v>4023</v>
      </c>
      <c r="AF388" s="503" t="s">
        <v>4024</v>
      </c>
      <c r="AP388" t="s">
        <v>981</v>
      </c>
      <c r="AQ388">
        <v>0</v>
      </c>
      <c r="AT388" t="s">
        <v>1044</v>
      </c>
      <c r="AU388" t="s">
        <v>4025</v>
      </c>
      <c r="AV388" t="s">
        <v>4026</v>
      </c>
      <c r="AW388" t="s">
        <v>4027</v>
      </c>
      <c r="AX388" t="s">
        <v>4027</v>
      </c>
      <c r="BF388" s="730" t="s">
        <v>4000</v>
      </c>
      <c r="BG388" s="730" t="s">
        <v>4004</v>
      </c>
      <c r="BH388" s="730" t="s">
        <v>11134</v>
      </c>
    </row>
    <row r="389" spans="1:60">
      <c r="A389">
        <v>385</v>
      </c>
      <c r="B389" t="s">
        <v>1054</v>
      </c>
      <c r="D389" t="s">
        <v>4028</v>
      </c>
      <c r="E389" t="s">
        <v>4029</v>
      </c>
      <c r="F389" t="s">
        <v>974</v>
      </c>
      <c r="G389">
        <v>2</v>
      </c>
      <c r="H389">
        <v>0</v>
      </c>
      <c r="I389" t="s">
        <v>3966</v>
      </c>
      <c r="J389" t="s">
        <v>4030</v>
      </c>
      <c r="K389" t="s">
        <v>1054</v>
      </c>
      <c r="L389" t="s">
        <v>4013</v>
      </c>
      <c r="M389" t="s">
        <v>978</v>
      </c>
      <c r="N389" t="s">
        <v>4029</v>
      </c>
      <c r="O389" t="s">
        <v>4031</v>
      </c>
      <c r="P389" t="s">
        <v>4032</v>
      </c>
      <c r="Q389">
        <v>99007</v>
      </c>
      <c r="R389">
        <v>93451</v>
      </c>
      <c r="S389">
        <v>91865</v>
      </c>
      <c r="T389">
        <v>1411</v>
      </c>
      <c r="U389">
        <v>175</v>
      </c>
      <c r="V389">
        <v>1586</v>
      </c>
      <c r="W389">
        <v>0.98299999999999998</v>
      </c>
      <c r="X389">
        <v>1</v>
      </c>
      <c r="Y389">
        <v>1</v>
      </c>
      <c r="Z389">
        <v>1</v>
      </c>
      <c r="AA389">
        <v>1</v>
      </c>
      <c r="AB389" t="s">
        <v>1054</v>
      </c>
      <c r="AC389" s="503" t="s">
        <v>4033</v>
      </c>
      <c r="AD389" s="503" t="s">
        <v>4034</v>
      </c>
      <c r="AP389" t="s">
        <v>981</v>
      </c>
      <c r="AQ389">
        <v>0</v>
      </c>
      <c r="AT389" t="s">
        <v>1044</v>
      </c>
      <c r="AU389" t="s">
        <v>4035</v>
      </c>
      <c r="AV389" t="s">
        <v>4036</v>
      </c>
      <c r="AW389" t="s">
        <v>4037</v>
      </c>
      <c r="AX389" t="s">
        <v>4038</v>
      </c>
      <c r="BF389" s="730" t="s">
        <v>4010</v>
      </c>
      <c r="BG389" s="730" t="s">
        <v>4011</v>
      </c>
      <c r="BH389" s="730" t="s">
        <v>11134</v>
      </c>
    </row>
    <row r="390" spans="1:60">
      <c r="A390">
        <v>386</v>
      </c>
      <c r="B390" t="s">
        <v>1054</v>
      </c>
      <c r="D390" t="s">
        <v>4039</v>
      </c>
      <c r="E390" t="s">
        <v>4040</v>
      </c>
      <c r="F390" t="s">
        <v>974</v>
      </c>
      <c r="G390">
        <v>1</v>
      </c>
      <c r="H390">
        <v>0</v>
      </c>
      <c r="I390" t="s">
        <v>4002</v>
      </c>
      <c r="J390" t="s">
        <v>4041</v>
      </c>
      <c r="K390" t="s">
        <v>1054</v>
      </c>
      <c r="L390" t="s">
        <v>4013</v>
      </c>
      <c r="M390" t="s">
        <v>978</v>
      </c>
      <c r="N390" t="s">
        <v>4040</v>
      </c>
      <c r="O390" t="s">
        <v>4040</v>
      </c>
      <c r="P390" t="s">
        <v>4042</v>
      </c>
      <c r="Q390">
        <v>3226</v>
      </c>
      <c r="R390">
        <v>3233</v>
      </c>
      <c r="S390">
        <v>3226</v>
      </c>
      <c r="T390">
        <v>7</v>
      </c>
      <c r="U390">
        <v>0</v>
      </c>
      <c r="V390">
        <v>7</v>
      </c>
      <c r="W390">
        <v>0.99780000000000002</v>
      </c>
      <c r="X390">
        <v>1</v>
      </c>
      <c r="Y390">
        <v>1</v>
      </c>
      <c r="Z390">
        <v>1</v>
      </c>
      <c r="AA390">
        <v>1</v>
      </c>
      <c r="AB390" t="s">
        <v>1054</v>
      </c>
      <c r="AC390" t="s">
        <v>4043</v>
      </c>
      <c r="AP390" t="s">
        <v>981</v>
      </c>
      <c r="AQ390">
        <v>0</v>
      </c>
      <c r="AT390" t="s">
        <v>1082</v>
      </c>
      <c r="AU390" t="s">
        <v>2326</v>
      </c>
      <c r="AV390" t="s">
        <v>4044</v>
      </c>
      <c r="AW390" t="s">
        <v>2327</v>
      </c>
      <c r="AX390" t="s">
        <v>2327</v>
      </c>
      <c r="BF390" s="730" t="s">
        <v>4018</v>
      </c>
      <c r="BG390" s="730" t="s">
        <v>1054</v>
      </c>
      <c r="BH390" s="730" t="s">
        <v>11134</v>
      </c>
    </row>
    <row r="391" spans="1:60">
      <c r="A391">
        <v>387</v>
      </c>
      <c r="B391" t="s">
        <v>1054</v>
      </c>
      <c r="D391" t="s">
        <v>4045</v>
      </c>
      <c r="E391" t="s">
        <v>4046</v>
      </c>
      <c r="F391" t="s">
        <v>974</v>
      </c>
      <c r="G391">
        <v>1</v>
      </c>
      <c r="H391">
        <v>0</v>
      </c>
      <c r="I391" t="s">
        <v>4002</v>
      </c>
      <c r="J391" t="s">
        <v>4047</v>
      </c>
      <c r="K391" t="s">
        <v>4004</v>
      </c>
      <c r="L391" t="s">
        <v>4005</v>
      </c>
      <c r="M391" t="s">
        <v>978</v>
      </c>
      <c r="N391" t="s">
        <v>4046</v>
      </c>
      <c r="O391" t="s">
        <v>4046</v>
      </c>
      <c r="P391" t="s">
        <v>4048</v>
      </c>
      <c r="Q391">
        <v>6225</v>
      </c>
      <c r="R391">
        <v>6133</v>
      </c>
      <c r="S391">
        <v>6112</v>
      </c>
      <c r="T391">
        <v>21</v>
      </c>
      <c r="U391">
        <v>0</v>
      </c>
      <c r="V391">
        <v>21</v>
      </c>
      <c r="W391">
        <v>0.99660000000000004</v>
      </c>
      <c r="X391">
        <v>1</v>
      </c>
      <c r="Y391">
        <v>1</v>
      </c>
      <c r="Z391">
        <v>1</v>
      </c>
      <c r="AA391">
        <v>1</v>
      </c>
      <c r="AB391" t="s">
        <v>1054</v>
      </c>
      <c r="AC391" t="s">
        <v>4049</v>
      </c>
      <c r="AP391" t="s">
        <v>981</v>
      </c>
      <c r="AQ391">
        <v>0</v>
      </c>
      <c r="AT391" t="s">
        <v>1521</v>
      </c>
      <c r="AU391" t="s">
        <v>2123</v>
      </c>
      <c r="AV391" t="s">
        <v>4050</v>
      </c>
      <c r="AW391" t="s">
        <v>2124</v>
      </c>
      <c r="AX391" t="s">
        <v>2124</v>
      </c>
      <c r="BF391" s="730" t="s">
        <v>4028</v>
      </c>
      <c r="BG391" s="730" t="s">
        <v>1054</v>
      </c>
      <c r="BH391" s="730" t="s">
        <v>11134</v>
      </c>
    </row>
    <row r="392" spans="1:60">
      <c r="A392">
        <v>388</v>
      </c>
      <c r="B392" t="s">
        <v>1054</v>
      </c>
      <c r="D392" t="s">
        <v>4051</v>
      </c>
      <c r="E392" t="s">
        <v>4052</v>
      </c>
      <c r="F392" t="s">
        <v>974</v>
      </c>
      <c r="G392">
        <v>1</v>
      </c>
      <c r="H392">
        <v>0</v>
      </c>
      <c r="I392" t="s">
        <v>3966</v>
      </c>
      <c r="J392" t="s">
        <v>4053</v>
      </c>
      <c r="K392" t="s">
        <v>1054</v>
      </c>
      <c r="L392" t="s">
        <v>4013</v>
      </c>
      <c r="M392" t="s">
        <v>978</v>
      </c>
      <c r="N392" t="s">
        <v>4052</v>
      </c>
      <c r="O392" t="s">
        <v>4052</v>
      </c>
      <c r="P392" t="s">
        <v>4054</v>
      </c>
      <c r="Q392">
        <v>4297</v>
      </c>
      <c r="R392">
        <v>4175</v>
      </c>
      <c r="S392">
        <v>1934</v>
      </c>
      <c r="T392">
        <v>2221</v>
      </c>
      <c r="U392">
        <v>20</v>
      </c>
      <c r="V392">
        <v>2241</v>
      </c>
      <c r="W392">
        <v>0.4632</v>
      </c>
      <c r="X392">
        <v>0</v>
      </c>
      <c r="Y392">
        <v>1</v>
      </c>
      <c r="Z392">
        <v>1</v>
      </c>
      <c r="AA392">
        <v>0</v>
      </c>
      <c r="AB392" t="s">
        <v>1054</v>
      </c>
      <c r="AC392" t="s">
        <v>4055</v>
      </c>
      <c r="AP392" t="s">
        <v>981</v>
      </c>
      <c r="AQ392">
        <v>0</v>
      </c>
      <c r="AT392" t="s">
        <v>991</v>
      </c>
      <c r="AU392" t="s">
        <v>4056</v>
      </c>
      <c r="AV392" t="s">
        <v>4057</v>
      </c>
      <c r="AW392" t="s">
        <v>4058</v>
      </c>
      <c r="AX392" t="s">
        <v>4058</v>
      </c>
      <c r="BF392" s="730" t="s">
        <v>4039</v>
      </c>
      <c r="BG392" s="730" t="s">
        <v>1054</v>
      </c>
      <c r="BH392" s="730" t="s">
        <v>11134</v>
      </c>
    </row>
    <row r="393" spans="1:60">
      <c r="A393">
        <v>389</v>
      </c>
      <c r="B393" t="s">
        <v>1054</v>
      </c>
      <c r="D393" t="s">
        <v>4059</v>
      </c>
      <c r="E393" t="s">
        <v>4060</v>
      </c>
      <c r="F393" t="s">
        <v>1019</v>
      </c>
      <c r="G393">
        <v>0</v>
      </c>
      <c r="H393">
        <v>1</v>
      </c>
      <c r="I393" t="s">
        <v>4002</v>
      </c>
      <c r="J393" t="s">
        <v>4047</v>
      </c>
      <c r="K393" t="s">
        <v>4004</v>
      </c>
      <c r="L393" t="s">
        <v>4005</v>
      </c>
      <c r="M393" t="s">
        <v>978</v>
      </c>
      <c r="N393" t="s">
        <v>4060</v>
      </c>
      <c r="O393" t="s">
        <v>4060</v>
      </c>
      <c r="P393" t="s">
        <v>4061</v>
      </c>
      <c r="Q393">
        <v>5040</v>
      </c>
      <c r="R393">
        <v>4825</v>
      </c>
      <c r="S393">
        <v>4742</v>
      </c>
      <c r="T393">
        <v>74</v>
      </c>
      <c r="U393">
        <v>9</v>
      </c>
      <c r="V393">
        <v>83</v>
      </c>
      <c r="W393">
        <v>0.98280000000000001</v>
      </c>
      <c r="X393">
        <v>1</v>
      </c>
      <c r="Y393">
        <v>0</v>
      </c>
      <c r="Z393">
        <v>1</v>
      </c>
      <c r="AA393">
        <v>0</v>
      </c>
      <c r="AB393" t="s">
        <v>1054</v>
      </c>
      <c r="AC393" t="s">
        <v>747</v>
      </c>
      <c r="AJ393" t="s">
        <v>1349</v>
      </c>
      <c r="AP393" t="s">
        <v>981</v>
      </c>
      <c r="AQ393">
        <v>0</v>
      </c>
      <c r="AT393" t="s">
        <v>991</v>
      </c>
      <c r="AU393" t="s">
        <v>4062</v>
      </c>
      <c r="AV393" t="s">
        <v>4063</v>
      </c>
      <c r="AW393" t="s">
        <v>4064</v>
      </c>
      <c r="AX393" t="s">
        <v>4065</v>
      </c>
      <c r="BF393" s="730" t="s">
        <v>4045</v>
      </c>
      <c r="BG393" s="730" t="s">
        <v>4004</v>
      </c>
      <c r="BH393" s="730" t="s">
        <v>11134</v>
      </c>
    </row>
    <row r="394" spans="1:60">
      <c r="A394">
        <v>390</v>
      </c>
      <c r="B394" t="s">
        <v>1054</v>
      </c>
      <c r="D394" t="s">
        <v>4066</v>
      </c>
      <c r="E394" t="s">
        <v>4067</v>
      </c>
      <c r="F394" t="s">
        <v>974</v>
      </c>
      <c r="G394">
        <v>1</v>
      </c>
      <c r="H394">
        <v>0</v>
      </c>
      <c r="I394" t="s">
        <v>3966</v>
      </c>
      <c r="J394" t="s">
        <v>4068</v>
      </c>
      <c r="K394" t="s">
        <v>4004</v>
      </c>
      <c r="L394" t="s">
        <v>4005</v>
      </c>
      <c r="M394" t="s">
        <v>978</v>
      </c>
      <c r="N394" t="s">
        <v>4067</v>
      </c>
      <c r="O394" t="s">
        <v>4069</v>
      </c>
      <c r="P394" t="s">
        <v>4070</v>
      </c>
      <c r="Q394">
        <v>6589</v>
      </c>
      <c r="R394">
        <v>6205</v>
      </c>
      <c r="S394">
        <v>6087</v>
      </c>
      <c r="T394">
        <v>95</v>
      </c>
      <c r="U394">
        <v>23</v>
      </c>
      <c r="V394">
        <v>118</v>
      </c>
      <c r="W394">
        <v>0.98099999999999998</v>
      </c>
      <c r="X394">
        <v>1</v>
      </c>
      <c r="Y394">
        <v>1</v>
      </c>
      <c r="Z394">
        <v>1</v>
      </c>
      <c r="AA394">
        <v>1</v>
      </c>
      <c r="AB394" t="s">
        <v>1054</v>
      </c>
      <c r="AC394" t="s">
        <v>4071</v>
      </c>
      <c r="AP394" t="s">
        <v>981</v>
      </c>
      <c r="AQ394">
        <v>0</v>
      </c>
      <c r="AT394" t="s">
        <v>1239</v>
      </c>
      <c r="AU394" t="s">
        <v>4072</v>
      </c>
      <c r="AV394" t="s">
        <v>4073</v>
      </c>
      <c r="AW394" t="s">
        <v>4074</v>
      </c>
      <c r="AX394" t="s">
        <v>4075</v>
      </c>
      <c r="BF394" s="730" t="s">
        <v>4051</v>
      </c>
      <c r="BG394" s="730" t="s">
        <v>1054</v>
      </c>
      <c r="BH394" s="730" t="s">
        <v>11134</v>
      </c>
    </row>
    <row r="395" spans="1:60">
      <c r="A395">
        <v>391</v>
      </c>
      <c r="B395" t="s">
        <v>1054</v>
      </c>
      <c r="D395" t="s">
        <v>4076</v>
      </c>
      <c r="E395" t="s">
        <v>4077</v>
      </c>
      <c r="F395" t="s">
        <v>974</v>
      </c>
      <c r="G395">
        <v>1</v>
      </c>
      <c r="H395">
        <v>0</v>
      </c>
      <c r="I395" t="s">
        <v>4002</v>
      </c>
      <c r="J395" t="s">
        <v>4078</v>
      </c>
      <c r="K395" t="s">
        <v>1054</v>
      </c>
      <c r="L395" t="s">
        <v>4013</v>
      </c>
      <c r="M395" t="s">
        <v>978</v>
      </c>
      <c r="N395" t="s">
        <v>4077</v>
      </c>
      <c r="O395" t="s">
        <v>4077</v>
      </c>
      <c r="P395" t="s">
        <v>4079</v>
      </c>
      <c r="Q395">
        <v>4035</v>
      </c>
      <c r="R395">
        <v>3855</v>
      </c>
      <c r="S395">
        <v>3813</v>
      </c>
      <c r="T395">
        <v>0</v>
      </c>
      <c r="U395">
        <v>42</v>
      </c>
      <c r="V395">
        <v>42</v>
      </c>
      <c r="W395">
        <v>0.98909999999999998</v>
      </c>
      <c r="X395">
        <v>1</v>
      </c>
      <c r="Y395">
        <v>1</v>
      </c>
      <c r="Z395">
        <v>1</v>
      </c>
      <c r="AA395">
        <v>1</v>
      </c>
      <c r="AB395" t="s">
        <v>1054</v>
      </c>
      <c r="AC395" t="s">
        <v>4080</v>
      </c>
      <c r="AP395" t="s">
        <v>981</v>
      </c>
      <c r="AQ395">
        <v>0</v>
      </c>
      <c r="AT395" t="s">
        <v>3350</v>
      </c>
      <c r="AU395" t="s">
        <v>3842</v>
      </c>
      <c r="AV395" t="s">
        <v>4081</v>
      </c>
      <c r="AW395" t="s">
        <v>3846</v>
      </c>
      <c r="AX395" t="s">
        <v>3843</v>
      </c>
      <c r="BF395" s="730" t="s">
        <v>4059</v>
      </c>
      <c r="BG395" s="730" t="s">
        <v>4004</v>
      </c>
      <c r="BH395" s="730" t="s">
        <v>11134</v>
      </c>
    </row>
    <row r="396" spans="1:60">
      <c r="A396">
        <v>392</v>
      </c>
      <c r="B396" t="s">
        <v>1054</v>
      </c>
      <c r="D396" t="s">
        <v>4082</v>
      </c>
      <c r="E396" t="s">
        <v>4083</v>
      </c>
      <c r="F396" t="s">
        <v>974</v>
      </c>
      <c r="G396">
        <v>1</v>
      </c>
      <c r="H396">
        <v>0</v>
      </c>
      <c r="I396" t="s">
        <v>3966</v>
      </c>
      <c r="J396" t="s">
        <v>4084</v>
      </c>
      <c r="K396" t="s">
        <v>1054</v>
      </c>
      <c r="L396" t="s">
        <v>3968</v>
      </c>
      <c r="M396" t="s">
        <v>1586</v>
      </c>
      <c r="N396" t="s">
        <v>4084</v>
      </c>
      <c r="O396" t="s">
        <v>4084</v>
      </c>
      <c r="P396" t="s">
        <v>4085</v>
      </c>
      <c r="Q396">
        <v>8743</v>
      </c>
      <c r="R396">
        <v>8650</v>
      </c>
      <c r="S396">
        <v>8615</v>
      </c>
      <c r="T396">
        <v>30</v>
      </c>
      <c r="U396">
        <v>5</v>
      </c>
      <c r="V396">
        <v>35</v>
      </c>
      <c r="W396">
        <v>0.996</v>
      </c>
      <c r="X396">
        <v>1</v>
      </c>
      <c r="Y396">
        <v>1</v>
      </c>
      <c r="Z396">
        <v>1</v>
      </c>
      <c r="AA396">
        <v>1</v>
      </c>
      <c r="AB396" t="s">
        <v>1054</v>
      </c>
      <c r="AC396" t="s">
        <v>4086</v>
      </c>
      <c r="AP396" t="s">
        <v>981</v>
      </c>
      <c r="AQ396">
        <v>0</v>
      </c>
      <c r="AT396" t="s">
        <v>1034</v>
      </c>
      <c r="AU396" t="s">
        <v>4087</v>
      </c>
      <c r="AV396" t="s">
        <v>4088</v>
      </c>
      <c r="AW396" t="s">
        <v>4089</v>
      </c>
      <c r="AX396" t="s">
        <v>4089</v>
      </c>
      <c r="BF396" s="730" t="s">
        <v>4066</v>
      </c>
      <c r="BG396" s="730" t="s">
        <v>4004</v>
      </c>
      <c r="BH396" s="730" t="s">
        <v>11134</v>
      </c>
    </row>
    <row r="397" spans="1:60">
      <c r="A397">
        <v>393</v>
      </c>
      <c r="B397" t="s">
        <v>1054</v>
      </c>
      <c r="D397" t="s">
        <v>4090</v>
      </c>
      <c r="E397" t="s">
        <v>4091</v>
      </c>
      <c r="F397" t="s">
        <v>974</v>
      </c>
      <c r="G397">
        <v>1</v>
      </c>
      <c r="H397">
        <v>0</v>
      </c>
      <c r="I397" t="s">
        <v>3966</v>
      </c>
      <c r="J397" t="s">
        <v>4084</v>
      </c>
      <c r="K397" t="s">
        <v>1054</v>
      </c>
      <c r="L397" t="s">
        <v>3968</v>
      </c>
      <c r="M397" t="s">
        <v>1586</v>
      </c>
      <c r="N397" t="s">
        <v>4084</v>
      </c>
      <c r="O397" t="s">
        <v>4084</v>
      </c>
      <c r="P397" t="s">
        <v>4092</v>
      </c>
      <c r="Q397">
        <v>46063</v>
      </c>
      <c r="R397">
        <v>41684</v>
      </c>
      <c r="S397">
        <v>41498</v>
      </c>
      <c r="T397">
        <v>164</v>
      </c>
      <c r="U397">
        <v>22</v>
      </c>
      <c r="V397">
        <v>186</v>
      </c>
      <c r="W397">
        <v>0.99550000000000005</v>
      </c>
      <c r="X397">
        <v>1</v>
      </c>
      <c r="Y397">
        <v>1</v>
      </c>
      <c r="Z397">
        <v>1</v>
      </c>
      <c r="AA397">
        <v>1</v>
      </c>
      <c r="AB397" t="s">
        <v>1054</v>
      </c>
      <c r="AC397" t="s">
        <v>4093</v>
      </c>
      <c r="AP397" t="s">
        <v>981</v>
      </c>
      <c r="AQ397">
        <v>0</v>
      </c>
      <c r="AT397" t="s">
        <v>1034</v>
      </c>
      <c r="AU397" t="s">
        <v>4094</v>
      </c>
      <c r="AV397" t="s">
        <v>4095</v>
      </c>
      <c r="AW397" t="s">
        <v>4096</v>
      </c>
      <c r="AX397" t="s">
        <v>4096</v>
      </c>
      <c r="BF397" s="730" t="s">
        <v>4076</v>
      </c>
      <c r="BG397" s="730" t="s">
        <v>1054</v>
      </c>
      <c r="BH397" s="730" t="s">
        <v>11134</v>
      </c>
    </row>
    <row r="398" spans="1:60">
      <c r="A398">
        <v>394</v>
      </c>
      <c r="B398" t="s">
        <v>1054</v>
      </c>
      <c r="D398" t="s">
        <v>4097</v>
      </c>
      <c r="E398" t="s">
        <v>4098</v>
      </c>
      <c r="F398" t="s">
        <v>974</v>
      </c>
      <c r="G398">
        <v>2</v>
      </c>
      <c r="H398">
        <v>0</v>
      </c>
      <c r="I398" t="s">
        <v>3966</v>
      </c>
      <c r="J398" t="s">
        <v>4099</v>
      </c>
      <c r="K398" t="s">
        <v>3967</v>
      </c>
      <c r="L398" t="s">
        <v>3968</v>
      </c>
      <c r="M398" t="s">
        <v>1586</v>
      </c>
      <c r="N398" t="s">
        <v>4098</v>
      </c>
      <c r="O398" t="s">
        <v>4098</v>
      </c>
      <c r="P398" t="s">
        <v>4100</v>
      </c>
      <c r="Q398">
        <v>5683</v>
      </c>
      <c r="R398">
        <v>5683</v>
      </c>
      <c r="S398">
        <v>4829</v>
      </c>
      <c r="T398">
        <v>766</v>
      </c>
      <c r="U398">
        <v>88</v>
      </c>
      <c r="V398">
        <v>854</v>
      </c>
      <c r="W398">
        <v>0.84970000000000001</v>
      </c>
      <c r="X398">
        <v>0</v>
      </c>
      <c r="Y398">
        <v>1</v>
      </c>
      <c r="Z398">
        <v>1</v>
      </c>
      <c r="AA398">
        <v>0</v>
      </c>
      <c r="AB398" t="s">
        <v>1054</v>
      </c>
      <c r="AC398" s="503" t="s">
        <v>4101</v>
      </c>
      <c r="AD398" s="503" t="s">
        <v>4102</v>
      </c>
      <c r="AP398" t="s">
        <v>981</v>
      </c>
      <c r="AQ398">
        <v>0</v>
      </c>
      <c r="AT398" t="s">
        <v>991</v>
      </c>
      <c r="AU398" t="s">
        <v>4103</v>
      </c>
      <c r="AV398" t="s">
        <v>4104</v>
      </c>
      <c r="AW398" t="s">
        <v>3138</v>
      </c>
      <c r="AX398" t="s">
        <v>4105</v>
      </c>
      <c r="BF398" s="730" t="s">
        <v>4082</v>
      </c>
      <c r="BG398" s="730" t="s">
        <v>1054</v>
      </c>
      <c r="BH398" s="730" t="s">
        <v>11133</v>
      </c>
    </row>
    <row r="399" spans="1:60">
      <c r="A399">
        <v>395</v>
      </c>
      <c r="B399" t="s">
        <v>1054</v>
      </c>
      <c r="D399" t="s">
        <v>4106</v>
      </c>
      <c r="E399" t="s">
        <v>4107</v>
      </c>
      <c r="F399" t="s">
        <v>974</v>
      </c>
      <c r="G399">
        <v>1</v>
      </c>
      <c r="H399">
        <v>0</v>
      </c>
      <c r="I399" t="s">
        <v>4002</v>
      </c>
      <c r="J399" t="s">
        <v>4108</v>
      </c>
      <c r="K399" t="s">
        <v>4004</v>
      </c>
      <c r="L399" t="s">
        <v>4005</v>
      </c>
      <c r="M399" t="s">
        <v>978</v>
      </c>
      <c r="N399" t="s">
        <v>4107</v>
      </c>
      <c r="O399" t="s">
        <v>4107</v>
      </c>
      <c r="P399" t="s">
        <v>4109</v>
      </c>
      <c r="Q399">
        <v>5279</v>
      </c>
      <c r="R399">
        <v>5810</v>
      </c>
      <c r="S399">
        <v>5751</v>
      </c>
      <c r="T399">
        <v>51</v>
      </c>
      <c r="U399">
        <v>8</v>
      </c>
      <c r="V399">
        <v>59</v>
      </c>
      <c r="W399">
        <v>0.98980000000000001</v>
      </c>
      <c r="X399">
        <v>1</v>
      </c>
      <c r="Y399">
        <v>1</v>
      </c>
      <c r="Z399">
        <v>1</v>
      </c>
      <c r="AA399">
        <v>1</v>
      </c>
      <c r="AB399" t="s">
        <v>1054</v>
      </c>
      <c r="AC399" t="s">
        <v>4110</v>
      </c>
      <c r="AP399" t="s">
        <v>981</v>
      </c>
      <c r="AQ399">
        <v>0</v>
      </c>
      <c r="AT399" t="s">
        <v>1023</v>
      </c>
      <c r="AU399" t="s">
        <v>4111</v>
      </c>
      <c r="AV399" t="s">
        <v>4112</v>
      </c>
      <c r="AW399" t="s">
        <v>4113</v>
      </c>
      <c r="AX399" t="s">
        <v>4114</v>
      </c>
      <c r="BF399" s="730" t="s">
        <v>4090</v>
      </c>
      <c r="BG399" s="730" t="s">
        <v>1054</v>
      </c>
      <c r="BH399" s="730" t="s">
        <v>11133</v>
      </c>
    </row>
    <row r="400" spans="1:60">
      <c r="A400">
        <v>396</v>
      </c>
      <c r="B400" t="s">
        <v>1054</v>
      </c>
      <c r="D400" t="s">
        <v>4115</v>
      </c>
      <c r="E400" t="s">
        <v>4116</v>
      </c>
      <c r="F400" t="s">
        <v>974</v>
      </c>
      <c r="G400">
        <v>1</v>
      </c>
      <c r="H400">
        <v>0</v>
      </c>
      <c r="I400" t="s">
        <v>3966</v>
      </c>
      <c r="J400" t="s">
        <v>4117</v>
      </c>
      <c r="K400" t="s">
        <v>3967</v>
      </c>
      <c r="L400" t="s">
        <v>3968</v>
      </c>
      <c r="M400" t="s">
        <v>1586</v>
      </c>
      <c r="N400" t="s">
        <v>4116</v>
      </c>
      <c r="O400" t="s">
        <v>4116</v>
      </c>
      <c r="P400" t="s">
        <v>4118</v>
      </c>
      <c r="Q400">
        <v>29460</v>
      </c>
      <c r="R400">
        <v>27762</v>
      </c>
      <c r="S400">
        <v>24127</v>
      </c>
      <c r="T400">
        <v>3604</v>
      </c>
      <c r="U400">
        <v>31</v>
      </c>
      <c r="V400">
        <v>3635</v>
      </c>
      <c r="W400">
        <v>0.86909999999999998</v>
      </c>
      <c r="X400">
        <v>0</v>
      </c>
      <c r="Y400">
        <v>1</v>
      </c>
      <c r="Z400">
        <v>1</v>
      </c>
      <c r="AA400">
        <v>0</v>
      </c>
      <c r="AB400" t="s">
        <v>1054</v>
      </c>
      <c r="AC400" t="s">
        <v>4119</v>
      </c>
      <c r="AP400" t="s">
        <v>981</v>
      </c>
      <c r="AQ400">
        <v>0</v>
      </c>
      <c r="AT400" t="s">
        <v>936</v>
      </c>
      <c r="AU400" t="s">
        <v>4120</v>
      </c>
      <c r="AV400" t="s">
        <v>4121</v>
      </c>
      <c r="AW400" t="s">
        <v>4122</v>
      </c>
      <c r="AX400" t="s">
        <v>4122</v>
      </c>
      <c r="BF400" s="730" t="s">
        <v>4097</v>
      </c>
      <c r="BG400" s="730" t="s">
        <v>3967</v>
      </c>
      <c r="BH400" s="730" t="s">
        <v>11133</v>
      </c>
    </row>
    <row r="401" spans="1:60">
      <c r="A401">
        <v>397</v>
      </c>
      <c r="B401" t="s">
        <v>1054</v>
      </c>
      <c r="D401" t="s">
        <v>4123</v>
      </c>
      <c r="E401" t="s">
        <v>4124</v>
      </c>
      <c r="F401" t="s">
        <v>974</v>
      </c>
      <c r="G401">
        <v>1</v>
      </c>
      <c r="H401">
        <v>0</v>
      </c>
      <c r="I401" t="s">
        <v>3966</v>
      </c>
      <c r="J401" t="s">
        <v>4125</v>
      </c>
      <c r="K401" t="s">
        <v>1054</v>
      </c>
      <c r="L401" t="s">
        <v>4013</v>
      </c>
      <c r="M401" t="s">
        <v>978</v>
      </c>
      <c r="N401" t="s">
        <v>4124</v>
      </c>
      <c r="O401" t="s">
        <v>4124</v>
      </c>
      <c r="P401" t="s">
        <v>4126</v>
      </c>
      <c r="Q401">
        <v>8346</v>
      </c>
      <c r="R401">
        <v>7470</v>
      </c>
      <c r="S401">
        <v>7321</v>
      </c>
      <c r="T401">
        <v>137</v>
      </c>
      <c r="U401">
        <v>12</v>
      </c>
      <c r="V401">
        <v>149</v>
      </c>
      <c r="W401">
        <v>0.98009999999999997</v>
      </c>
      <c r="X401">
        <v>1</v>
      </c>
      <c r="Y401">
        <v>1</v>
      </c>
      <c r="Z401">
        <v>1</v>
      </c>
      <c r="AA401">
        <v>1</v>
      </c>
      <c r="AB401" t="s">
        <v>1054</v>
      </c>
      <c r="AC401" t="s">
        <v>4127</v>
      </c>
      <c r="AP401" t="s">
        <v>981</v>
      </c>
      <c r="AQ401">
        <v>0</v>
      </c>
      <c r="AT401" t="s">
        <v>936</v>
      </c>
      <c r="AU401" t="s">
        <v>4120</v>
      </c>
      <c r="AV401" t="s">
        <v>4128</v>
      </c>
      <c r="AW401" t="s">
        <v>4129</v>
      </c>
      <c r="AX401" t="s">
        <v>4122</v>
      </c>
      <c r="BF401" s="730" t="s">
        <v>4106</v>
      </c>
      <c r="BG401" s="730" t="s">
        <v>4004</v>
      </c>
      <c r="BH401" s="730" t="s">
        <v>11134</v>
      </c>
    </row>
    <row r="402" spans="1:60">
      <c r="A402">
        <v>398</v>
      </c>
      <c r="B402" t="s">
        <v>1054</v>
      </c>
      <c r="D402" t="s">
        <v>4130</v>
      </c>
      <c r="E402" t="s">
        <v>4131</v>
      </c>
      <c r="F402" t="s">
        <v>974</v>
      </c>
      <c r="G402">
        <v>1</v>
      </c>
      <c r="H402">
        <v>0</v>
      </c>
      <c r="I402" t="s">
        <v>3966</v>
      </c>
      <c r="J402" t="s">
        <v>4132</v>
      </c>
      <c r="K402" t="s">
        <v>1054</v>
      </c>
      <c r="L402" t="s">
        <v>4013</v>
      </c>
      <c r="M402" t="s">
        <v>978</v>
      </c>
      <c r="N402" t="s">
        <v>4131</v>
      </c>
      <c r="O402" t="s">
        <v>4133</v>
      </c>
      <c r="P402" t="s">
        <v>4134</v>
      </c>
      <c r="Q402">
        <v>76678</v>
      </c>
      <c r="R402">
        <v>74154</v>
      </c>
      <c r="S402">
        <v>72050</v>
      </c>
      <c r="T402">
        <v>1726</v>
      </c>
      <c r="U402">
        <v>378</v>
      </c>
      <c r="V402">
        <v>2104</v>
      </c>
      <c r="W402">
        <v>0.97160000000000002</v>
      </c>
      <c r="X402">
        <v>0</v>
      </c>
      <c r="Y402">
        <v>1</v>
      </c>
      <c r="Z402">
        <v>1</v>
      </c>
      <c r="AA402">
        <v>0</v>
      </c>
      <c r="AB402" t="s">
        <v>1054</v>
      </c>
      <c r="AC402" t="s">
        <v>4135</v>
      </c>
      <c r="AP402" t="s">
        <v>981</v>
      </c>
      <c r="AQ402">
        <v>0</v>
      </c>
      <c r="AT402" t="s">
        <v>936</v>
      </c>
      <c r="AU402" t="s">
        <v>4136</v>
      </c>
      <c r="AV402" t="s">
        <v>4137</v>
      </c>
      <c r="AW402" t="s">
        <v>4138</v>
      </c>
      <c r="AX402" t="s">
        <v>4139</v>
      </c>
      <c r="BF402" s="730" t="s">
        <v>4115</v>
      </c>
      <c r="BG402" s="730" t="s">
        <v>3967</v>
      </c>
      <c r="BH402" s="730" t="s">
        <v>11133</v>
      </c>
    </row>
    <row r="403" spans="1:60">
      <c r="A403">
        <v>399</v>
      </c>
      <c r="B403" t="s">
        <v>1054</v>
      </c>
      <c r="D403" t="s">
        <v>4140</v>
      </c>
      <c r="E403" t="s">
        <v>4141</v>
      </c>
      <c r="F403" t="s">
        <v>974</v>
      </c>
      <c r="G403">
        <v>3</v>
      </c>
      <c r="H403">
        <v>0</v>
      </c>
      <c r="I403" t="s">
        <v>3966</v>
      </c>
      <c r="J403" t="s">
        <v>4141</v>
      </c>
      <c r="K403" t="s">
        <v>1054</v>
      </c>
      <c r="L403" t="s">
        <v>4013</v>
      </c>
      <c r="M403" t="s">
        <v>978</v>
      </c>
      <c r="N403" t="s">
        <v>4141</v>
      </c>
      <c r="O403" t="s">
        <v>4141</v>
      </c>
      <c r="P403" t="s">
        <v>4142</v>
      </c>
      <c r="Q403">
        <v>139296</v>
      </c>
      <c r="R403">
        <v>140656</v>
      </c>
      <c r="S403">
        <v>139405</v>
      </c>
      <c r="T403">
        <v>1251</v>
      </c>
      <c r="U403">
        <v>0</v>
      </c>
      <c r="V403">
        <v>1251</v>
      </c>
      <c r="W403">
        <v>0.99109999999999998</v>
      </c>
      <c r="X403">
        <v>1</v>
      </c>
      <c r="Y403">
        <v>1</v>
      </c>
      <c r="Z403">
        <v>1</v>
      </c>
      <c r="AA403">
        <v>1</v>
      </c>
      <c r="AB403" t="s">
        <v>1054</v>
      </c>
      <c r="AC403" s="503" t="s">
        <v>4143</v>
      </c>
      <c r="AD403" s="503" t="s">
        <v>4144</v>
      </c>
      <c r="AE403" s="503" t="s">
        <v>4145</v>
      </c>
      <c r="AP403" t="s">
        <v>981</v>
      </c>
      <c r="AQ403">
        <v>0</v>
      </c>
      <c r="AT403" t="s">
        <v>1190</v>
      </c>
      <c r="AU403" t="s">
        <v>3834</v>
      </c>
      <c r="AV403" t="s">
        <v>4146</v>
      </c>
      <c r="AW403" t="s">
        <v>4147</v>
      </c>
      <c r="AX403" t="s">
        <v>3835</v>
      </c>
      <c r="BF403" s="730" t="s">
        <v>4123</v>
      </c>
      <c r="BG403" s="730" t="s">
        <v>1054</v>
      </c>
      <c r="BH403" s="730" t="s">
        <v>11134</v>
      </c>
    </row>
    <row r="404" spans="1:60">
      <c r="A404">
        <v>400</v>
      </c>
      <c r="B404" t="s">
        <v>1054</v>
      </c>
      <c r="D404" t="s">
        <v>4148</v>
      </c>
      <c r="E404" t="s">
        <v>4149</v>
      </c>
      <c r="F404" t="s">
        <v>974</v>
      </c>
      <c r="G404">
        <v>2</v>
      </c>
      <c r="H404">
        <v>0</v>
      </c>
      <c r="I404" t="s">
        <v>3966</v>
      </c>
      <c r="J404" t="s">
        <v>4150</v>
      </c>
      <c r="K404" t="s">
        <v>1054</v>
      </c>
      <c r="L404" t="s">
        <v>4013</v>
      </c>
      <c r="M404" t="s">
        <v>978</v>
      </c>
      <c r="N404" t="s">
        <v>4149</v>
      </c>
      <c r="O404" t="s">
        <v>4149</v>
      </c>
      <c r="P404" t="s">
        <v>4151</v>
      </c>
      <c r="Q404">
        <v>157963</v>
      </c>
      <c r="R404">
        <v>148486</v>
      </c>
      <c r="S404">
        <v>147876</v>
      </c>
      <c r="T404">
        <v>610</v>
      </c>
      <c r="U404">
        <v>0</v>
      </c>
      <c r="V404">
        <v>610</v>
      </c>
      <c r="W404">
        <v>0.99590000000000001</v>
      </c>
      <c r="X404">
        <v>1</v>
      </c>
      <c r="Y404">
        <v>1</v>
      </c>
      <c r="Z404">
        <v>0</v>
      </c>
      <c r="AA404">
        <v>0</v>
      </c>
      <c r="AB404" t="s">
        <v>1054</v>
      </c>
      <c r="AC404" s="503" t="s">
        <v>4152</v>
      </c>
      <c r="AD404" s="503" t="s">
        <v>4153</v>
      </c>
      <c r="AP404" t="s">
        <v>981</v>
      </c>
      <c r="AQ404">
        <v>0</v>
      </c>
      <c r="AT404" t="s">
        <v>1054</v>
      </c>
      <c r="AU404" t="s">
        <v>4154</v>
      </c>
      <c r="AV404" t="s">
        <v>4155</v>
      </c>
      <c r="AW404" t="s">
        <v>4156</v>
      </c>
      <c r="AX404" t="s">
        <v>4157</v>
      </c>
      <c r="BF404" s="730" t="s">
        <v>4130</v>
      </c>
      <c r="BG404" s="730" t="s">
        <v>1054</v>
      </c>
      <c r="BH404" s="730" t="s">
        <v>11134</v>
      </c>
    </row>
    <row r="405" spans="1:60">
      <c r="A405">
        <v>401</v>
      </c>
      <c r="B405" t="s">
        <v>1054</v>
      </c>
      <c r="D405" t="s">
        <v>4158</v>
      </c>
      <c r="E405" t="s">
        <v>4159</v>
      </c>
      <c r="F405" t="s">
        <v>974</v>
      </c>
      <c r="G405">
        <v>1</v>
      </c>
      <c r="H405">
        <v>0</v>
      </c>
      <c r="I405" t="s">
        <v>3966</v>
      </c>
      <c r="J405" t="s">
        <v>4160</v>
      </c>
      <c r="K405" t="s">
        <v>3967</v>
      </c>
      <c r="L405" t="s">
        <v>3968</v>
      </c>
      <c r="M405" t="s">
        <v>1586</v>
      </c>
      <c r="N405" t="s">
        <v>4159</v>
      </c>
      <c r="O405" t="s">
        <v>4159</v>
      </c>
      <c r="P405" t="s">
        <v>4161</v>
      </c>
      <c r="Q405">
        <v>7488</v>
      </c>
      <c r="R405">
        <v>7488</v>
      </c>
      <c r="S405">
        <v>4476</v>
      </c>
      <c r="T405">
        <v>2867</v>
      </c>
      <c r="U405">
        <v>145</v>
      </c>
      <c r="V405">
        <v>3012</v>
      </c>
      <c r="W405">
        <v>0.5978</v>
      </c>
      <c r="X405">
        <v>0</v>
      </c>
      <c r="Y405">
        <v>1</v>
      </c>
      <c r="Z405">
        <v>1</v>
      </c>
      <c r="AA405">
        <v>0</v>
      </c>
      <c r="AB405" t="s">
        <v>1054</v>
      </c>
      <c r="AC405" t="s">
        <v>4162</v>
      </c>
      <c r="AP405" t="s">
        <v>981</v>
      </c>
      <c r="AQ405">
        <v>0</v>
      </c>
      <c r="AT405" t="s">
        <v>1054</v>
      </c>
      <c r="AU405" t="s">
        <v>4163</v>
      </c>
      <c r="AV405" t="s">
        <v>4164</v>
      </c>
      <c r="AW405" t="s">
        <v>4165</v>
      </c>
      <c r="AX405" t="s">
        <v>4166</v>
      </c>
      <c r="BF405" s="730" t="s">
        <v>4140</v>
      </c>
      <c r="BG405" s="730" t="s">
        <v>1054</v>
      </c>
      <c r="BH405" s="730" t="s">
        <v>11134</v>
      </c>
    </row>
    <row r="406" spans="1:60">
      <c r="A406">
        <v>402</v>
      </c>
      <c r="B406" t="s">
        <v>1054</v>
      </c>
      <c r="D406" t="s">
        <v>3602</v>
      </c>
      <c r="E406" t="s">
        <v>3605</v>
      </c>
      <c r="F406" t="s">
        <v>974</v>
      </c>
      <c r="G406">
        <v>2</v>
      </c>
      <c r="H406">
        <v>0</v>
      </c>
      <c r="I406" t="s">
        <v>3966</v>
      </c>
      <c r="J406" t="s">
        <v>4117</v>
      </c>
      <c r="K406" t="s">
        <v>3967</v>
      </c>
      <c r="L406" t="s">
        <v>3968</v>
      </c>
      <c r="M406" t="s">
        <v>1586</v>
      </c>
      <c r="N406" t="s">
        <v>3605</v>
      </c>
      <c r="O406" t="s">
        <v>3605</v>
      </c>
      <c r="P406" t="s">
        <v>4167</v>
      </c>
      <c r="Q406">
        <v>7419</v>
      </c>
      <c r="R406">
        <v>7459</v>
      </c>
      <c r="S406">
        <v>5647</v>
      </c>
      <c r="T406">
        <v>1711</v>
      </c>
      <c r="U406">
        <v>101</v>
      </c>
      <c r="V406">
        <v>1812</v>
      </c>
      <c r="W406">
        <v>0.7571</v>
      </c>
      <c r="X406">
        <v>0</v>
      </c>
      <c r="Y406">
        <v>0</v>
      </c>
      <c r="Z406">
        <v>1</v>
      </c>
      <c r="AA406">
        <v>0</v>
      </c>
      <c r="AB406" t="s">
        <v>1054</v>
      </c>
      <c r="AC406" s="503" t="s">
        <v>4168</v>
      </c>
      <c r="AD406" s="503" t="s">
        <v>4169</v>
      </c>
      <c r="AP406" t="s">
        <v>981</v>
      </c>
      <c r="AQ406">
        <v>0</v>
      </c>
      <c r="AT406" t="s">
        <v>1054</v>
      </c>
      <c r="AU406" t="s">
        <v>4163</v>
      </c>
      <c r="AV406" t="s">
        <v>4170</v>
      </c>
      <c r="AW406" t="s">
        <v>4171</v>
      </c>
      <c r="AX406" t="s">
        <v>4166</v>
      </c>
      <c r="BF406" s="730" t="s">
        <v>4148</v>
      </c>
      <c r="BG406" s="730" t="s">
        <v>1054</v>
      </c>
      <c r="BH406" s="730" t="s">
        <v>11134</v>
      </c>
    </row>
    <row r="407" spans="1:60">
      <c r="A407">
        <v>403</v>
      </c>
      <c r="B407" t="s">
        <v>1054</v>
      </c>
      <c r="D407" t="s">
        <v>3257</v>
      </c>
      <c r="E407" t="s">
        <v>3260</v>
      </c>
      <c r="F407" t="s">
        <v>974</v>
      </c>
      <c r="G407">
        <v>1</v>
      </c>
      <c r="H407">
        <v>0</v>
      </c>
      <c r="I407" t="s">
        <v>3966</v>
      </c>
      <c r="J407" t="s">
        <v>4068</v>
      </c>
      <c r="K407" t="s">
        <v>3967</v>
      </c>
      <c r="L407" t="s">
        <v>2878</v>
      </c>
      <c r="M407" t="s">
        <v>1586</v>
      </c>
      <c r="N407" t="s">
        <v>3260</v>
      </c>
      <c r="O407" t="s">
        <v>3260</v>
      </c>
      <c r="P407" t="s">
        <v>4172</v>
      </c>
      <c r="Q407">
        <v>11515</v>
      </c>
      <c r="R407">
        <v>11515</v>
      </c>
      <c r="S407">
        <v>10178</v>
      </c>
      <c r="T407">
        <v>973</v>
      </c>
      <c r="U407">
        <v>364</v>
      </c>
      <c r="V407">
        <v>1337</v>
      </c>
      <c r="W407">
        <v>0.88390000000000002</v>
      </c>
      <c r="X407">
        <v>0</v>
      </c>
      <c r="Y407">
        <v>1</v>
      </c>
      <c r="Z407">
        <v>1</v>
      </c>
      <c r="AA407">
        <v>0</v>
      </c>
      <c r="AB407" t="s">
        <v>1054</v>
      </c>
      <c r="AC407" t="s">
        <v>4173</v>
      </c>
      <c r="AP407" t="s">
        <v>981</v>
      </c>
      <c r="AQ407">
        <v>0</v>
      </c>
      <c r="AT407" t="s">
        <v>991</v>
      </c>
      <c r="AU407" t="s">
        <v>4174</v>
      </c>
      <c r="AV407" t="s">
        <v>4175</v>
      </c>
      <c r="AW407" t="s">
        <v>4176</v>
      </c>
      <c r="AX407" t="s">
        <v>4177</v>
      </c>
      <c r="BF407" s="730" t="s">
        <v>4158</v>
      </c>
      <c r="BG407" s="730" t="s">
        <v>3967</v>
      </c>
      <c r="BH407" s="730" t="s">
        <v>11133</v>
      </c>
    </row>
    <row r="408" spans="1:60">
      <c r="A408">
        <v>404</v>
      </c>
      <c r="B408" t="s">
        <v>1054</v>
      </c>
      <c r="D408" t="s">
        <v>2862</v>
      </c>
      <c r="E408" t="s">
        <v>2865</v>
      </c>
      <c r="F408" t="s">
        <v>974</v>
      </c>
      <c r="G408">
        <v>1</v>
      </c>
      <c r="H408">
        <v>0</v>
      </c>
      <c r="I408" t="s">
        <v>3976</v>
      </c>
      <c r="J408" t="s">
        <v>4178</v>
      </c>
      <c r="K408" t="s">
        <v>3967</v>
      </c>
      <c r="L408" t="s">
        <v>2878</v>
      </c>
      <c r="M408" t="s">
        <v>1586</v>
      </c>
      <c r="N408" t="s">
        <v>2865</v>
      </c>
      <c r="O408" t="s">
        <v>2865</v>
      </c>
      <c r="P408" t="s">
        <v>4179</v>
      </c>
      <c r="Q408">
        <v>6552</v>
      </c>
      <c r="R408">
        <v>6107</v>
      </c>
      <c r="S408">
        <v>6049</v>
      </c>
      <c r="T408">
        <v>13</v>
      </c>
      <c r="U408">
        <v>45</v>
      </c>
      <c r="V408">
        <v>58</v>
      </c>
      <c r="W408">
        <v>0.99050000000000005</v>
      </c>
      <c r="X408">
        <v>1</v>
      </c>
      <c r="Y408">
        <v>1</v>
      </c>
      <c r="Z408">
        <v>1</v>
      </c>
      <c r="AA408">
        <v>1</v>
      </c>
      <c r="AB408" t="s">
        <v>1054</v>
      </c>
      <c r="AC408" t="s">
        <v>4180</v>
      </c>
      <c r="AP408" t="s">
        <v>981</v>
      </c>
      <c r="AQ408">
        <v>0</v>
      </c>
      <c r="AT408" t="s">
        <v>1044</v>
      </c>
      <c r="AU408" t="s">
        <v>4181</v>
      </c>
      <c r="AV408" t="s">
        <v>4182</v>
      </c>
      <c r="AW408" t="s">
        <v>4183</v>
      </c>
      <c r="AX408" t="s">
        <v>4184</v>
      </c>
      <c r="BF408" s="730" t="s">
        <v>3602</v>
      </c>
      <c r="BG408" s="730" t="s">
        <v>3967</v>
      </c>
      <c r="BH408" s="730" t="s">
        <v>11133</v>
      </c>
    </row>
    <row r="409" spans="1:60">
      <c r="A409">
        <v>405</v>
      </c>
      <c r="B409" t="s">
        <v>1054</v>
      </c>
      <c r="D409" t="s">
        <v>2854</v>
      </c>
      <c r="E409" t="s">
        <v>2856</v>
      </c>
      <c r="F409" t="s">
        <v>974</v>
      </c>
      <c r="G409">
        <v>1</v>
      </c>
      <c r="H409">
        <v>0</v>
      </c>
      <c r="I409" t="s">
        <v>4002</v>
      </c>
      <c r="J409" t="s">
        <v>4185</v>
      </c>
      <c r="K409" t="s">
        <v>4004</v>
      </c>
      <c r="L409" t="s">
        <v>4005</v>
      </c>
      <c r="M409" t="s">
        <v>978</v>
      </c>
      <c r="N409" t="s">
        <v>4186</v>
      </c>
      <c r="O409" t="s">
        <v>4186</v>
      </c>
      <c r="P409" t="s">
        <v>4187</v>
      </c>
      <c r="Q409">
        <v>2841</v>
      </c>
      <c r="R409">
        <v>2697</v>
      </c>
      <c r="S409">
        <v>2648</v>
      </c>
      <c r="T409">
        <v>35</v>
      </c>
      <c r="U409">
        <v>14</v>
      </c>
      <c r="V409">
        <v>49</v>
      </c>
      <c r="W409">
        <v>0.98180000000000001</v>
      </c>
      <c r="X409">
        <v>1</v>
      </c>
      <c r="Y409">
        <v>1</v>
      </c>
      <c r="Z409">
        <v>1</v>
      </c>
      <c r="AA409">
        <v>1</v>
      </c>
      <c r="AB409" t="s">
        <v>1054</v>
      </c>
      <c r="AC409" t="s">
        <v>4188</v>
      </c>
      <c r="AP409" t="s">
        <v>981</v>
      </c>
      <c r="AQ409">
        <v>0</v>
      </c>
      <c r="AT409" t="s">
        <v>1190</v>
      </c>
      <c r="AU409" t="s">
        <v>3400</v>
      </c>
      <c r="AV409" t="s">
        <v>4189</v>
      </c>
      <c r="AW409" t="s">
        <v>4190</v>
      </c>
      <c r="AX409" t="s">
        <v>3401</v>
      </c>
      <c r="BF409" s="730" t="s">
        <v>3257</v>
      </c>
      <c r="BG409" s="730" t="s">
        <v>3967</v>
      </c>
      <c r="BH409" s="730" t="s">
        <v>11133</v>
      </c>
    </row>
    <row r="410" spans="1:60">
      <c r="A410">
        <v>406</v>
      </c>
      <c r="B410" t="s">
        <v>1054</v>
      </c>
      <c r="D410" t="s">
        <v>2646</v>
      </c>
      <c r="E410" t="s">
        <v>2648</v>
      </c>
      <c r="F410" t="s">
        <v>974</v>
      </c>
      <c r="G410">
        <v>1</v>
      </c>
      <c r="H410">
        <v>0</v>
      </c>
      <c r="I410" t="s">
        <v>4002</v>
      </c>
      <c r="J410" t="s">
        <v>4047</v>
      </c>
      <c r="K410" t="s">
        <v>1054</v>
      </c>
      <c r="L410" t="s">
        <v>4013</v>
      </c>
      <c r="M410" t="s">
        <v>978</v>
      </c>
      <c r="N410" t="s">
        <v>2648</v>
      </c>
      <c r="O410" t="s">
        <v>2648</v>
      </c>
      <c r="P410" t="s">
        <v>4191</v>
      </c>
      <c r="Q410">
        <v>6250</v>
      </c>
      <c r="R410">
        <v>6387</v>
      </c>
      <c r="S410">
        <v>6296</v>
      </c>
      <c r="T410">
        <v>83</v>
      </c>
      <c r="U410">
        <v>8</v>
      </c>
      <c r="V410">
        <v>91</v>
      </c>
      <c r="W410">
        <v>0.98580000000000001</v>
      </c>
      <c r="X410">
        <v>1</v>
      </c>
      <c r="Y410">
        <v>1</v>
      </c>
      <c r="Z410">
        <v>1</v>
      </c>
      <c r="AA410">
        <v>1</v>
      </c>
      <c r="AB410" t="s">
        <v>1054</v>
      </c>
      <c r="AC410" t="s">
        <v>4192</v>
      </c>
      <c r="AP410" t="s">
        <v>981</v>
      </c>
      <c r="AQ410">
        <v>0</v>
      </c>
      <c r="AT410" t="s">
        <v>1023</v>
      </c>
      <c r="AU410" t="s">
        <v>4193</v>
      </c>
      <c r="AV410" t="s">
        <v>4194</v>
      </c>
      <c r="AW410" t="s">
        <v>4195</v>
      </c>
      <c r="AX410" t="s">
        <v>4196</v>
      </c>
      <c r="BF410" s="730" t="s">
        <v>2862</v>
      </c>
      <c r="BG410" s="730" t="s">
        <v>3967</v>
      </c>
      <c r="BH410" s="730" t="s">
        <v>11133</v>
      </c>
    </row>
    <row r="411" spans="1:60">
      <c r="A411">
        <v>407</v>
      </c>
      <c r="B411" t="s">
        <v>1054</v>
      </c>
      <c r="D411" t="s">
        <v>2111</v>
      </c>
      <c r="E411" t="s">
        <v>2114</v>
      </c>
      <c r="F411" t="s">
        <v>974</v>
      </c>
      <c r="G411">
        <v>1</v>
      </c>
      <c r="H411">
        <v>0</v>
      </c>
      <c r="I411" t="s">
        <v>3966</v>
      </c>
      <c r="J411" t="s">
        <v>4117</v>
      </c>
      <c r="K411" t="s">
        <v>3967</v>
      </c>
      <c r="L411" t="s">
        <v>3968</v>
      </c>
      <c r="M411" t="s">
        <v>1586</v>
      </c>
      <c r="N411" t="s">
        <v>4116</v>
      </c>
      <c r="O411" t="s">
        <v>4116</v>
      </c>
      <c r="P411" t="s">
        <v>4197</v>
      </c>
      <c r="Q411">
        <v>5971</v>
      </c>
      <c r="R411">
        <v>5975</v>
      </c>
      <c r="S411">
        <v>5874</v>
      </c>
      <c r="T411">
        <v>97</v>
      </c>
      <c r="U411">
        <v>4</v>
      </c>
      <c r="V411">
        <v>101</v>
      </c>
      <c r="W411">
        <v>0.98309999999999997</v>
      </c>
      <c r="X411">
        <v>1</v>
      </c>
      <c r="Y411">
        <v>1</v>
      </c>
      <c r="Z411">
        <v>1</v>
      </c>
      <c r="AA411">
        <v>1</v>
      </c>
      <c r="AB411" t="s">
        <v>1054</v>
      </c>
      <c r="AC411" t="s">
        <v>4198</v>
      </c>
      <c r="AP411" t="s">
        <v>981</v>
      </c>
      <c r="AQ411">
        <v>0</v>
      </c>
      <c r="AT411" t="s">
        <v>1023</v>
      </c>
      <c r="AU411" t="s">
        <v>4193</v>
      </c>
      <c r="AV411" t="s">
        <v>4199</v>
      </c>
      <c r="AW411" t="s">
        <v>4200</v>
      </c>
      <c r="AX411" t="s">
        <v>4196</v>
      </c>
      <c r="BF411" s="730" t="s">
        <v>2854</v>
      </c>
      <c r="BG411" s="730" t="s">
        <v>4004</v>
      </c>
      <c r="BH411" s="730" t="s">
        <v>11134</v>
      </c>
    </row>
    <row r="412" spans="1:60">
      <c r="A412">
        <v>408</v>
      </c>
      <c r="B412" t="s">
        <v>1054</v>
      </c>
      <c r="D412" t="s">
        <v>1880</v>
      </c>
      <c r="E412" t="s">
        <v>1883</v>
      </c>
      <c r="F412" t="s">
        <v>974</v>
      </c>
      <c r="G412">
        <v>1</v>
      </c>
      <c r="H412">
        <v>0</v>
      </c>
      <c r="I412" t="s">
        <v>3976</v>
      </c>
      <c r="J412" t="s">
        <v>3977</v>
      </c>
      <c r="K412" t="s">
        <v>1054</v>
      </c>
      <c r="L412" t="s">
        <v>2878</v>
      </c>
      <c r="M412" t="s">
        <v>1586</v>
      </c>
      <c r="N412" t="s">
        <v>1883</v>
      </c>
      <c r="O412" t="s">
        <v>1883</v>
      </c>
      <c r="P412" t="s">
        <v>4201</v>
      </c>
      <c r="Q412">
        <v>16200</v>
      </c>
      <c r="R412">
        <v>13834</v>
      </c>
      <c r="S412">
        <v>12223</v>
      </c>
      <c r="T412">
        <v>1513</v>
      </c>
      <c r="U412">
        <v>98</v>
      </c>
      <c r="V412">
        <v>1611</v>
      </c>
      <c r="W412">
        <v>0.88349999999999995</v>
      </c>
      <c r="X412">
        <v>0</v>
      </c>
      <c r="Y412">
        <v>1</v>
      </c>
      <c r="Z412">
        <v>1</v>
      </c>
      <c r="AA412">
        <v>0</v>
      </c>
      <c r="AB412" t="s">
        <v>1054</v>
      </c>
      <c r="AC412" t="s">
        <v>4202</v>
      </c>
      <c r="AP412" t="s">
        <v>981</v>
      </c>
      <c r="AQ412">
        <v>0</v>
      </c>
      <c r="AT412" t="s">
        <v>936</v>
      </c>
      <c r="AU412" t="s">
        <v>4203</v>
      </c>
      <c r="AV412" t="s">
        <v>4204</v>
      </c>
      <c r="AW412" t="s">
        <v>4205</v>
      </c>
      <c r="AX412" t="s">
        <v>4205</v>
      </c>
      <c r="BF412" s="730" t="s">
        <v>2646</v>
      </c>
      <c r="BG412" s="730" t="s">
        <v>1054</v>
      </c>
      <c r="BH412" s="730" t="s">
        <v>11134</v>
      </c>
    </row>
    <row r="413" spans="1:60">
      <c r="A413">
        <v>409</v>
      </c>
      <c r="B413" t="s">
        <v>1054</v>
      </c>
      <c r="D413" t="s">
        <v>1809</v>
      </c>
      <c r="E413" t="s">
        <v>1812</v>
      </c>
      <c r="F413" t="s">
        <v>974</v>
      </c>
      <c r="G413">
        <v>1</v>
      </c>
      <c r="H413">
        <v>0</v>
      </c>
      <c r="I413" t="s">
        <v>3966</v>
      </c>
      <c r="J413" t="s">
        <v>4206</v>
      </c>
      <c r="K413" t="s">
        <v>4004</v>
      </c>
      <c r="L413" t="s">
        <v>4005</v>
      </c>
      <c r="M413" t="s">
        <v>978</v>
      </c>
      <c r="N413" t="s">
        <v>1812</v>
      </c>
      <c r="O413" t="s">
        <v>1812</v>
      </c>
      <c r="P413" t="s">
        <v>4207</v>
      </c>
      <c r="Q413">
        <v>3015</v>
      </c>
      <c r="R413">
        <v>3080</v>
      </c>
      <c r="S413">
        <v>2887</v>
      </c>
      <c r="T413">
        <v>165</v>
      </c>
      <c r="U413">
        <v>28</v>
      </c>
      <c r="V413">
        <v>193</v>
      </c>
      <c r="W413">
        <v>0.93730000000000002</v>
      </c>
      <c r="X413">
        <v>0</v>
      </c>
      <c r="Y413">
        <v>1</v>
      </c>
      <c r="Z413">
        <v>1</v>
      </c>
      <c r="AA413">
        <v>0</v>
      </c>
      <c r="AB413" t="s">
        <v>1054</v>
      </c>
      <c r="AC413" t="s">
        <v>4208</v>
      </c>
      <c r="AP413" t="s">
        <v>981</v>
      </c>
      <c r="AQ413">
        <v>0</v>
      </c>
      <c r="AT413" t="s">
        <v>1521</v>
      </c>
      <c r="AU413" t="s">
        <v>1727</v>
      </c>
      <c r="AV413" t="s">
        <v>4209</v>
      </c>
      <c r="AW413" t="s">
        <v>1728</v>
      </c>
      <c r="AX413" t="s">
        <v>1728</v>
      </c>
      <c r="BF413" s="730" t="s">
        <v>2111</v>
      </c>
      <c r="BG413" s="730" t="s">
        <v>3967</v>
      </c>
      <c r="BH413" s="730" t="s">
        <v>11133</v>
      </c>
    </row>
    <row r="414" spans="1:60">
      <c r="A414">
        <v>410</v>
      </c>
      <c r="B414" t="s">
        <v>1054</v>
      </c>
      <c r="D414" t="s">
        <v>1801</v>
      </c>
      <c r="E414" t="s">
        <v>1804</v>
      </c>
      <c r="F414" t="s">
        <v>974</v>
      </c>
      <c r="G414">
        <v>1</v>
      </c>
      <c r="H414">
        <v>0</v>
      </c>
      <c r="I414" t="s">
        <v>3966</v>
      </c>
      <c r="J414" t="s">
        <v>4206</v>
      </c>
      <c r="K414" t="s">
        <v>4004</v>
      </c>
      <c r="L414" t="s">
        <v>4005</v>
      </c>
      <c r="M414" t="s">
        <v>978</v>
      </c>
      <c r="N414" t="s">
        <v>1812</v>
      </c>
      <c r="O414" t="s">
        <v>4210</v>
      </c>
      <c r="P414" t="s">
        <v>4211</v>
      </c>
      <c r="Q414">
        <v>3216</v>
      </c>
      <c r="R414">
        <v>3320</v>
      </c>
      <c r="S414">
        <v>2704</v>
      </c>
      <c r="T414">
        <v>568</v>
      </c>
      <c r="U414">
        <v>48</v>
      </c>
      <c r="V414">
        <v>616</v>
      </c>
      <c r="W414">
        <v>0.8145</v>
      </c>
      <c r="X414">
        <v>0</v>
      </c>
      <c r="Y414">
        <v>1</v>
      </c>
      <c r="Z414">
        <v>1</v>
      </c>
      <c r="AA414">
        <v>0</v>
      </c>
      <c r="AB414" t="s">
        <v>1054</v>
      </c>
      <c r="AC414" t="s">
        <v>4212</v>
      </c>
      <c r="AP414" t="s">
        <v>981</v>
      </c>
      <c r="AQ414">
        <v>0</v>
      </c>
      <c r="AT414" t="s">
        <v>1239</v>
      </c>
      <c r="AU414" t="s">
        <v>4213</v>
      </c>
      <c r="AV414" t="s">
        <v>4214</v>
      </c>
      <c r="AW414" t="s">
        <v>4215</v>
      </c>
      <c r="AX414" t="s">
        <v>4216</v>
      </c>
      <c r="BF414" s="730" t="s">
        <v>1880</v>
      </c>
      <c r="BG414" s="730" t="s">
        <v>1054</v>
      </c>
      <c r="BH414" s="730" t="s">
        <v>11133</v>
      </c>
    </row>
    <row r="415" spans="1:60">
      <c r="A415">
        <v>411</v>
      </c>
      <c r="B415" t="s">
        <v>1054</v>
      </c>
      <c r="D415" t="s">
        <v>1648</v>
      </c>
      <c r="E415" t="s">
        <v>1651</v>
      </c>
      <c r="F415" t="s">
        <v>974</v>
      </c>
      <c r="G415">
        <v>2</v>
      </c>
      <c r="H415">
        <v>0</v>
      </c>
      <c r="I415" t="s">
        <v>3966</v>
      </c>
      <c r="J415" t="s">
        <v>1651</v>
      </c>
      <c r="K415" t="s">
        <v>1054</v>
      </c>
      <c r="L415" t="s">
        <v>4013</v>
      </c>
      <c r="M415" t="s">
        <v>978</v>
      </c>
      <c r="N415" t="s">
        <v>1651</v>
      </c>
      <c r="O415" t="s">
        <v>1651</v>
      </c>
      <c r="P415" t="s">
        <v>4217</v>
      </c>
      <c r="Q415">
        <v>162540</v>
      </c>
      <c r="R415">
        <v>149679</v>
      </c>
      <c r="S415">
        <v>149491</v>
      </c>
      <c r="T415">
        <v>152</v>
      </c>
      <c r="U415">
        <v>36</v>
      </c>
      <c r="V415">
        <v>188</v>
      </c>
      <c r="W415">
        <v>0.99870000000000003</v>
      </c>
      <c r="X415">
        <v>1</v>
      </c>
      <c r="Y415">
        <v>1</v>
      </c>
      <c r="Z415">
        <v>1</v>
      </c>
      <c r="AA415">
        <v>1</v>
      </c>
      <c r="AB415" t="s">
        <v>1054</v>
      </c>
      <c r="AC415" s="503" t="s">
        <v>4218</v>
      </c>
      <c r="AD415" s="503" t="s">
        <v>4219</v>
      </c>
      <c r="AP415" t="s">
        <v>981</v>
      </c>
      <c r="AQ415">
        <v>0</v>
      </c>
      <c r="AT415" t="s">
        <v>1023</v>
      </c>
      <c r="AU415" t="s">
        <v>4220</v>
      </c>
      <c r="AV415" t="s">
        <v>4221</v>
      </c>
      <c r="AW415" t="s">
        <v>4222</v>
      </c>
      <c r="AX415" t="s">
        <v>4223</v>
      </c>
      <c r="BF415" s="730" t="s">
        <v>1809</v>
      </c>
      <c r="BG415" s="730" t="s">
        <v>4004</v>
      </c>
      <c r="BH415" s="730" t="s">
        <v>11134</v>
      </c>
    </row>
    <row r="416" spans="1:60">
      <c r="A416">
        <v>412</v>
      </c>
      <c r="B416" t="s">
        <v>1054</v>
      </c>
      <c r="D416" t="s">
        <v>1349</v>
      </c>
      <c r="E416" t="s">
        <v>1352</v>
      </c>
      <c r="F416" t="s">
        <v>974</v>
      </c>
      <c r="G416">
        <v>1</v>
      </c>
      <c r="H416">
        <v>0</v>
      </c>
      <c r="I416" t="s">
        <v>4002</v>
      </c>
      <c r="J416" t="s">
        <v>4224</v>
      </c>
      <c r="K416" t="s">
        <v>4004</v>
      </c>
      <c r="L416" t="s">
        <v>4013</v>
      </c>
      <c r="M416" t="s">
        <v>978</v>
      </c>
      <c r="N416" t="s">
        <v>1352</v>
      </c>
      <c r="O416" t="s">
        <v>4225</v>
      </c>
      <c r="P416" t="s">
        <v>4226</v>
      </c>
      <c r="Q416">
        <v>17448</v>
      </c>
      <c r="R416">
        <v>16852</v>
      </c>
      <c r="S416">
        <v>16617</v>
      </c>
      <c r="T416">
        <v>164</v>
      </c>
      <c r="U416">
        <v>71</v>
      </c>
      <c r="V416">
        <v>235</v>
      </c>
      <c r="W416">
        <v>0.98609999999999998</v>
      </c>
      <c r="X416">
        <v>1</v>
      </c>
      <c r="Y416">
        <v>1</v>
      </c>
      <c r="Z416">
        <v>0</v>
      </c>
      <c r="AA416">
        <v>0</v>
      </c>
      <c r="AB416" t="s">
        <v>1054</v>
      </c>
      <c r="AC416" t="s">
        <v>4227</v>
      </c>
      <c r="AP416" t="s">
        <v>1262</v>
      </c>
      <c r="AQ416">
        <v>1</v>
      </c>
      <c r="AT416" t="s">
        <v>991</v>
      </c>
      <c r="AU416" t="s">
        <v>4228</v>
      </c>
      <c r="AV416" t="s">
        <v>4229</v>
      </c>
      <c r="AW416" t="s">
        <v>4230</v>
      </c>
      <c r="AX416" t="s">
        <v>4231</v>
      </c>
      <c r="BF416" s="730" t="s">
        <v>1801</v>
      </c>
      <c r="BG416" s="730" t="s">
        <v>4004</v>
      </c>
      <c r="BH416" s="730" t="s">
        <v>11134</v>
      </c>
    </row>
    <row r="417" spans="1:60">
      <c r="A417">
        <v>413</v>
      </c>
      <c r="B417" t="s">
        <v>1054</v>
      </c>
      <c r="D417" t="s">
        <v>4232</v>
      </c>
      <c r="E417" t="s">
        <v>4233</v>
      </c>
      <c r="F417" t="s">
        <v>1628</v>
      </c>
      <c r="G417">
        <v>2</v>
      </c>
      <c r="H417">
        <v>1</v>
      </c>
      <c r="I417" t="s">
        <v>3966</v>
      </c>
      <c r="J417" t="s">
        <v>4160</v>
      </c>
      <c r="K417" t="s">
        <v>3967</v>
      </c>
      <c r="L417" t="s">
        <v>3968</v>
      </c>
      <c r="M417" t="s">
        <v>1586</v>
      </c>
      <c r="N417" t="s">
        <v>4233</v>
      </c>
      <c r="O417" t="s">
        <v>4234</v>
      </c>
      <c r="P417" t="s">
        <v>4235</v>
      </c>
      <c r="Q417">
        <v>48529</v>
      </c>
      <c r="R417">
        <v>45322</v>
      </c>
      <c r="S417">
        <v>44750</v>
      </c>
      <c r="T417">
        <v>498</v>
      </c>
      <c r="U417">
        <v>74</v>
      </c>
      <c r="V417">
        <v>572</v>
      </c>
      <c r="W417">
        <v>0.98740000000000006</v>
      </c>
      <c r="X417">
        <v>1</v>
      </c>
      <c r="Y417">
        <v>1</v>
      </c>
      <c r="Z417">
        <v>1</v>
      </c>
      <c r="AA417">
        <v>1</v>
      </c>
      <c r="AB417" t="s">
        <v>1054</v>
      </c>
      <c r="AC417" s="288" t="s">
        <v>4236</v>
      </c>
      <c r="AD417" s="288" t="s">
        <v>4237</v>
      </c>
      <c r="AJ417" t="s">
        <v>4163</v>
      </c>
      <c r="AP417" t="s">
        <v>981</v>
      </c>
      <c r="AQ417">
        <v>0</v>
      </c>
      <c r="AT417" t="s">
        <v>991</v>
      </c>
      <c r="AU417" t="s">
        <v>4238</v>
      </c>
      <c r="AV417" t="s">
        <v>4239</v>
      </c>
      <c r="AW417" t="s">
        <v>4240</v>
      </c>
      <c r="AX417" t="s">
        <v>4241</v>
      </c>
      <c r="BF417" s="730" t="s">
        <v>1648</v>
      </c>
      <c r="BG417" s="730" t="s">
        <v>1054</v>
      </c>
      <c r="BH417" s="730" t="s">
        <v>11134</v>
      </c>
    </row>
    <row r="418" spans="1:60">
      <c r="A418">
        <v>414</v>
      </c>
      <c r="B418" t="s">
        <v>1054</v>
      </c>
      <c r="D418" t="s">
        <v>4242</v>
      </c>
      <c r="E418" t="s">
        <v>4243</v>
      </c>
      <c r="F418" t="s">
        <v>974</v>
      </c>
      <c r="G418">
        <v>1</v>
      </c>
      <c r="H418">
        <v>0</v>
      </c>
      <c r="I418" t="s">
        <v>4002</v>
      </c>
      <c r="J418" t="s">
        <v>4244</v>
      </c>
      <c r="K418" t="s">
        <v>4004</v>
      </c>
      <c r="L418" t="s">
        <v>4005</v>
      </c>
      <c r="M418" t="s">
        <v>978</v>
      </c>
      <c r="N418" t="s">
        <v>4243</v>
      </c>
      <c r="O418" t="s">
        <v>4243</v>
      </c>
      <c r="P418" t="s">
        <v>4245</v>
      </c>
      <c r="Q418">
        <v>2463</v>
      </c>
      <c r="R418">
        <v>2325</v>
      </c>
      <c r="S418">
        <v>2301</v>
      </c>
      <c r="T418">
        <v>12</v>
      </c>
      <c r="U418">
        <v>12</v>
      </c>
      <c r="V418">
        <v>24</v>
      </c>
      <c r="W418">
        <v>0.98970000000000002</v>
      </c>
      <c r="X418">
        <v>1</v>
      </c>
      <c r="Y418">
        <v>1</v>
      </c>
      <c r="Z418">
        <v>1</v>
      </c>
      <c r="AA418">
        <v>1</v>
      </c>
      <c r="AB418" t="s">
        <v>1054</v>
      </c>
      <c r="AC418" t="s">
        <v>4246</v>
      </c>
      <c r="AP418" t="s">
        <v>981</v>
      </c>
      <c r="AQ418">
        <v>0</v>
      </c>
      <c r="AT418" t="s">
        <v>1034</v>
      </c>
      <c r="AU418" t="s">
        <v>4247</v>
      </c>
      <c r="AV418" t="s">
        <v>4248</v>
      </c>
      <c r="AW418" t="s">
        <v>4249</v>
      </c>
      <c r="AX418" t="s">
        <v>4250</v>
      </c>
      <c r="BF418" s="730" t="s">
        <v>1349</v>
      </c>
      <c r="BG418" s="730" t="s">
        <v>4004</v>
      </c>
      <c r="BH418" s="730" t="s">
        <v>11134</v>
      </c>
    </row>
    <row r="419" spans="1:60">
      <c r="A419">
        <v>415</v>
      </c>
      <c r="B419" t="s">
        <v>1054</v>
      </c>
      <c r="D419" t="s">
        <v>4251</v>
      </c>
      <c r="E419" t="s">
        <v>4252</v>
      </c>
      <c r="F419" t="s">
        <v>974</v>
      </c>
      <c r="G419">
        <v>1</v>
      </c>
      <c r="H419">
        <v>0</v>
      </c>
      <c r="I419" t="s">
        <v>3966</v>
      </c>
      <c r="J419" t="s">
        <v>4253</v>
      </c>
      <c r="K419" t="s">
        <v>3967</v>
      </c>
      <c r="L419" t="s">
        <v>3968</v>
      </c>
      <c r="M419" t="s">
        <v>1586</v>
      </c>
      <c r="N419" t="s">
        <v>4254</v>
      </c>
      <c r="O419" t="s">
        <v>4254</v>
      </c>
      <c r="P419" t="s">
        <v>4255</v>
      </c>
      <c r="Q419">
        <v>13743</v>
      </c>
      <c r="R419">
        <v>15463</v>
      </c>
      <c r="S419">
        <v>15371</v>
      </c>
      <c r="T419">
        <v>64</v>
      </c>
      <c r="U419">
        <v>28</v>
      </c>
      <c r="V419">
        <v>92</v>
      </c>
      <c r="W419">
        <v>0.99409999999999998</v>
      </c>
      <c r="X419">
        <v>1</v>
      </c>
      <c r="Y419">
        <v>0</v>
      </c>
      <c r="Z419">
        <v>1</v>
      </c>
      <c r="AA419">
        <v>0</v>
      </c>
      <c r="AB419" t="s">
        <v>1054</v>
      </c>
      <c r="AC419" t="s">
        <v>4256</v>
      </c>
      <c r="AP419" t="s">
        <v>1262</v>
      </c>
      <c r="AQ419">
        <v>1</v>
      </c>
      <c r="AT419" t="s">
        <v>1190</v>
      </c>
      <c r="AU419" t="s">
        <v>3391</v>
      </c>
      <c r="AV419" t="s">
        <v>4257</v>
      </c>
      <c r="AW419" t="s">
        <v>4258</v>
      </c>
      <c r="AX419" t="s">
        <v>3392</v>
      </c>
      <c r="BF419" s="730" t="s">
        <v>4232</v>
      </c>
      <c r="BG419" s="730" t="s">
        <v>3967</v>
      </c>
      <c r="BH419" s="730" t="s">
        <v>11133</v>
      </c>
    </row>
    <row r="420" spans="1:60">
      <c r="A420">
        <v>416</v>
      </c>
      <c r="B420" t="s">
        <v>1054</v>
      </c>
      <c r="D420" t="s">
        <v>4259</v>
      </c>
      <c r="E420" t="s">
        <v>4260</v>
      </c>
      <c r="F420" t="s">
        <v>974</v>
      </c>
      <c r="G420">
        <v>1</v>
      </c>
      <c r="H420">
        <v>0</v>
      </c>
      <c r="I420" t="s">
        <v>3966</v>
      </c>
      <c r="J420" t="s">
        <v>4253</v>
      </c>
      <c r="K420" t="s">
        <v>3967</v>
      </c>
      <c r="L420" t="s">
        <v>3968</v>
      </c>
      <c r="M420" t="s">
        <v>1586</v>
      </c>
      <c r="N420" t="s">
        <v>4254</v>
      </c>
      <c r="O420" t="s">
        <v>4254</v>
      </c>
      <c r="P420" t="s">
        <v>4261</v>
      </c>
      <c r="Q420">
        <v>5137</v>
      </c>
      <c r="R420">
        <v>5137</v>
      </c>
      <c r="S420">
        <v>5118</v>
      </c>
      <c r="T420">
        <v>19</v>
      </c>
      <c r="U420">
        <v>0</v>
      </c>
      <c r="V420">
        <v>19</v>
      </c>
      <c r="W420">
        <v>0.99629999999999996</v>
      </c>
      <c r="X420">
        <v>1</v>
      </c>
      <c r="Y420">
        <v>1</v>
      </c>
      <c r="Z420">
        <v>1</v>
      </c>
      <c r="AA420">
        <v>1</v>
      </c>
      <c r="AB420" t="s">
        <v>1054</v>
      </c>
      <c r="AC420" t="s">
        <v>4262</v>
      </c>
      <c r="AP420" t="s">
        <v>981</v>
      </c>
      <c r="AQ420">
        <v>0</v>
      </c>
      <c r="AT420" t="s">
        <v>991</v>
      </c>
      <c r="AU420" t="s">
        <v>4263</v>
      </c>
      <c r="AV420" t="s">
        <v>4264</v>
      </c>
      <c r="AW420" t="s">
        <v>4265</v>
      </c>
      <c r="AX420" t="s">
        <v>4266</v>
      </c>
      <c r="BF420" s="730" t="s">
        <v>4242</v>
      </c>
      <c r="BG420" s="730" t="s">
        <v>4004</v>
      </c>
      <c r="BH420" s="730" t="s">
        <v>11134</v>
      </c>
    </row>
    <row r="421" spans="1:60">
      <c r="A421">
        <v>417</v>
      </c>
      <c r="B421" t="s">
        <v>1054</v>
      </c>
      <c r="D421" t="s">
        <v>4267</v>
      </c>
      <c r="E421" t="s">
        <v>4268</v>
      </c>
      <c r="F421" t="s">
        <v>974</v>
      </c>
      <c r="G421">
        <v>1</v>
      </c>
      <c r="H421">
        <v>0</v>
      </c>
      <c r="I421" t="s">
        <v>3966</v>
      </c>
      <c r="J421" t="s">
        <v>4253</v>
      </c>
      <c r="K421" t="s">
        <v>3967</v>
      </c>
      <c r="L421" t="s">
        <v>3968</v>
      </c>
      <c r="M421" t="s">
        <v>1586</v>
      </c>
      <c r="N421" t="s">
        <v>4254</v>
      </c>
      <c r="O421" t="s">
        <v>4268</v>
      </c>
      <c r="P421" t="s">
        <v>4269</v>
      </c>
      <c r="Q421">
        <v>10067</v>
      </c>
      <c r="R421">
        <v>9947</v>
      </c>
      <c r="S421">
        <v>9907</v>
      </c>
      <c r="T421">
        <v>36</v>
      </c>
      <c r="U421">
        <v>4</v>
      </c>
      <c r="V421">
        <v>40</v>
      </c>
      <c r="W421">
        <v>0.996</v>
      </c>
      <c r="X421">
        <v>1</v>
      </c>
      <c r="Y421">
        <v>1</v>
      </c>
      <c r="Z421">
        <v>1</v>
      </c>
      <c r="AA421">
        <v>1</v>
      </c>
      <c r="AB421" t="s">
        <v>1054</v>
      </c>
      <c r="AC421" t="s">
        <v>4270</v>
      </c>
      <c r="AP421" t="s">
        <v>981</v>
      </c>
      <c r="AQ421">
        <v>0</v>
      </c>
      <c r="AT421" t="s">
        <v>936</v>
      </c>
      <c r="AU421" t="s">
        <v>4271</v>
      </c>
      <c r="AV421" t="s">
        <v>4272</v>
      </c>
      <c r="AW421" t="s">
        <v>4273</v>
      </c>
      <c r="AX421" t="s">
        <v>4274</v>
      </c>
      <c r="BF421" s="730" t="s">
        <v>4251</v>
      </c>
      <c r="BG421" s="730" t="s">
        <v>3967</v>
      </c>
      <c r="BH421" s="730" t="s">
        <v>11133</v>
      </c>
    </row>
    <row r="422" spans="1:60">
      <c r="A422">
        <v>418</v>
      </c>
      <c r="B422" t="s">
        <v>1054</v>
      </c>
      <c r="D422" t="s">
        <v>4275</v>
      </c>
      <c r="E422" t="s">
        <v>4276</v>
      </c>
      <c r="F422" t="s">
        <v>974</v>
      </c>
      <c r="G422">
        <v>1</v>
      </c>
      <c r="H422">
        <v>0</v>
      </c>
      <c r="I422" t="s">
        <v>3966</v>
      </c>
      <c r="J422" t="s">
        <v>4160</v>
      </c>
      <c r="K422" t="s">
        <v>3967</v>
      </c>
      <c r="L422" t="s">
        <v>3968</v>
      </c>
      <c r="M422" t="s">
        <v>1586</v>
      </c>
      <c r="N422" t="s">
        <v>4276</v>
      </c>
      <c r="O422" t="s">
        <v>4277</v>
      </c>
      <c r="P422" t="s">
        <v>4278</v>
      </c>
      <c r="Q422">
        <v>10018</v>
      </c>
      <c r="R422">
        <v>10909</v>
      </c>
      <c r="S422">
        <v>10715</v>
      </c>
      <c r="T422">
        <v>142</v>
      </c>
      <c r="U422">
        <v>52</v>
      </c>
      <c r="V422">
        <v>194</v>
      </c>
      <c r="W422">
        <v>0.98219999999999996</v>
      </c>
      <c r="X422">
        <v>1</v>
      </c>
      <c r="Y422">
        <v>0</v>
      </c>
      <c r="Z422">
        <v>1</v>
      </c>
      <c r="AA422">
        <v>0</v>
      </c>
      <c r="AB422" t="s">
        <v>1054</v>
      </c>
      <c r="AC422" t="s">
        <v>4279</v>
      </c>
      <c r="AP422" t="s">
        <v>981</v>
      </c>
      <c r="AQ422">
        <v>0</v>
      </c>
      <c r="AT422" t="s">
        <v>1190</v>
      </c>
      <c r="AU422" t="s">
        <v>3382</v>
      </c>
      <c r="AV422" t="s">
        <v>4280</v>
      </c>
      <c r="AW422" t="s">
        <v>3384</v>
      </c>
      <c r="AX422" t="s">
        <v>3384</v>
      </c>
      <c r="BF422" s="730" t="s">
        <v>4259</v>
      </c>
      <c r="BG422" s="730" t="s">
        <v>3967</v>
      </c>
      <c r="BH422" s="730" t="s">
        <v>11133</v>
      </c>
    </row>
    <row r="423" spans="1:60">
      <c r="A423">
        <v>419</v>
      </c>
      <c r="B423" t="s">
        <v>1054</v>
      </c>
      <c r="D423" t="s">
        <v>4281</v>
      </c>
      <c r="E423" t="s">
        <v>4282</v>
      </c>
      <c r="F423" t="s">
        <v>974</v>
      </c>
      <c r="G423">
        <v>1</v>
      </c>
      <c r="H423">
        <v>0</v>
      </c>
      <c r="I423" t="s">
        <v>3966</v>
      </c>
      <c r="J423" t="s">
        <v>4253</v>
      </c>
      <c r="K423" t="s">
        <v>3967</v>
      </c>
      <c r="L423" t="s">
        <v>2878</v>
      </c>
      <c r="M423" t="s">
        <v>1586</v>
      </c>
      <c r="N423" t="s">
        <v>4282</v>
      </c>
      <c r="O423" t="s">
        <v>4282</v>
      </c>
      <c r="P423" t="s">
        <v>4283</v>
      </c>
      <c r="Q423">
        <v>5923</v>
      </c>
      <c r="R423">
        <v>6020</v>
      </c>
      <c r="S423">
        <v>5855</v>
      </c>
      <c r="T423">
        <v>68</v>
      </c>
      <c r="U423">
        <v>97</v>
      </c>
      <c r="V423">
        <v>165</v>
      </c>
      <c r="W423">
        <v>0.97260000000000002</v>
      </c>
      <c r="X423">
        <v>0</v>
      </c>
      <c r="Y423">
        <v>0</v>
      </c>
      <c r="Z423">
        <v>1</v>
      </c>
      <c r="AA423">
        <v>0</v>
      </c>
      <c r="AB423" t="s">
        <v>1054</v>
      </c>
      <c r="AC423" t="s">
        <v>4284</v>
      </c>
      <c r="AP423" t="s">
        <v>981</v>
      </c>
      <c r="AQ423">
        <v>0</v>
      </c>
      <c r="AT423" t="s">
        <v>1054</v>
      </c>
      <c r="AU423" t="s">
        <v>4285</v>
      </c>
      <c r="AV423" t="s">
        <v>4286</v>
      </c>
      <c r="AW423" t="s">
        <v>4287</v>
      </c>
      <c r="AX423" t="s">
        <v>4288</v>
      </c>
      <c r="BF423" s="730" t="s">
        <v>4267</v>
      </c>
      <c r="BG423" s="730" t="s">
        <v>3967</v>
      </c>
      <c r="BH423" s="730" t="s">
        <v>11133</v>
      </c>
    </row>
    <row r="424" spans="1:60">
      <c r="A424">
        <v>420</v>
      </c>
      <c r="B424" t="s">
        <v>1054</v>
      </c>
      <c r="D424" t="s">
        <v>4289</v>
      </c>
      <c r="E424" t="s">
        <v>4290</v>
      </c>
      <c r="F424" t="s">
        <v>974</v>
      </c>
      <c r="G424">
        <v>1</v>
      </c>
      <c r="H424">
        <v>0</v>
      </c>
      <c r="I424" t="s">
        <v>4002</v>
      </c>
      <c r="J424" t="s">
        <v>4041</v>
      </c>
      <c r="K424" t="s">
        <v>1054</v>
      </c>
      <c r="L424" t="s">
        <v>4013</v>
      </c>
      <c r="M424" t="s">
        <v>978</v>
      </c>
      <c r="N424" t="s">
        <v>4291</v>
      </c>
      <c r="O424" t="s">
        <v>4291</v>
      </c>
      <c r="P424" t="s">
        <v>4292</v>
      </c>
      <c r="Q424">
        <v>3500</v>
      </c>
      <c r="R424">
        <v>3465</v>
      </c>
      <c r="S424">
        <v>3457</v>
      </c>
      <c r="T424">
        <v>0</v>
      </c>
      <c r="U424">
        <v>8</v>
      </c>
      <c r="V424">
        <v>8</v>
      </c>
      <c r="W424">
        <v>0.99770000000000003</v>
      </c>
      <c r="X424">
        <v>1</v>
      </c>
      <c r="Y424">
        <v>1</v>
      </c>
      <c r="Z424">
        <v>1</v>
      </c>
      <c r="AA424">
        <v>1</v>
      </c>
      <c r="AB424" t="s">
        <v>1054</v>
      </c>
      <c r="AC424" t="s">
        <v>4293</v>
      </c>
      <c r="AP424" t="s">
        <v>981</v>
      </c>
      <c r="AQ424">
        <v>0</v>
      </c>
      <c r="AT424" t="s">
        <v>1190</v>
      </c>
      <c r="AU424" t="s">
        <v>3826</v>
      </c>
      <c r="AV424" t="s">
        <v>4294</v>
      </c>
      <c r="AW424" t="s">
        <v>4295</v>
      </c>
      <c r="AX424" t="s">
        <v>3827</v>
      </c>
      <c r="BF424" s="730" t="s">
        <v>4275</v>
      </c>
      <c r="BG424" s="730" t="s">
        <v>3967</v>
      </c>
      <c r="BH424" s="730" t="s">
        <v>11133</v>
      </c>
    </row>
    <row r="425" spans="1:60">
      <c r="A425">
        <v>421</v>
      </c>
      <c r="B425" t="s">
        <v>1054</v>
      </c>
      <c r="D425" t="s">
        <v>4296</v>
      </c>
      <c r="E425" t="s">
        <v>4297</v>
      </c>
      <c r="F425" t="s">
        <v>974</v>
      </c>
      <c r="G425">
        <v>1</v>
      </c>
      <c r="H425">
        <v>0</v>
      </c>
      <c r="I425" t="s">
        <v>3976</v>
      </c>
      <c r="J425" t="s">
        <v>4298</v>
      </c>
      <c r="K425" t="s">
        <v>3967</v>
      </c>
      <c r="L425" t="s">
        <v>3968</v>
      </c>
      <c r="M425" t="s">
        <v>1586</v>
      </c>
      <c r="N425" t="s">
        <v>4297</v>
      </c>
      <c r="O425" t="s">
        <v>4297</v>
      </c>
      <c r="P425" t="s">
        <v>4299</v>
      </c>
      <c r="Q425">
        <v>16513</v>
      </c>
      <c r="R425">
        <v>15380</v>
      </c>
      <c r="S425">
        <v>15217</v>
      </c>
      <c r="T425">
        <v>163</v>
      </c>
      <c r="U425">
        <v>0</v>
      </c>
      <c r="V425">
        <v>163</v>
      </c>
      <c r="W425">
        <v>0.98939999999999995</v>
      </c>
      <c r="X425">
        <v>1</v>
      </c>
      <c r="Y425">
        <v>1</v>
      </c>
      <c r="Z425">
        <v>1</v>
      </c>
      <c r="AA425">
        <v>1</v>
      </c>
      <c r="AB425" t="s">
        <v>1054</v>
      </c>
      <c r="AC425" t="s">
        <v>4300</v>
      </c>
      <c r="AP425" t="s">
        <v>981</v>
      </c>
      <c r="AQ425">
        <v>0</v>
      </c>
      <c r="AT425" t="s">
        <v>1190</v>
      </c>
      <c r="AU425" t="s">
        <v>3000</v>
      </c>
      <c r="AV425" t="s">
        <v>4301</v>
      </c>
      <c r="AW425" t="s">
        <v>4302</v>
      </c>
      <c r="AX425" t="s">
        <v>3001</v>
      </c>
      <c r="BF425" s="730" t="s">
        <v>4281</v>
      </c>
      <c r="BG425" s="730" t="s">
        <v>3967</v>
      </c>
      <c r="BH425" s="730" t="s">
        <v>11133</v>
      </c>
    </row>
    <row r="426" spans="1:60">
      <c r="A426">
        <v>422</v>
      </c>
      <c r="B426" t="s">
        <v>1054</v>
      </c>
      <c r="D426" t="s">
        <v>4303</v>
      </c>
      <c r="E426" t="s">
        <v>4304</v>
      </c>
      <c r="F426" t="s">
        <v>974</v>
      </c>
      <c r="G426">
        <v>1</v>
      </c>
      <c r="H426">
        <v>0</v>
      </c>
      <c r="I426" t="s">
        <v>3966</v>
      </c>
      <c r="J426" t="s">
        <v>4305</v>
      </c>
      <c r="K426" t="s">
        <v>1054</v>
      </c>
      <c r="L426" t="s">
        <v>3968</v>
      </c>
      <c r="M426" t="s">
        <v>1586</v>
      </c>
      <c r="N426" t="s">
        <v>4306</v>
      </c>
      <c r="O426" t="s">
        <v>4305</v>
      </c>
      <c r="P426" t="s">
        <v>4307</v>
      </c>
      <c r="Q426">
        <v>155820</v>
      </c>
      <c r="R426">
        <v>146191</v>
      </c>
      <c r="S426">
        <v>145003</v>
      </c>
      <c r="T426">
        <v>1176</v>
      </c>
      <c r="U426">
        <v>12</v>
      </c>
      <c r="V426">
        <v>1188</v>
      </c>
      <c r="W426">
        <v>0.9919</v>
      </c>
      <c r="X426">
        <v>1</v>
      </c>
      <c r="Y426">
        <v>1</v>
      </c>
      <c r="Z426">
        <v>1</v>
      </c>
      <c r="AA426">
        <v>1</v>
      </c>
      <c r="AB426" t="s">
        <v>1054</v>
      </c>
      <c r="AC426" t="s">
        <v>4308</v>
      </c>
      <c r="AP426" t="s">
        <v>981</v>
      </c>
      <c r="AQ426">
        <v>0</v>
      </c>
      <c r="AT426" t="s">
        <v>991</v>
      </c>
      <c r="AU426" t="s">
        <v>4309</v>
      </c>
      <c r="AV426" t="s">
        <v>4310</v>
      </c>
      <c r="AW426" t="s">
        <v>4311</v>
      </c>
      <c r="AX426" t="s">
        <v>4312</v>
      </c>
      <c r="BF426" s="730" t="s">
        <v>4289</v>
      </c>
      <c r="BG426" s="730" t="s">
        <v>1054</v>
      </c>
      <c r="BH426" s="730" t="s">
        <v>11134</v>
      </c>
    </row>
    <row r="427" spans="1:60">
      <c r="A427">
        <v>423</v>
      </c>
      <c r="B427" t="s">
        <v>1054</v>
      </c>
      <c r="D427" t="s">
        <v>4313</v>
      </c>
      <c r="E427" t="s">
        <v>4314</v>
      </c>
      <c r="F427" t="s">
        <v>974</v>
      </c>
      <c r="G427">
        <v>1</v>
      </c>
      <c r="H427">
        <v>0</v>
      </c>
      <c r="I427" t="s">
        <v>3966</v>
      </c>
      <c r="J427" t="s">
        <v>1711</v>
      </c>
      <c r="K427" t="s">
        <v>1054</v>
      </c>
      <c r="L427" t="s">
        <v>2878</v>
      </c>
      <c r="M427" t="s">
        <v>1586</v>
      </c>
      <c r="N427" t="s">
        <v>4315</v>
      </c>
      <c r="O427" t="s">
        <v>4315</v>
      </c>
      <c r="P427" t="s">
        <v>4316</v>
      </c>
      <c r="Q427">
        <v>2036</v>
      </c>
      <c r="R427">
        <v>2013</v>
      </c>
      <c r="S427">
        <v>1990</v>
      </c>
      <c r="T427">
        <v>15</v>
      </c>
      <c r="U427">
        <v>8</v>
      </c>
      <c r="V427">
        <v>23</v>
      </c>
      <c r="W427">
        <v>0.98860000000000003</v>
      </c>
      <c r="X427">
        <v>1</v>
      </c>
      <c r="Y427">
        <v>1</v>
      </c>
      <c r="Z427">
        <v>1</v>
      </c>
      <c r="AA427">
        <v>1</v>
      </c>
      <c r="AB427" t="s">
        <v>1054</v>
      </c>
      <c r="AC427" t="s">
        <v>4317</v>
      </c>
      <c r="AP427" t="s">
        <v>981</v>
      </c>
      <c r="AQ427">
        <v>0</v>
      </c>
      <c r="AT427" t="s">
        <v>1044</v>
      </c>
      <c r="AU427" t="s">
        <v>4318</v>
      </c>
      <c r="AV427" t="s">
        <v>4319</v>
      </c>
      <c r="AW427" t="s">
        <v>4320</v>
      </c>
      <c r="AX427" t="s">
        <v>4321</v>
      </c>
      <c r="BF427" s="730" t="s">
        <v>4296</v>
      </c>
      <c r="BG427" s="730" t="s">
        <v>3967</v>
      </c>
      <c r="BH427" s="730" t="s">
        <v>11133</v>
      </c>
    </row>
    <row r="428" spans="1:60">
      <c r="A428">
        <v>424</v>
      </c>
      <c r="B428" t="s">
        <v>1054</v>
      </c>
      <c r="D428" t="s">
        <v>4322</v>
      </c>
      <c r="E428" t="s">
        <v>4323</v>
      </c>
      <c r="F428" t="s">
        <v>974</v>
      </c>
      <c r="G428">
        <v>1</v>
      </c>
      <c r="H428">
        <v>0</v>
      </c>
      <c r="I428" t="s">
        <v>4002</v>
      </c>
      <c r="J428" t="s">
        <v>4108</v>
      </c>
      <c r="K428" t="s">
        <v>4004</v>
      </c>
      <c r="L428" t="s">
        <v>4005</v>
      </c>
      <c r="M428" t="s">
        <v>978</v>
      </c>
      <c r="N428" t="s">
        <v>4324</v>
      </c>
      <c r="O428" t="s">
        <v>4325</v>
      </c>
      <c r="P428" t="s">
        <v>4326</v>
      </c>
      <c r="Q428">
        <v>11237</v>
      </c>
      <c r="R428">
        <v>11474</v>
      </c>
      <c r="S428">
        <v>11262</v>
      </c>
      <c r="T428">
        <v>148</v>
      </c>
      <c r="U428">
        <v>64</v>
      </c>
      <c r="V428">
        <v>212</v>
      </c>
      <c r="W428">
        <v>0.98150000000000004</v>
      </c>
      <c r="X428">
        <v>1</v>
      </c>
      <c r="Y428">
        <v>1</v>
      </c>
      <c r="Z428">
        <v>1</v>
      </c>
      <c r="AA428">
        <v>1</v>
      </c>
      <c r="AB428" t="s">
        <v>1054</v>
      </c>
      <c r="AC428" t="s">
        <v>4327</v>
      </c>
      <c r="AP428" t="s">
        <v>981</v>
      </c>
      <c r="AQ428">
        <v>0</v>
      </c>
      <c r="AT428" t="s">
        <v>1044</v>
      </c>
      <c r="AU428" t="s">
        <v>4328</v>
      </c>
      <c r="AV428" t="s">
        <v>4329</v>
      </c>
      <c r="AW428" t="s">
        <v>4330</v>
      </c>
      <c r="AX428" t="s">
        <v>4331</v>
      </c>
      <c r="BF428" s="730" t="s">
        <v>4303</v>
      </c>
      <c r="BG428" s="730" t="s">
        <v>1054</v>
      </c>
      <c r="BH428" s="730" t="s">
        <v>11133</v>
      </c>
    </row>
    <row r="429" spans="1:60">
      <c r="A429">
        <v>425</v>
      </c>
      <c r="B429" t="s">
        <v>1054</v>
      </c>
      <c r="D429" t="s">
        <v>4332</v>
      </c>
      <c r="E429" t="s">
        <v>1054</v>
      </c>
      <c r="F429" t="s">
        <v>974</v>
      </c>
      <c r="G429">
        <v>2</v>
      </c>
      <c r="H429">
        <v>0</v>
      </c>
      <c r="I429" t="s">
        <v>3966</v>
      </c>
      <c r="J429" t="s">
        <v>4333</v>
      </c>
      <c r="K429" t="s">
        <v>1054</v>
      </c>
      <c r="L429" t="s">
        <v>4013</v>
      </c>
      <c r="M429" t="s">
        <v>978</v>
      </c>
      <c r="N429" t="s">
        <v>1054</v>
      </c>
      <c r="O429" t="s">
        <v>4334</v>
      </c>
      <c r="P429" t="s">
        <v>4335</v>
      </c>
      <c r="Q429">
        <v>206800</v>
      </c>
      <c r="R429">
        <v>196016</v>
      </c>
      <c r="S429">
        <v>194050</v>
      </c>
      <c r="T429">
        <v>1263</v>
      </c>
      <c r="U429">
        <v>703</v>
      </c>
      <c r="V429">
        <v>1966</v>
      </c>
      <c r="W429">
        <v>0.99</v>
      </c>
      <c r="X429">
        <v>1</v>
      </c>
      <c r="Y429">
        <v>1</v>
      </c>
      <c r="Z429">
        <v>1</v>
      </c>
      <c r="AA429">
        <v>1</v>
      </c>
      <c r="AB429" t="s">
        <v>1054</v>
      </c>
      <c r="AC429" s="288" t="s">
        <v>4336</v>
      </c>
      <c r="AD429" s="288" t="s">
        <v>4337</v>
      </c>
      <c r="AP429" t="s">
        <v>981</v>
      </c>
      <c r="AQ429">
        <v>0</v>
      </c>
      <c r="AT429" t="s">
        <v>936</v>
      </c>
      <c r="AU429" t="s">
        <v>4338</v>
      </c>
      <c r="AV429" t="s">
        <v>4339</v>
      </c>
      <c r="AW429" t="s">
        <v>4340</v>
      </c>
      <c r="AX429" t="s">
        <v>4340</v>
      </c>
      <c r="BF429" s="730" t="s">
        <v>4313</v>
      </c>
      <c r="BG429" s="730" t="s">
        <v>1054</v>
      </c>
      <c r="BH429" s="730" t="s">
        <v>11133</v>
      </c>
    </row>
    <row r="430" spans="1:60">
      <c r="A430">
        <v>426</v>
      </c>
      <c r="B430" t="s">
        <v>1054</v>
      </c>
      <c r="D430" t="s">
        <v>4341</v>
      </c>
      <c r="E430" t="s">
        <v>4342</v>
      </c>
      <c r="F430" t="s">
        <v>974</v>
      </c>
      <c r="G430">
        <v>1</v>
      </c>
      <c r="H430">
        <v>0</v>
      </c>
      <c r="I430" t="s">
        <v>3966</v>
      </c>
      <c r="J430" t="s">
        <v>4253</v>
      </c>
      <c r="K430" t="s">
        <v>3967</v>
      </c>
      <c r="L430" t="s">
        <v>3968</v>
      </c>
      <c r="M430" t="s">
        <v>1586</v>
      </c>
      <c r="N430" t="s">
        <v>4342</v>
      </c>
      <c r="O430" t="s">
        <v>4342</v>
      </c>
      <c r="P430" t="s">
        <v>4343</v>
      </c>
      <c r="Q430">
        <v>7361</v>
      </c>
      <c r="R430">
        <v>7361</v>
      </c>
      <c r="S430">
        <v>7331</v>
      </c>
      <c r="T430">
        <v>0</v>
      </c>
      <c r="U430">
        <v>30</v>
      </c>
      <c r="V430">
        <v>30</v>
      </c>
      <c r="W430">
        <v>0.99590000000000001</v>
      </c>
      <c r="X430">
        <v>1</v>
      </c>
      <c r="Y430">
        <v>1</v>
      </c>
      <c r="Z430">
        <v>1</v>
      </c>
      <c r="AA430">
        <v>1</v>
      </c>
      <c r="AB430" t="s">
        <v>1054</v>
      </c>
      <c r="AC430" t="s">
        <v>4344</v>
      </c>
      <c r="AP430" t="s">
        <v>981</v>
      </c>
      <c r="AQ430">
        <v>0</v>
      </c>
      <c r="AT430" t="s">
        <v>1044</v>
      </c>
      <c r="AU430" t="s">
        <v>4345</v>
      </c>
      <c r="AV430" t="s">
        <v>4346</v>
      </c>
      <c r="AW430" t="s">
        <v>4347</v>
      </c>
      <c r="AX430" t="s">
        <v>4347</v>
      </c>
      <c r="BF430" s="730" t="s">
        <v>4322</v>
      </c>
      <c r="BG430" s="730" t="s">
        <v>4004</v>
      </c>
      <c r="BH430" s="730" t="s">
        <v>11134</v>
      </c>
    </row>
    <row r="431" spans="1:60">
      <c r="A431">
        <v>427</v>
      </c>
      <c r="B431" t="s">
        <v>1054</v>
      </c>
      <c r="D431" t="s">
        <v>4348</v>
      </c>
      <c r="E431" t="s">
        <v>4349</v>
      </c>
      <c r="F431" t="s">
        <v>974</v>
      </c>
      <c r="G431">
        <v>1</v>
      </c>
      <c r="H431">
        <v>0</v>
      </c>
      <c r="I431" t="s">
        <v>3966</v>
      </c>
      <c r="J431" t="s">
        <v>4350</v>
      </c>
      <c r="K431" t="s">
        <v>3967</v>
      </c>
      <c r="L431" t="s">
        <v>3968</v>
      </c>
      <c r="M431" t="s">
        <v>1586</v>
      </c>
      <c r="N431" t="s">
        <v>4349</v>
      </c>
      <c r="O431" t="s">
        <v>4351</v>
      </c>
      <c r="P431" t="s">
        <v>4352</v>
      </c>
      <c r="Q431">
        <v>100275</v>
      </c>
      <c r="R431">
        <v>93928</v>
      </c>
      <c r="S431">
        <v>90136</v>
      </c>
      <c r="T431">
        <v>3217</v>
      </c>
      <c r="U431">
        <v>575</v>
      </c>
      <c r="V431">
        <v>3792</v>
      </c>
      <c r="W431">
        <v>0.95960000000000001</v>
      </c>
      <c r="X431">
        <v>0</v>
      </c>
      <c r="Y431">
        <v>1</v>
      </c>
      <c r="Z431">
        <v>1</v>
      </c>
      <c r="AA431">
        <v>0</v>
      </c>
      <c r="AB431" t="s">
        <v>1054</v>
      </c>
      <c r="AC431" t="s">
        <v>4353</v>
      </c>
      <c r="AP431" t="s">
        <v>981</v>
      </c>
      <c r="AQ431">
        <v>0</v>
      </c>
      <c r="AT431" t="s">
        <v>971</v>
      </c>
      <c r="AU431" t="s">
        <v>996</v>
      </c>
      <c r="AV431" t="s">
        <v>4354</v>
      </c>
      <c r="AW431" t="s">
        <v>4355</v>
      </c>
      <c r="AX431" t="s">
        <v>997</v>
      </c>
      <c r="BF431" s="730" t="s">
        <v>4332</v>
      </c>
      <c r="BG431" s="730" t="s">
        <v>1054</v>
      </c>
      <c r="BH431" s="730" t="s">
        <v>11134</v>
      </c>
    </row>
    <row r="432" spans="1:60">
      <c r="A432">
        <v>428</v>
      </c>
      <c r="B432" t="s">
        <v>1054</v>
      </c>
      <c r="D432" t="s">
        <v>4356</v>
      </c>
      <c r="E432" t="s">
        <v>4357</v>
      </c>
      <c r="F432" t="s">
        <v>974</v>
      </c>
      <c r="G432">
        <v>1</v>
      </c>
      <c r="H432">
        <v>0</v>
      </c>
      <c r="I432" t="s">
        <v>3966</v>
      </c>
      <c r="J432" t="s">
        <v>4068</v>
      </c>
      <c r="K432" t="s">
        <v>4004</v>
      </c>
      <c r="L432" t="s">
        <v>4005</v>
      </c>
      <c r="M432" t="s">
        <v>978</v>
      </c>
      <c r="N432" t="s">
        <v>4357</v>
      </c>
      <c r="O432" t="s">
        <v>4357</v>
      </c>
      <c r="P432" t="s">
        <v>4358</v>
      </c>
      <c r="Q432">
        <v>6725</v>
      </c>
      <c r="R432">
        <v>6625</v>
      </c>
      <c r="S432">
        <v>6625</v>
      </c>
      <c r="T432">
        <v>0</v>
      </c>
      <c r="U432">
        <v>0</v>
      </c>
      <c r="V432">
        <v>0</v>
      </c>
      <c r="W432">
        <v>1</v>
      </c>
      <c r="X432">
        <v>1</v>
      </c>
      <c r="Y432">
        <v>1</v>
      </c>
      <c r="Z432">
        <v>1</v>
      </c>
      <c r="AA432">
        <v>1</v>
      </c>
      <c r="AB432" t="s">
        <v>1054</v>
      </c>
      <c r="AC432" t="s">
        <v>4359</v>
      </c>
      <c r="AP432" t="s">
        <v>981</v>
      </c>
      <c r="AQ432">
        <v>0</v>
      </c>
      <c r="AT432" t="s">
        <v>1054</v>
      </c>
      <c r="AU432" t="s">
        <v>4360</v>
      </c>
      <c r="AV432" t="s">
        <v>4361</v>
      </c>
      <c r="AW432" t="s">
        <v>4362</v>
      </c>
      <c r="AX432" t="s">
        <v>4363</v>
      </c>
      <c r="BF432" s="730" t="s">
        <v>4341</v>
      </c>
      <c r="BG432" s="730" t="s">
        <v>3967</v>
      </c>
      <c r="BH432" s="730" t="s">
        <v>11133</v>
      </c>
    </row>
    <row r="433" spans="1:60">
      <c r="A433">
        <v>429</v>
      </c>
      <c r="B433" t="s">
        <v>1054</v>
      </c>
      <c r="D433" t="s">
        <v>4364</v>
      </c>
      <c r="E433" t="s">
        <v>3967</v>
      </c>
      <c r="F433" t="s">
        <v>974</v>
      </c>
      <c r="G433">
        <v>5</v>
      </c>
      <c r="H433">
        <v>0</v>
      </c>
      <c r="I433" t="s">
        <v>3966</v>
      </c>
      <c r="J433" t="s">
        <v>3967</v>
      </c>
      <c r="K433" t="s">
        <v>1054</v>
      </c>
      <c r="L433" t="s">
        <v>3968</v>
      </c>
      <c r="M433" t="s">
        <v>1586</v>
      </c>
      <c r="N433" t="s">
        <v>4365</v>
      </c>
      <c r="O433" t="s">
        <v>4366</v>
      </c>
      <c r="P433" t="s">
        <v>4367</v>
      </c>
      <c r="Q433">
        <v>382684</v>
      </c>
      <c r="R433">
        <v>358860</v>
      </c>
      <c r="S433">
        <v>357734</v>
      </c>
      <c r="T433">
        <v>1068</v>
      </c>
      <c r="U433">
        <v>58</v>
      </c>
      <c r="V433">
        <v>1126</v>
      </c>
      <c r="W433">
        <v>0.99690000000000001</v>
      </c>
      <c r="X433">
        <v>1</v>
      </c>
      <c r="Y433">
        <v>1</v>
      </c>
      <c r="Z433">
        <v>1</v>
      </c>
      <c r="AA433">
        <v>1</v>
      </c>
      <c r="AB433" t="s">
        <v>1054</v>
      </c>
      <c r="AC433" s="288" t="s">
        <v>4368</v>
      </c>
      <c r="AD433" s="288" t="s">
        <v>4369</v>
      </c>
      <c r="AE433" s="288" t="s">
        <v>4370</v>
      </c>
      <c r="AF433" s="288" t="s">
        <v>4371</v>
      </c>
      <c r="AG433" s="288" t="s">
        <v>4372</v>
      </c>
      <c r="AP433" t="s">
        <v>1262</v>
      </c>
      <c r="AQ433">
        <v>1</v>
      </c>
      <c r="AT433" t="s">
        <v>1054</v>
      </c>
      <c r="AU433" t="s">
        <v>4360</v>
      </c>
      <c r="AV433" t="s">
        <v>4361</v>
      </c>
      <c r="AW433" t="s">
        <v>4362</v>
      </c>
      <c r="AX433" t="s">
        <v>4363</v>
      </c>
      <c r="BF433" s="730" t="s">
        <v>4348</v>
      </c>
      <c r="BG433" s="730" t="s">
        <v>3967</v>
      </c>
      <c r="BH433" s="730" t="s">
        <v>11133</v>
      </c>
    </row>
    <row r="434" spans="1:60">
      <c r="A434">
        <v>430</v>
      </c>
      <c r="B434" t="s">
        <v>1054</v>
      </c>
      <c r="D434" t="s">
        <v>4373</v>
      </c>
      <c r="E434" t="s">
        <v>4374</v>
      </c>
      <c r="F434" t="s">
        <v>974</v>
      </c>
      <c r="G434">
        <v>1</v>
      </c>
      <c r="H434">
        <v>0</v>
      </c>
      <c r="I434" t="s">
        <v>4002</v>
      </c>
      <c r="J434" t="s">
        <v>4185</v>
      </c>
      <c r="K434" t="s">
        <v>4004</v>
      </c>
      <c r="L434" t="s">
        <v>4013</v>
      </c>
      <c r="M434" t="s">
        <v>978</v>
      </c>
      <c r="N434" t="s">
        <v>4374</v>
      </c>
      <c r="O434" t="s">
        <v>4374</v>
      </c>
      <c r="P434" t="s">
        <v>4375</v>
      </c>
      <c r="Q434">
        <v>28614</v>
      </c>
      <c r="R434">
        <v>28403</v>
      </c>
      <c r="S434">
        <v>28192</v>
      </c>
      <c r="T434">
        <v>38</v>
      </c>
      <c r="U434">
        <v>173</v>
      </c>
      <c r="V434">
        <v>211</v>
      </c>
      <c r="W434">
        <v>0.99260000000000004</v>
      </c>
      <c r="X434">
        <v>1</v>
      </c>
      <c r="Y434">
        <v>1</v>
      </c>
      <c r="Z434">
        <v>1</v>
      </c>
      <c r="AA434">
        <v>1</v>
      </c>
      <c r="AB434" t="s">
        <v>1054</v>
      </c>
      <c r="AC434" t="s">
        <v>4376</v>
      </c>
      <c r="AP434" t="s">
        <v>981</v>
      </c>
      <c r="AQ434">
        <v>0</v>
      </c>
      <c r="AT434" t="s">
        <v>1034</v>
      </c>
      <c r="AU434" t="s">
        <v>4377</v>
      </c>
      <c r="AV434" t="s">
        <v>4378</v>
      </c>
      <c r="AW434" t="s">
        <v>4379</v>
      </c>
      <c r="AX434" t="s">
        <v>4380</v>
      </c>
      <c r="BF434" s="730" t="s">
        <v>4356</v>
      </c>
      <c r="BG434" s="730" t="s">
        <v>4004</v>
      </c>
      <c r="BH434" s="730" t="s">
        <v>11134</v>
      </c>
    </row>
    <row r="435" spans="1:60">
      <c r="A435">
        <v>431</v>
      </c>
      <c r="B435" t="s">
        <v>1054</v>
      </c>
      <c r="D435" t="s">
        <v>4381</v>
      </c>
      <c r="E435" t="s">
        <v>4382</v>
      </c>
      <c r="F435" t="s">
        <v>974</v>
      </c>
      <c r="G435">
        <v>1</v>
      </c>
      <c r="H435">
        <v>0</v>
      </c>
      <c r="I435" t="s">
        <v>3976</v>
      </c>
      <c r="J435" t="s">
        <v>3977</v>
      </c>
      <c r="K435" t="s">
        <v>3967</v>
      </c>
      <c r="L435" t="s">
        <v>2878</v>
      </c>
      <c r="M435" t="s">
        <v>1586</v>
      </c>
      <c r="N435" t="s">
        <v>4382</v>
      </c>
      <c r="O435" t="s">
        <v>4382</v>
      </c>
      <c r="P435" t="s">
        <v>4383</v>
      </c>
      <c r="Q435">
        <v>6700</v>
      </c>
      <c r="R435">
        <v>6322</v>
      </c>
      <c r="S435">
        <v>5449</v>
      </c>
      <c r="T435">
        <v>685</v>
      </c>
      <c r="U435">
        <v>188</v>
      </c>
      <c r="V435">
        <v>873</v>
      </c>
      <c r="W435">
        <v>0.8619</v>
      </c>
      <c r="X435">
        <v>0</v>
      </c>
      <c r="Y435">
        <v>1</v>
      </c>
      <c r="Z435">
        <v>1</v>
      </c>
      <c r="AA435">
        <v>0</v>
      </c>
      <c r="AB435" t="s">
        <v>1054</v>
      </c>
      <c r="AC435" t="s">
        <v>4384</v>
      </c>
      <c r="AP435" t="s">
        <v>981</v>
      </c>
      <c r="AQ435">
        <v>0</v>
      </c>
      <c r="AT435" t="s">
        <v>1034</v>
      </c>
      <c r="AU435" t="s">
        <v>4377</v>
      </c>
      <c r="AV435" t="s">
        <v>4385</v>
      </c>
      <c r="AW435" t="s">
        <v>4386</v>
      </c>
      <c r="AX435" t="s">
        <v>4380</v>
      </c>
      <c r="BF435" s="730" t="s">
        <v>4364</v>
      </c>
      <c r="BG435" s="730" t="s">
        <v>1054</v>
      </c>
      <c r="BH435" s="730" t="s">
        <v>11133</v>
      </c>
    </row>
    <row r="436" spans="1:60">
      <c r="A436">
        <v>432</v>
      </c>
      <c r="B436" t="s">
        <v>1054</v>
      </c>
      <c r="D436" t="s">
        <v>4387</v>
      </c>
      <c r="E436" t="s">
        <v>4388</v>
      </c>
      <c r="F436" t="s">
        <v>974</v>
      </c>
      <c r="G436">
        <v>1</v>
      </c>
      <c r="H436">
        <v>0</v>
      </c>
      <c r="I436" t="s">
        <v>3966</v>
      </c>
      <c r="J436" t="s">
        <v>4333</v>
      </c>
      <c r="K436" t="s">
        <v>1054</v>
      </c>
      <c r="L436" t="s">
        <v>4013</v>
      </c>
      <c r="M436" t="s">
        <v>978</v>
      </c>
      <c r="N436" t="s">
        <v>4389</v>
      </c>
      <c r="O436" t="s">
        <v>4389</v>
      </c>
      <c r="P436" t="s">
        <v>4390</v>
      </c>
      <c r="Q436">
        <v>29219</v>
      </c>
      <c r="R436">
        <v>27324</v>
      </c>
      <c r="S436">
        <v>27264</v>
      </c>
      <c r="T436">
        <v>32</v>
      </c>
      <c r="U436">
        <v>28</v>
      </c>
      <c r="V436">
        <v>60</v>
      </c>
      <c r="W436">
        <v>0.99780000000000002</v>
      </c>
      <c r="X436">
        <v>1</v>
      </c>
      <c r="Y436">
        <v>1</v>
      </c>
      <c r="Z436">
        <v>1</v>
      </c>
      <c r="AA436">
        <v>1</v>
      </c>
      <c r="AB436" t="s">
        <v>1054</v>
      </c>
      <c r="AC436" t="s">
        <v>4391</v>
      </c>
      <c r="AP436" t="s">
        <v>981</v>
      </c>
      <c r="AQ436">
        <v>0</v>
      </c>
      <c r="AT436" t="s">
        <v>1044</v>
      </c>
      <c r="AU436" t="s">
        <v>4392</v>
      </c>
      <c r="AV436" t="s">
        <v>4393</v>
      </c>
      <c r="AW436" t="s">
        <v>4394</v>
      </c>
      <c r="AX436" t="s">
        <v>4395</v>
      </c>
      <c r="BF436" s="730" t="s">
        <v>4373</v>
      </c>
      <c r="BG436" s="730" t="s">
        <v>4004</v>
      </c>
      <c r="BH436" s="730" t="s">
        <v>11134</v>
      </c>
    </row>
    <row r="437" spans="1:60">
      <c r="A437">
        <v>433</v>
      </c>
      <c r="B437" t="s">
        <v>1054</v>
      </c>
      <c r="D437" t="s">
        <v>4396</v>
      </c>
      <c r="E437" t="s">
        <v>4397</v>
      </c>
      <c r="F437" t="s">
        <v>974</v>
      </c>
      <c r="G437">
        <v>1</v>
      </c>
      <c r="H437">
        <v>0</v>
      </c>
      <c r="I437" t="s">
        <v>3966</v>
      </c>
      <c r="J437" t="s">
        <v>4333</v>
      </c>
      <c r="K437" t="s">
        <v>1054</v>
      </c>
      <c r="L437" t="s">
        <v>4013</v>
      </c>
      <c r="M437" t="s">
        <v>978</v>
      </c>
      <c r="N437" t="s">
        <v>4389</v>
      </c>
      <c r="O437" t="s">
        <v>4389</v>
      </c>
      <c r="P437" t="s">
        <v>4398</v>
      </c>
      <c r="Q437">
        <v>5559</v>
      </c>
      <c r="R437">
        <v>5063</v>
      </c>
      <c r="S437">
        <v>5063</v>
      </c>
      <c r="T437">
        <v>0</v>
      </c>
      <c r="U437">
        <v>0</v>
      </c>
      <c r="V437">
        <v>0</v>
      </c>
      <c r="W437">
        <v>1</v>
      </c>
      <c r="X437">
        <v>1</v>
      </c>
      <c r="Y437">
        <v>1</v>
      </c>
      <c r="Z437">
        <v>1</v>
      </c>
      <c r="AA437">
        <v>1</v>
      </c>
      <c r="AB437" t="s">
        <v>1054</v>
      </c>
      <c r="AC437" t="s">
        <v>4399</v>
      </c>
      <c r="AP437" t="s">
        <v>981</v>
      </c>
      <c r="AQ437">
        <v>0</v>
      </c>
      <c r="AT437" t="s">
        <v>1082</v>
      </c>
      <c r="AU437" t="s">
        <v>2594</v>
      </c>
      <c r="AV437" t="s">
        <v>4400</v>
      </c>
      <c r="AW437" t="s">
        <v>4401</v>
      </c>
      <c r="AX437" t="s">
        <v>2595</v>
      </c>
      <c r="BF437" s="730" t="s">
        <v>4381</v>
      </c>
      <c r="BG437" s="730" t="s">
        <v>3967</v>
      </c>
      <c r="BH437" s="730" t="s">
        <v>11133</v>
      </c>
    </row>
    <row r="438" spans="1:60">
      <c r="A438">
        <v>434</v>
      </c>
      <c r="B438" t="s">
        <v>1054</v>
      </c>
      <c r="D438" t="s">
        <v>4402</v>
      </c>
      <c r="E438" t="s">
        <v>4403</v>
      </c>
      <c r="F438" t="s">
        <v>974</v>
      </c>
      <c r="G438">
        <v>1</v>
      </c>
      <c r="H438">
        <v>0</v>
      </c>
      <c r="I438" t="s">
        <v>3966</v>
      </c>
      <c r="J438" t="s">
        <v>4117</v>
      </c>
      <c r="K438" t="s">
        <v>3967</v>
      </c>
      <c r="L438" t="s">
        <v>1585</v>
      </c>
      <c r="M438" t="s">
        <v>1586</v>
      </c>
      <c r="N438" t="s">
        <v>4403</v>
      </c>
      <c r="O438" t="s">
        <v>4404</v>
      </c>
      <c r="P438" t="s">
        <v>4405</v>
      </c>
      <c r="Q438">
        <v>4790</v>
      </c>
      <c r="R438">
        <v>4864</v>
      </c>
      <c r="S438">
        <v>4830</v>
      </c>
      <c r="T438">
        <v>8</v>
      </c>
      <c r="U438">
        <v>26</v>
      </c>
      <c r="V438">
        <v>34</v>
      </c>
      <c r="W438">
        <v>0.99299999999999999</v>
      </c>
      <c r="X438">
        <v>1</v>
      </c>
      <c r="Y438">
        <v>1</v>
      </c>
      <c r="Z438">
        <v>1</v>
      </c>
      <c r="AA438">
        <v>1</v>
      </c>
      <c r="AB438" t="s">
        <v>1054</v>
      </c>
      <c r="AC438" t="s">
        <v>4406</v>
      </c>
      <c r="AP438" t="s">
        <v>981</v>
      </c>
      <c r="AQ438">
        <v>0</v>
      </c>
      <c r="AT438" t="s">
        <v>1044</v>
      </c>
      <c r="AU438" t="s">
        <v>4407</v>
      </c>
      <c r="AV438" t="s">
        <v>4408</v>
      </c>
      <c r="AW438" t="s">
        <v>4409</v>
      </c>
      <c r="AX438" t="s">
        <v>4410</v>
      </c>
      <c r="BF438" s="730" t="s">
        <v>4387</v>
      </c>
      <c r="BG438" s="730" t="s">
        <v>1054</v>
      </c>
      <c r="BH438" s="730" t="s">
        <v>11134</v>
      </c>
    </row>
    <row r="439" spans="1:60">
      <c r="A439">
        <v>435</v>
      </c>
      <c r="B439" t="s">
        <v>1054</v>
      </c>
      <c r="D439" t="s">
        <v>4411</v>
      </c>
      <c r="E439" t="s">
        <v>4412</v>
      </c>
      <c r="F439" t="s">
        <v>974</v>
      </c>
      <c r="G439">
        <v>1</v>
      </c>
      <c r="H439">
        <v>0</v>
      </c>
      <c r="I439" t="s">
        <v>3966</v>
      </c>
      <c r="J439" t="s">
        <v>4012</v>
      </c>
      <c r="K439" t="s">
        <v>1054</v>
      </c>
      <c r="L439" t="s">
        <v>4013</v>
      </c>
      <c r="M439" t="s">
        <v>978</v>
      </c>
      <c r="N439" t="s">
        <v>1343</v>
      </c>
      <c r="O439" t="s">
        <v>1343</v>
      </c>
      <c r="P439" t="s">
        <v>4413</v>
      </c>
      <c r="Q439">
        <v>4094</v>
      </c>
      <c r="R439">
        <v>4130</v>
      </c>
      <c r="S439">
        <v>3500</v>
      </c>
      <c r="T439">
        <v>586</v>
      </c>
      <c r="U439">
        <v>44</v>
      </c>
      <c r="V439">
        <v>630</v>
      </c>
      <c r="W439">
        <v>0.84750000000000003</v>
      </c>
      <c r="X439">
        <v>0</v>
      </c>
      <c r="Y439">
        <v>1</v>
      </c>
      <c r="Z439">
        <v>1</v>
      </c>
      <c r="AA439">
        <v>0</v>
      </c>
      <c r="AB439" t="s">
        <v>1054</v>
      </c>
      <c r="AC439" t="s">
        <v>4414</v>
      </c>
      <c r="AP439" t="s">
        <v>981</v>
      </c>
      <c r="AQ439">
        <v>0</v>
      </c>
      <c r="AT439" t="s">
        <v>1044</v>
      </c>
      <c r="AU439" t="s">
        <v>4407</v>
      </c>
      <c r="AV439" t="s">
        <v>4415</v>
      </c>
      <c r="AW439" t="s">
        <v>4416</v>
      </c>
      <c r="AX439" t="s">
        <v>4410</v>
      </c>
      <c r="BF439" s="730" t="s">
        <v>4396</v>
      </c>
      <c r="BG439" s="730" t="s">
        <v>1054</v>
      </c>
      <c r="BH439" s="730" t="s">
        <v>11134</v>
      </c>
    </row>
    <row r="440" spans="1:60">
      <c r="A440">
        <v>436</v>
      </c>
      <c r="B440" t="s">
        <v>1054</v>
      </c>
      <c r="D440" t="s">
        <v>4417</v>
      </c>
      <c r="E440" t="s">
        <v>4418</v>
      </c>
      <c r="F440" t="s">
        <v>974</v>
      </c>
      <c r="G440">
        <v>1</v>
      </c>
      <c r="H440">
        <v>0</v>
      </c>
      <c r="I440" t="s">
        <v>3966</v>
      </c>
      <c r="J440" t="s">
        <v>4068</v>
      </c>
      <c r="K440" t="s">
        <v>4004</v>
      </c>
      <c r="L440" t="s">
        <v>4005</v>
      </c>
      <c r="M440" t="s">
        <v>978</v>
      </c>
      <c r="N440" t="s">
        <v>4418</v>
      </c>
      <c r="O440" t="s">
        <v>4418</v>
      </c>
      <c r="P440" t="s">
        <v>4419</v>
      </c>
      <c r="Q440">
        <v>2268</v>
      </c>
      <c r="R440">
        <v>2243</v>
      </c>
      <c r="S440">
        <v>2243</v>
      </c>
      <c r="T440">
        <v>0</v>
      </c>
      <c r="U440">
        <v>0</v>
      </c>
      <c r="V440">
        <v>0</v>
      </c>
      <c r="W440">
        <v>1</v>
      </c>
      <c r="X440">
        <v>1</v>
      </c>
      <c r="Y440">
        <v>1</v>
      </c>
      <c r="Z440">
        <v>1</v>
      </c>
      <c r="AA440">
        <v>1</v>
      </c>
      <c r="AB440" t="s">
        <v>1054</v>
      </c>
      <c r="AC440" t="s">
        <v>4420</v>
      </c>
      <c r="AP440" t="s">
        <v>981</v>
      </c>
      <c r="AQ440">
        <v>0</v>
      </c>
      <c r="AT440" t="s">
        <v>1239</v>
      </c>
      <c r="AU440" t="s">
        <v>4421</v>
      </c>
      <c r="AV440" t="s">
        <v>4422</v>
      </c>
      <c r="AW440" t="s">
        <v>4423</v>
      </c>
      <c r="AX440" t="s">
        <v>4423</v>
      </c>
      <c r="BF440" s="730" t="s">
        <v>4402</v>
      </c>
      <c r="BG440" s="730" t="s">
        <v>3967</v>
      </c>
      <c r="BH440" s="730" t="s">
        <v>11133</v>
      </c>
    </row>
    <row r="441" spans="1:60">
      <c r="A441">
        <v>437</v>
      </c>
      <c r="B441" t="s">
        <v>1054</v>
      </c>
      <c r="D441" t="s">
        <v>4424</v>
      </c>
      <c r="E441" t="s">
        <v>4425</v>
      </c>
      <c r="F441" t="s">
        <v>974</v>
      </c>
      <c r="G441">
        <v>1</v>
      </c>
      <c r="H441">
        <v>0</v>
      </c>
      <c r="I441" t="s">
        <v>3966</v>
      </c>
      <c r="J441" t="s">
        <v>4053</v>
      </c>
      <c r="K441" t="s">
        <v>1054</v>
      </c>
      <c r="L441" t="s">
        <v>4013</v>
      </c>
      <c r="M441" t="s">
        <v>978</v>
      </c>
      <c r="N441" t="s">
        <v>4425</v>
      </c>
      <c r="O441" t="s">
        <v>4425</v>
      </c>
      <c r="P441" t="s">
        <v>4426</v>
      </c>
      <c r="Q441">
        <v>4648</v>
      </c>
      <c r="R441">
        <v>4537</v>
      </c>
      <c r="S441">
        <v>0</v>
      </c>
      <c r="T441">
        <v>4437</v>
      </c>
      <c r="U441">
        <v>100</v>
      </c>
      <c r="V441">
        <v>4537</v>
      </c>
      <c r="W441">
        <v>0</v>
      </c>
      <c r="X441">
        <v>0</v>
      </c>
      <c r="Y441">
        <v>1</v>
      </c>
      <c r="Z441">
        <v>1</v>
      </c>
      <c r="AA441">
        <v>0</v>
      </c>
      <c r="AB441" t="s">
        <v>1054</v>
      </c>
      <c r="AC441" t="s">
        <v>4427</v>
      </c>
      <c r="AP441" t="s">
        <v>981</v>
      </c>
      <c r="AQ441">
        <v>0</v>
      </c>
      <c r="AT441" t="s">
        <v>1239</v>
      </c>
      <c r="AU441" t="s">
        <v>4421</v>
      </c>
      <c r="AV441" t="s">
        <v>4428</v>
      </c>
      <c r="AW441" t="s">
        <v>4429</v>
      </c>
      <c r="AX441" t="s">
        <v>4423</v>
      </c>
      <c r="BF441" s="730" t="s">
        <v>4411</v>
      </c>
      <c r="BG441" s="730" t="s">
        <v>1054</v>
      </c>
      <c r="BH441" s="730" t="s">
        <v>11134</v>
      </c>
    </row>
    <row r="442" spans="1:60">
      <c r="A442">
        <v>438</v>
      </c>
      <c r="B442" t="s">
        <v>1054</v>
      </c>
      <c r="D442" t="s">
        <v>4430</v>
      </c>
      <c r="E442" t="s">
        <v>4431</v>
      </c>
      <c r="F442" t="s">
        <v>974</v>
      </c>
      <c r="G442">
        <v>2</v>
      </c>
      <c r="H442">
        <v>0</v>
      </c>
      <c r="I442" t="s">
        <v>3966</v>
      </c>
      <c r="J442" t="s">
        <v>4253</v>
      </c>
      <c r="K442" t="s">
        <v>1054</v>
      </c>
      <c r="L442" t="s">
        <v>3968</v>
      </c>
      <c r="M442" t="s">
        <v>1586</v>
      </c>
      <c r="N442" t="s">
        <v>4431</v>
      </c>
      <c r="O442" t="s">
        <v>4431</v>
      </c>
      <c r="P442" t="s">
        <v>4432</v>
      </c>
      <c r="Q442">
        <v>19400</v>
      </c>
      <c r="R442">
        <v>17311</v>
      </c>
      <c r="S442">
        <v>16463</v>
      </c>
      <c r="T442">
        <v>413</v>
      </c>
      <c r="U442">
        <v>435</v>
      </c>
      <c r="V442">
        <v>848</v>
      </c>
      <c r="W442">
        <v>0.95099999999999996</v>
      </c>
      <c r="X442">
        <v>0</v>
      </c>
      <c r="Y442">
        <v>1</v>
      </c>
      <c r="Z442">
        <v>1</v>
      </c>
      <c r="AA442">
        <v>0</v>
      </c>
      <c r="AB442" t="s">
        <v>1054</v>
      </c>
      <c r="AC442" s="288" t="s">
        <v>4433</v>
      </c>
      <c r="AD442" s="288" t="s">
        <v>4434</v>
      </c>
      <c r="AP442" t="s">
        <v>981</v>
      </c>
      <c r="AQ442">
        <v>0</v>
      </c>
      <c r="AT442" t="s">
        <v>1239</v>
      </c>
      <c r="AU442" t="s">
        <v>4421</v>
      </c>
      <c r="AV442" t="s">
        <v>4435</v>
      </c>
      <c r="AW442" t="s">
        <v>4436</v>
      </c>
      <c r="AX442" t="s">
        <v>4423</v>
      </c>
      <c r="BF442" s="730" t="s">
        <v>4417</v>
      </c>
      <c r="BG442" s="730" t="s">
        <v>4004</v>
      </c>
      <c r="BH442" s="730" t="s">
        <v>11134</v>
      </c>
    </row>
    <row r="443" spans="1:60">
      <c r="A443">
        <v>439</v>
      </c>
      <c r="B443" t="s">
        <v>1054</v>
      </c>
      <c r="D443" t="s">
        <v>4437</v>
      </c>
      <c r="E443" t="s">
        <v>4438</v>
      </c>
      <c r="F443" t="s">
        <v>974</v>
      </c>
      <c r="G443">
        <v>1</v>
      </c>
      <c r="H443">
        <v>0</v>
      </c>
      <c r="I443" t="s">
        <v>3976</v>
      </c>
      <c r="J443" t="s">
        <v>4178</v>
      </c>
      <c r="K443" t="s">
        <v>936</v>
      </c>
      <c r="L443" t="s">
        <v>2878</v>
      </c>
      <c r="M443" t="s">
        <v>1586</v>
      </c>
      <c r="N443" t="s">
        <v>4439</v>
      </c>
      <c r="O443" t="s">
        <v>4439</v>
      </c>
      <c r="P443" t="s">
        <v>4440</v>
      </c>
      <c r="Q443">
        <v>9644</v>
      </c>
      <c r="R443">
        <v>8230</v>
      </c>
      <c r="S443">
        <v>7995</v>
      </c>
      <c r="T443">
        <v>178</v>
      </c>
      <c r="U443">
        <v>57</v>
      </c>
      <c r="V443">
        <v>235</v>
      </c>
      <c r="W443">
        <v>0.97140000000000004</v>
      </c>
      <c r="X443">
        <v>0</v>
      </c>
      <c r="Y443">
        <v>1</v>
      </c>
      <c r="Z443">
        <v>1</v>
      </c>
      <c r="AA443">
        <v>0</v>
      </c>
      <c r="AB443" t="s">
        <v>1054</v>
      </c>
      <c r="AC443" t="s">
        <v>4441</v>
      </c>
      <c r="AP443" t="s">
        <v>981</v>
      </c>
      <c r="AQ443">
        <v>0</v>
      </c>
      <c r="AT443" t="s">
        <v>1190</v>
      </c>
      <c r="AU443" t="s">
        <v>3818</v>
      </c>
      <c r="AV443" t="s">
        <v>4442</v>
      </c>
      <c r="AW443" t="s">
        <v>4443</v>
      </c>
      <c r="AX443" t="s">
        <v>3819</v>
      </c>
      <c r="BF443" s="730" t="s">
        <v>4424</v>
      </c>
      <c r="BG443" s="730" t="s">
        <v>1054</v>
      </c>
      <c r="BH443" s="730" t="s">
        <v>11134</v>
      </c>
    </row>
    <row r="444" spans="1:60">
      <c r="A444">
        <v>440</v>
      </c>
      <c r="B444" t="s">
        <v>1054</v>
      </c>
      <c r="D444" t="s">
        <v>4444</v>
      </c>
      <c r="E444" t="s">
        <v>4445</v>
      </c>
      <c r="F444" t="s">
        <v>974</v>
      </c>
      <c r="G444">
        <v>1</v>
      </c>
      <c r="H444">
        <v>0</v>
      </c>
      <c r="I444" t="s">
        <v>3966</v>
      </c>
      <c r="J444" t="s">
        <v>4446</v>
      </c>
      <c r="K444" t="s">
        <v>1054</v>
      </c>
      <c r="L444" t="s">
        <v>4013</v>
      </c>
      <c r="M444" t="s">
        <v>978</v>
      </c>
      <c r="N444" t="s">
        <v>4445</v>
      </c>
      <c r="O444" t="s">
        <v>4447</v>
      </c>
      <c r="P444" t="s">
        <v>4448</v>
      </c>
      <c r="Q444">
        <v>3056</v>
      </c>
      <c r="R444">
        <v>3317</v>
      </c>
      <c r="S444">
        <v>3279</v>
      </c>
      <c r="T444">
        <v>31</v>
      </c>
      <c r="U444">
        <v>7</v>
      </c>
      <c r="V444">
        <v>38</v>
      </c>
      <c r="W444">
        <v>0.98850000000000005</v>
      </c>
      <c r="X444">
        <v>1</v>
      </c>
      <c r="Y444">
        <v>1</v>
      </c>
      <c r="Z444">
        <v>1</v>
      </c>
      <c r="AA444">
        <v>1</v>
      </c>
      <c r="AB444" t="s">
        <v>1054</v>
      </c>
      <c r="AC444" t="s">
        <v>4449</v>
      </c>
      <c r="AP444" t="s">
        <v>981</v>
      </c>
      <c r="AQ444">
        <v>0</v>
      </c>
      <c r="AT444" t="s">
        <v>936</v>
      </c>
      <c r="AU444" t="s">
        <v>4450</v>
      </c>
      <c r="AV444" t="s">
        <v>4451</v>
      </c>
      <c r="AW444" t="s">
        <v>4452</v>
      </c>
      <c r="AX444" t="s">
        <v>4452</v>
      </c>
      <c r="BF444" s="730" t="s">
        <v>4430</v>
      </c>
      <c r="BG444" s="730" t="s">
        <v>1054</v>
      </c>
      <c r="BH444" s="730" t="s">
        <v>11133</v>
      </c>
    </row>
    <row r="445" spans="1:60">
      <c r="A445">
        <v>441</v>
      </c>
      <c r="B445" t="s">
        <v>1054</v>
      </c>
      <c r="D445" t="s">
        <v>4453</v>
      </c>
      <c r="E445" t="s">
        <v>4454</v>
      </c>
      <c r="F445" t="s">
        <v>974</v>
      </c>
      <c r="G445">
        <v>1</v>
      </c>
      <c r="H445">
        <v>0</v>
      </c>
      <c r="I445" t="s">
        <v>3966</v>
      </c>
      <c r="J445" t="s">
        <v>4099</v>
      </c>
      <c r="K445" t="s">
        <v>3967</v>
      </c>
      <c r="L445" t="s">
        <v>3968</v>
      </c>
      <c r="M445" t="s">
        <v>1586</v>
      </c>
      <c r="N445" t="s">
        <v>4454</v>
      </c>
      <c r="O445" t="s">
        <v>4454</v>
      </c>
      <c r="P445" t="s">
        <v>4455</v>
      </c>
      <c r="Q445">
        <v>6477</v>
      </c>
      <c r="R445">
        <v>6477</v>
      </c>
      <c r="S445">
        <v>5604</v>
      </c>
      <c r="T445">
        <v>711</v>
      </c>
      <c r="U445">
        <v>162</v>
      </c>
      <c r="V445">
        <v>873</v>
      </c>
      <c r="W445">
        <v>0.86519999999999997</v>
      </c>
      <c r="X445">
        <v>0</v>
      </c>
      <c r="Y445">
        <v>1</v>
      </c>
      <c r="Z445">
        <v>1</v>
      </c>
      <c r="AA445">
        <v>0</v>
      </c>
      <c r="AB445" t="s">
        <v>1054</v>
      </c>
      <c r="AC445" t="s">
        <v>4456</v>
      </c>
      <c r="AP445" t="s">
        <v>981</v>
      </c>
      <c r="AQ445">
        <v>0</v>
      </c>
      <c r="AT445" t="s">
        <v>1034</v>
      </c>
      <c r="AU445" t="s">
        <v>4457</v>
      </c>
      <c r="AV445" t="s">
        <v>4458</v>
      </c>
      <c r="AW445" t="s">
        <v>4459</v>
      </c>
      <c r="AX445" t="s">
        <v>4460</v>
      </c>
      <c r="BF445" s="730" t="s">
        <v>4437</v>
      </c>
      <c r="BG445" s="730" t="s">
        <v>936</v>
      </c>
      <c r="BH445" s="730" t="s">
        <v>11133</v>
      </c>
    </row>
    <row r="446" spans="1:60">
      <c r="A446">
        <v>442</v>
      </c>
      <c r="B446" t="s">
        <v>1054</v>
      </c>
      <c r="D446" t="s">
        <v>4461</v>
      </c>
      <c r="E446" t="s">
        <v>4462</v>
      </c>
      <c r="F446" t="s">
        <v>974</v>
      </c>
      <c r="G446">
        <v>1</v>
      </c>
      <c r="H446">
        <v>0</v>
      </c>
      <c r="I446" t="s">
        <v>3966</v>
      </c>
      <c r="J446" t="s">
        <v>4463</v>
      </c>
      <c r="K446" t="s">
        <v>1054</v>
      </c>
      <c r="L446" t="s">
        <v>4013</v>
      </c>
      <c r="M446" t="s">
        <v>978</v>
      </c>
      <c r="N446" t="s">
        <v>4462</v>
      </c>
      <c r="O446" t="s">
        <v>4462</v>
      </c>
      <c r="P446" t="s">
        <v>4464</v>
      </c>
      <c r="Q446">
        <v>49208</v>
      </c>
      <c r="R446">
        <v>42725</v>
      </c>
      <c r="S446">
        <v>41685</v>
      </c>
      <c r="T446">
        <v>760</v>
      </c>
      <c r="U446">
        <v>280</v>
      </c>
      <c r="V446">
        <v>1040</v>
      </c>
      <c r="W446">
        <v>0.97570000000000001</v>
      </c>
      <c r="X446">
        <v>0</v>
      </c>
      <c r="Y446">
        <v>1</v>
      </c>
      <c r="Z446">
        <v>1</v>
      </c>
      <c r="AA446">
        <v>0</v>
      </c>
      <c r="AB446" t="s">
        <v>1054</v>
      </c>
      <c r="AC446" t="s">
        <v>4465</v>
      </c>
      <c r="AP446" t="s">
        <v>981</v>
      </c>
      <c r="AQ446">
        <v>0</v>
      </c>
      <c r="AT446" t="s">
        <v>1023</v>
      </c>
      <c r="AU446" t="s">
        <v>4466</v>
      </c>
      <c r="AV446" t="s">
        <v>4467</v>
      </c>
      <c r="AW446" t="s">
        <v>4468</v>
      </c>
      <c r="AX446" t="s">
        <v>4469</v>
      </c>
      <c r="BF446" s="730" t="s">
        <v>4444</v>
      </c>
      <c r="BG446" s="730" t="s">
        <v>1054</v>
      </c>
      <c r="BH446" s="730" t="s">
        <v>11134</v>
      </c>
    </row>
    <row r="447" spans="1:60">
      <c r="A447">
        <v>443</v>
      </c>
      <c r="B447" t="s">
        <v>1054</v>
      </c>
      <c r="D447" t="s">
        <v>4470</v>
      </c>
      <c r="E447" t="s">
        <v>4471</v>
      </c>
      <c r="F447" t="s">
        <v>974</v>
      </c>
      <c r="G447">
        <v>1</v>
      </c>
      <c r="H447">
        <v>0</v>
      </c>
      <c r="I447" t="s">
        <v>4002</v>
      </c>
      <c r="J447" t="s">
        <v>4003</v>
      </c>
      <c r="K447" t="s">
        <v>4004</v>
      </c>
      <c r="L447" t="s">
        <v>4005</v>
      </c>
      <c r="M447" t="s">
        <v>978</v>
      </c>
      <c r="N447" t="s">
        <v>4471</v>
      </c>
      <c r="O447" t="s">
        <v>4471</v>
      </c>
      <c r="P447" t="s">
        <v>4472</v>
      </c>
      <c r="Q447">
        <v>10491</v>
      </c>
      <c r="R447">
        <v>10115</v>
      </c>
      <c r="S447">
        <v>9864</v>
      </c>
      <c r="T447">
        <v>94</v>
      </c>
      <c r="U447">
        <v>157</v>
      </c>
      <c r="V447">
        <v>251</v>
      </c>
      <c r="W447">
        <v>0.97519999999999996</v>
      </c>
      <c r="X447">
        <v>0</v>
      </c>
      <c r="Y447">
        <v>1</v>
      </c>
      <c r="Z447">
        <v>1</v>
      </c>
      <c r="AA447">
        <v>0</v>
      </c>
      <c r="AB447" t="s">
        <v>1054</v>
      </c>
      <c r="AC447" t="s">
        <v>4473</v>
      </c>
      <c r="AP447" t="s">
        <v>981</v>
      </c>
      <c r="AQ447">
        <v>0</v>
      </c>
      <c r="AT447" t="s">
        <v>1054</v>
      </c>
      <c r="AU447" t="s">
        <v>4474</v>
      </c>
      <c r="AV447" t="s">
        <v>4475</v>
      </c>
      <c r="AW447" t="s">
        <v>4476</v>
      </c>
      <c r="AX447" t="s">
        <v>4477</v>
      </c>
      <c r="BF447" s="730" t="s">
        <v>4453</v>
      </c>
      <c r="BG447" s="730" t="s">
        <v>3967</v>
      </c>
      <c r="BH447" s="730" t="s">
        <v>11133</v>
      </c>
    </row>
    <row r="448" spans="1:60">
      <c r="A448">
        <v>444</v>
      </c>
      <c r="B448" t="s">
        <v>1054</v>
      </c>
      <c r="D448" t="s">
        <v>4478</v>
      </c>
      <c r="E448" t="s">
        <v>4479</v>
      </c>
      <c r="F448" t="s">
        <v>974</v>
      </c>
      <c r="G448">
        <v>1</v>
      </c>
      <c r="H448">
        <v>0</v>
      </c>
      <c r="I448" t="s">
        <v>3976</v>
      </c>
      <c r="J448" t="s">
        <v>3977</v>
      </c>
      <c r="K448" t="s">
        <v>3967</v>
      </c>
      <c r="L448" t="s">
        <v>3968</v>
      </c>
      <c r="M448" t="s">
        <v>1586</v>
      </c>
      <c r="N448" t="s">
        <v>4479</v>
      </c>
      <c r="O448" t="s">
        <v>4480</v>
      </c>
      <c r="P448" t="s">
        <v>4481</v>
      </c>
      <c r="Q448">
        <v>39668</v>
      </c>
      <c r="R448">
        <v>36332</v>
      </c>
      <c r="S448">
        <v>33938</v>
      </c>
      <c r="T448">
        <v>1818</v>
      </c>
      <c r="U448">
        <v>576</v>
      </c>
      <c r="V448">
        <v>2394</v>
      </c>
      <c r="W448">
        <v>0.93410000000000004</v>
      </c>
      <c r="X448">
        <v>0</v>
      </c>
      <c r="Y448">
        <v>1</v>
      </c>
      <c r="Z448">
        <v>1</v>
      </c>
      <c r="AA448">
        <v>0</v>
      </c>
      <c r="AB448" t="s">
        <v>1054</v>
      </c>
      <c r="AC448" t="s">
        <v>4482</v>
      </c>
      <c r="AP448" t="s">
        <v>981</v>
      </c>
      <c r="AQ448">
        <v>0</v>
      </c>
      <c r="AT448" t="s">
        <v>991</v>
      </c>
      <c r="AU448" t="s">
        <v>4483</v>
      </c>
      <c r="AV448" t="s">
        <v>4484</v>
      </c>
      <c r="AW448" t="s">
        <v>4485</v>
      </c>
      <c r="AX448" t="s">
        <v>4486</v>
      </c>
      <c r="BF448" s="730" t="s">
        <v>4461</v>
      </c>
      <c r="BG448" s="730" t="s">
        <v>1054</v>
      </c>
      <c r="BH448" s="730" t="s">
        <v>11134</v>
      </c>
    </row>
    <row r="449" spans="1:60">
      <c r="A449">
        <v>445</v>
      </c>
      <c r="B449" t="s">
        <v>1054</v>
      </c>
      <c r="D449" t="s">
        <v>4487</v>
      </c>
      <c r="E449" t="s">
        <v>4488</v>
      </c>
      <c r="F449" t="s">
        <v>974</v>
      </c>
      <c r="G449">
        <v>1</v>
      </c>
      <c r="H449">
        <v>0</v>
      </c>
      <c r="I449" t="s">
        <v>3966</v>
      </c>
      <c r="J449" t="s">
        <v>4463</v>
      </c>
      <c r="K449" t="s">
        <v>1054</v>
      </c>
      <c r="L449" t="s">
        <v>4013</v>
      </c>
      <c r="M449" t="s">
        <v>978</v>
      </c>
      <c r="N449" t="s">
        <v>4488</v>
      </c>
      <c r="O449" t="s">
        <v>4488</v>
      </c>
      <c r="P449" t="s">
        <v>4489</v>
      </c>
      <c r="Q449">
        <v>5354</v>
      </c>
      <c r="R449">
        <v>5387</v>
      </c>
      <c r="S449">
        <v>4519</v>
      </c>
      <c r="T449">
        <v>763</v>
      </c>
      <c r="U449">
        <v>105</v>
      </c>
      <c r="V449">
        <v>868</v>
      </c>
      <c r="W449">
        <v>0.83889999999999998</v>
      </c>
      <c r="X449">
        <v>0</v>
      </c>
      <c r="Y449">
        <v>1</v>
      </c>
      <c r="Z449">
        <v>1</v>
      </c>
      <c r="AA449">
        <v>0</v>
      </c>
      <c r="AB449" t="s">
        <v>1054</v>
      </c>
      <c r="AC449" t="s">
        <v>4490</v>
      </c>
      <c r="AP449" t="s">
        <v>981</v>
      </c>
      <c r="AQ449">
        <v>0</v>
      </c>
      <c r="AT449" t="s">
        <v>1190</v>
      </c>
      <c r="AU449" t="s">
        <v>2993</v>
      </c>
      <c r="AV449" t="s">
        <v>4491</v>
      </c>
      <c r="AW449" t="s">
        <v>4492</v>
      </c>
      <c r="AX449" t="s">
        <v>2994</v>
      </c>
      <c r="BF449" s="730" t="s">
        <v>4470</v>
      </c>
      <c r="BG449" s="730" t="s">
        <v>4004</v>
      </c>
      <c r="BH449" s="730" t="s">
        <v>11134</v>
      </c>
    </row>
    <row r="450" spans="1:60">
      <c r="A450">
        <v>446</v>
      </c>
      <c r="B450" t="s">
        <v>1054</v>
      </c>
      <c r="D450" t="s">
        <v>4493</v>
      </c>
      <c r="E450" t="s">
        <v>4494</v>
      </c>
      <c r="F450" t="s">
        <v>974</v>
      </c>
      <c r="G450">
        <v>1</v>
      </c>
      <c r="H450">
        <v>0</v>
      </c>
      <c r="I450" t="s">
        <v>3966</v>
      </c>
      <c r="J450" t="s">
        <v>4117</v>
      </c>
      <c r="K450" t="s">
        <v>3967</v>
      </c>
      <c r="L450" t="s">
        <v>3968</v>
      </c>
      <c r="M450" t="s">
        <v>1586</v>
      </c>
      <c r="N450" t="s">
        <v>4495</v>
      </c>
      <c r="O450" t="s">
        <v>4496</v>
      </c>
      <c r="P450" t="s">
        <v>4497</v>
      </c>
      <c r="Q450">
        <v>16927</v>
      </c>
      <c r="R450">
        <v>17341</v>
      </c>
      <c r="S450">
        <v>17341</v>
      </c>
      <c r="T450">
        <v>0</v>
      </c>
      <c r="U450">
        <v>0</v>
      </c>
      <c r="V450">
        <v>0</v>
      </c>
      <c r="W450">
        <v>1</v>
      </c>
      <c r="X450">
        <v>1</v>
      </c>
      <c r="Y450">
        <v>1</v>
      </c>
      <c r="Z450">
        <v>1</v>
      </c>
      <c r="AA450">
        <v>1</v>
      </c>
      <c r="AB450" t="s">
        <v>1054</v>
      </c>
      <c r="AC450" t="s">
        <v>4498</v>
      </c>
      <c r="AP450" t="s">
        <v>981</v>
      </c>
      <c r="AQ450">
        <v>0</v>
      </c>
      <c r="AT450" t="s">
        <v>1034</v>
      </c>
      <c r="AU450" t="s">
        <v>4499</v>
      </c>
      <c r="AV450" t="s">
        <v>4500</v>
      </c>
      <c r="AW450" t="s">
        <v>4501</v>
      </c>
      <c r="AX450" t="s">
        <v>4502</v>
      </c>
      <c r="BF450" s="730" t="s">
        <v>4478</v>
      </c>
      <c r="BG450" s="730" t="s">
        <v>3967</v>
      </c>
      <c r="BH450" s="730" t="s">
        <v>11133</v>
      </c>
    </row>
    <row r="451" spans="1:60">
      <c r="A451">
        <v>447</v>
      </c>
      <c r="B451" t="s">
        <v>1054</v>
      </c>
      <c r="D451" t="s">
        <v>4503</v>
      </c>
      <c r="E451" t="s">
        <v>4504</v>
      </c>
      <c r="F451" t="s">
        <v>974</v>
      </c>
      <c r="G451">
        <v>1</v>
      </c>
      <c r="H451">
        <v>0</v>
      </c>
      <c r="I451" t="s">
        <v>3966</v>
      </c>
      <c r="J451" t="s">
        <v>4012</v>
      </c>
      <c r="K451" t="s">
        <v>1054</v>
      </c>
      <c r="L451" t="s">
        <v>4013</v>
      </c>
      <c r="M451" t="s">
        <v>978</v>
      </c>
      <c r="N451" t="s">
        <v>4505</v>
      </c>
      <c r="O451" t="s">
        <v>4506</v>
      </c>
      <c r="P451" t="s">
        <v>4507</v>
      </c>
      <c r="Q451">
        <v>3613</v>
      </c>
      <c r="R451">
        <v>3587</v>
      </c>
      <c r="S451">
        <v>3587</v>
      </c>
      <c r="T451">
        <v>0</v>
      </c>
      <c r="U451">
        <v>0</v>
      </c>
      <c r="V451">
        <v>0</v>
      </c>
      <c r="W451">
        <v>1</v>
      </c>
      <c r="X451">
        <v>1</v>
      </c>
      <c r="Y451">
        <v>1</v>
      </c>
      <c r="Z451">
        <v>1</v>
      </c>
      <c r="AA451">
        <v>1</v>
      </c>
      <c r="AB451" t="s">
        <v>1054</v>
      </c>
      <c r="AC451" t="s">
        <v>4508</v>
      </c>
      <c r="AP451" t="s">
        <v>981</v>
      </c>
      <c r="AQ451">
        <v>0</v>
      </c>
      <c r="AT451" t="s">
        <v>936</v>
      </c>
      <c r="AU451" t="s">
        <v>4509</v>
      </c>
      <c r="AV451" t="s">
        <v>4510</v>
      </c>
      <c r="AW451" t="s">
        <v>1181</v>
      </c>
      <c r="AX451" t="s">
        <v>4511</v>
      </c>
      <c r="BF451" s="730" t="s">
        <v>4487</v>
      </c>
      <c r="BG451" s="730" t="s">
        <v>1054</v>
      </c>
      <c r="BH451" s="730" t="s">
        <v>11134</v>
      </c>
    </row>
    <row r="452" spans="1:60">
      <c r="A452">
        <v>448</v>
      </c>
      <c r="B452" t="s">
        <v>1054</v>
      </c>
      <c r="D452" t="s">
        <v>4512</v>
      </c>
      <c r="E452" t="s">
        <v>4513</v>
      </c>
      <c r="F452" t="s">
        <v>974</v>
      </c>
      <c r="G452">
        <v>1</v>
      </c>
      <c r="H452">
        <v>0</v>
      </c>
      <c r="I452" t="s">
        <v>4002</v>
      </c>
      <c r="J452" t="s">
        <v>4514</v>
      </c>
      <c r="K452" t="s">
        <v>4004</v>
      </c>
      <c r="L452" t="s">
        <v>4005</v>
      </c>
      <c r="M452" t="s">
        <v>978</v>
      </c>
      <c r="N452" t="s">
        <v>4513</v>
      </c>
      <c r="O452" t="s">
        <v>4515</v>
      </c>
      <c r="P452" t="s">
        <v>4516</v>
      </c>
      <c r="Q452">
        <v>30667</v>
      </c>
      <c r="R452">
        <v>25161</v>
      </c>
      <c r="S452">
        <v>25056</v>
      </c>
      <c r="T452">
        <v>82</v>
      </c>
      <c r="U452">
        <v>23</v>
      </c>
      <c r="V452">
        <v>105</v>
      </c>
      <c r="W452">
        <v>0.99580000000000002</v>
      </c>
      <c r="X452">
        <v>1</v>
      </c>
      <c r="Y452">
        <v>1</v>
      </c>
      <c r="Z452">
        <v>1</v>
      </c>
      <c r="AA452">
        <v>1</v>
      </c>
      <c r="AB452" t="s">
        <v>1054</v>
      </c>
      <c r="AC452" t="s">
        <v>4517</v>
      </c>
      <c r="AP452" t="s">
        <v>981</v>
      </c>
      <c r="AQ452">
        <v>0</v>
      </c>
      <c r="AT452" t="s">
        <v>991</v>
      </c>
      <c r="AU452" t="s">
        <v>4518</v>
      </c>
      <c r="AV452" t="s">
        <v>4519</v>
      </c>
      <c r="AW452" t="s">
        <v>4520</v>
      </c>
      <c r="AX452" t="s">
        <v>4520</v>
      </c>
      <c r="BF452" s="730" t="s">
        <v>4493</v>
      </c>
      <c r="BG452" s="730" t="s">
        <v>3967</v>
      </c>
      <c r="BH452" s="730" t="s">
        <v>11133</v>
      </c>
    </row>
    <row r="453" spans="1:60">
      <c r="A453">
        <v>449</v>
      </c>
      <c r="B453" t="s">
        <v>1054</v>
      </c>
      <c r="D453" t="s">
        <v>4474</v>
      </c>
      <c r="E453" t="s">
        <v>4477</v>
      </c>
      <c r="F453" t="s">
        <v>974</v>
      </c>
      <c r="G453">
        <v>1</v>
      </c>
      <c r="H453">
        <v>0</v>
      </c>
      <c r="I453" t="s">
        <v>3966</v>
      </c>
      <c r="J453" t="s">
        <v>4012</v>
      </c>
      <c r="K453" t="s">
        <v>3967</v>
      </c>
      <c r="L453" t="s">
        <v>3968</v>
      </c>
      <c r="M453" t="s">
        <v>1586</v>
      </c>
      <c r="N453" t="s">
        <v>4477</v>
      </c>
      <c r="O453" t="s">
        <v>4521</v>
      </c>
      <c r="P453" t="s">
        <v>4522</v>
      </c>
      <c r="Q453">
        <v>37836</v>
      </c>
      <c r="R453">
        <v>47356</v>
      </c>
      <c r="S453">
        <v>46344</v>
      </c>
      <c r="T453">
        <v>959</v>
      </c>
      <c r="U453">
        <v>53</v>
      </c>
      <c r="V453">
        <v>1012</v>
      </c>
      <c r="W453">
        <v>0.97860000000000003</v>
      </c>
      <c r="X453">
        <v>0</v>
      </c>
      <c r="Y453">
        <v>0</v>
      </c>
      <c r="Z453">
        <v>1</v>
      </c>
      <c r="AA453">
        <v>0</v>
      </c>
      <c r="AB453" t="s">
        <v>1054</v>
      </c>
      <c r="AC453" t="s">
        <v>4523</v>
      </c>
      <c r="AP453" t="s">
        <v>981</v>
      </c>
      <c r="AQ453">
        <v>0</v>
      </c>
      <c r="AT453" t="s">
        <v>991</v>
      </c>
      <c r="AU453" t="s">
        <v>4524</v>
      </c>
      <c r="AV453" t="s">
        <v>4525</v>
      </c>
      <c r="AW453" t="s">
        <v>4526</v>
      </c>
      <c r="AX453" t="s">
        <v>4527</v>
      </c>
      <c r="BF453" s="730" t="s">
        <v>4503</v>
      </c>
      <c r="BG453" s="730" t="s">
        <v>1054</v>
      </c>
      <c r="BH453" s="730" t="s">
        <v>11134</v>
      </c>
    </row>
    <row r="454" spans="1:60">
      <c r="A454">
        <v>450</v>
      </c>
      <c r="B454" t="s">
        <v>1054</v>
      </c>
      <c r="D454" t="s">
        <v>4360</v>
      </c>
      <c r="E454" t="s">
        <v>4363</v>
      </c>
      <c r="F454" t="s">
        <v>974</v>
      </c>
      <c r="G454">
        <v>2</v>
      </c>
      <c r="H454">
        <v>0</v>
      </c>
      <c r="I454" t="s">
        <v>3966</v>
      </c>
      <c r="J454" t="s">
        <v>4160</v>
      </c>
      <c r="K454" t="s">
        <v>3967</v>
      </c>
      <c r="L454" t="s">
        <v>3968</v>
      </c>
      <c r="M454" t="s">
        <v>1586</v>
      </c>
      <c r="N454" t="s">
        <v>4528</v>
      </c>
      <c r="O454" t="s">
        <v>4528</v>
      </c>
      <c r="P454" t="s">
        <v>4529</v>
      </c>
      <c r="Q454">
        <v>2533</v>
      </c>
      <c r="R454">
        <v>2337</v>
      </c>
      <c r="S454">
        <v>2254</v>
      </c>
      <c r="T454">
        <v>57</v>
      </c>
      <c r="U454">
        <v>26</v>
      </c>
      <c r="V454">
        <v>83</v>
      </c>
      <c r="W454">
        <v>0.96450000000000002</v>
      </c>
      <c r="X454">
        <v>0</v>
      </c>
      <c r="Y454">
        <v>1</v>
      </c>
      <c r="Z454">
        <v>1</v>
      </c>
      <c r="AA454">
        <v>0</v>
      </c>
      <c r="AB454" t="s">
        <v>1054</v>
      </c>
      <c r="AC454" s="288" t="s">
        <v>4530</v>
      </c>
      <c r="AD454" s="288" t="s">
        <v>4531</v>
      </c>
      <c r="AP454" t="s">
        <v>981</v>
      </c>
      <c r="AQ454">
        <v>0</v>
      </c>
      <c r="AT454" t="s">
        <v>1190</v>
      </c>
      <c r="AU454" t="s">
        <v>3810</v>
      </c>
      <c r="AV454" t="s">
        <v>4532</v>
      </c>
      <c r="AW454" t="s">
        <v>4533</v>
      </c>
      <c r="AX454" t="s">
        <v>3811</v>
      </c>
      <c r="BF454" s="730" t="s">
        <v>4512</v>
      </c>
      <c r="BG454" s="730" t="s">
        <v>4004</v>
      </c>
      <c r="BH454" s="730" t="s">
        <v>11134</v>
      </c>
    </row>
    <row r="455" spans="1:60">
      <c r="A455">
        <v>451</v>
      </c>
      <c r="B455" t="s">
        <v>1054</v>
      </c>
      <c r="D455" t="s">
        <v>4285</v>
      </c>
      <c r="E455" t="s">
        <v>4288</v>
      </c>
      <c r="F455" t="s">
        <v>974</v>
      </c>
      <c r="G455">
        <v>1</v>
      </c>
      <c r="H455">
        <v>0</v>
      </c>
      <c r="I455" t="s">
        <v>3966</v>
      </c>
      <c r="J455" t="s">
        <v>4333</v>
      </c>
      <c r="K455" t="s">
        <v>1054</v>
      </c>
      <c r="L455" t="s">
        <v>4013</v>
      </c>
      <c r="M455" t="s">
        <v>978</v>
      </c>
      <c r="N455" t="s">
        <v>4157</v>
      </c>
      <c r="O455" t="s">
        <v>4534</v>
      </c>
      <c r="P455" t="s">
        <v>4535</v>
      </c>
      <c r="Q455">
        <v>2412</v>
      </c>
      <c r="R455">
        <v>2481</v>
      </c>
      <c r="S455">
        <v>2370</v>
      </c>
      <c r="T455">
        <v>66</v>
      </c>
      <c r="U455">
        <v>45</v>
      </c>
      <c r="V455">
        <v>111</v>
      </c>
      <c r="W455">
        <v>0.95530000000000004</v>
      </c>
      <c r="X455">
        <v>0</v>
      </c>
      <c r="Y455">
        <v>1</v>
      </c>
      <c r="Z455">
        <v>1</v>
      </c>
      <c r="AA455">
        <v>0</v>
      </c>
      <c r="AB455" t="s">
        <v>1054</v>
      </c>
      <c r="AC455" t="s">
        <v>4536</v>
      </c>
      <c r="AP455" t="s">
        <v>981</v>
      </c>
      <c r="AQ455">
        <v>0</v>
      </c>
      <c r="AT455" t="s">
        <v>936</v>
      </c>
      <c r="AU455" t="s">
        <v>4537</v>
      </c>
      <c r="AV455" t="s">
        <v>4538</v>
      </c>
      <c r="AW455" t="s">
        <v>4539</v>
      </c>
      <c r="AX455" t="s">
        <v>4540</v>
      </c>
      <c r="BF455" s="730" t="s">
        <v>4474</v>
      </c>
      <c r="BG455" s="730" t="s">
        <v>3967</v>
      </c>
      <c r="BH455" s="730" t="s">
        <v>11133</v>
      </c>
    </row>
    <row r="456" spans="1:60">
      <c r="A456">
        <v>452</v>
      </c>
      <c r="B456" t="s">
        <v>1054</v>
      </c>
      <c r="D456" t="s">
        <v>4163</v>
      </c>
      <c r="E456" t="s">
        <v>4166</v>
      </c>
      <c r="F456" t="s">
        <v>1628</v>
      </c>
      <c r="G456">
        <v>2</v>
      </c>
      <c r="H456">
        <v>1</v>
      </c>
      <c r="I456" t="s">
        <v>3966</v>
      </c>
      <c r="J456" t="s">
        <v>4541</v>
      </c>
      <c r="K456" t="s">
        <v>3967</v>
      </c>
      <c r="L456" t="s">
        <v>3968</v>
      </c>
      <c r="M456" t="s">
        <v>1586</v>
      </c>
      <c r="N456" t="s">
        <v>4166</v>
      </c>
      <c r="O456" t="s">
        <v>4542</v>
      </c>
      <c r="P456" t="s">
        <v>4543</v>
      </c>
      <c r="Q456">
        <v>281523</v>
      </c>
      <c r="R456">
        <v>286654</v>
      </c>
      <c r="S456">
        <v>285239</v>
      </c>
      <c r="T456">
        <v>1327</v>
      </c>
      <c r="U456">
        <v>88</v>
      </c>
      <c r="V456">
        <v>1415</v>
      </c>
      <c r="W456">
        <v>0.99509999999999998</v>
      </c>
      <c r="X456">
        <v>1</v>
      </c>
      <c r="Y456">
        <v>1</v>
      </c>
      <c r="Z456">
        <v>1</v>
      </c>
      <c r="AA456">
        <v>1</v>
      </c>
      <c r="AB456" t="s">
        <v>1054</v>
      </c>
      <c r="AC456" s="288" t="s">
        <v>4544</v>
      </c>
      <c r="AD456" s="288" t="s">
        <v>4545</v>
      </c>
      <c r="AJ456" t="s">
        <v>4364</v>
      </c>
      <c r="AP456" t="s">
        <v>1262</v>
      </c>
      <c r="AQ456">
        <v>1</v>
      </c>
      <c r="AT456" t="s">
        <v>936</v>
      </c>
      <c r="AU456" t="s">
        <v>4537</v>
      </c>
      <c r="AV456" t="s">
        <v>4546</v>
      </c>
      <c r="AW456" t="s">
        <v>4547</v>
      </c>
      <c r="AX456" t="s">
        <v>4540</v>
      </c>
      <c r="BF456" s="730" t="s">
        <v>4360</v>
      </c>
      <c r="BG456" s="730" t="s">
        <v>3967</v>
      </c>
      <c r="BH456" s="730" t="s">
        <v>11133</v>
      </c>
    </row>
    <row r="457" spans="1:60">
      <c r="A457">
        <v>453</v>
      </c>
      <c r="B457" t="s">
        <v>1054</v>
      </c>
      <c r="D457" t="s">
        <v>4154</v>
      </c>
      <c r="E457" t="s">
        <v>4157</v>
      </c>
      <c r="F457" t="s">
        <v>974</v>
      </c>
      <c r="G457">
        <v>1</v>
      </c>
      <c r="H457">
        <v>0</v>
      </c>
      <c r="I457" t="s">
        <v>3966</v>
      </c>
      <c r="J457" t="s">
        <v>4333</v>
      </c>
      <c r="K457" t="s">
        <v>1054</v>
      </c>
      <c r="L457" t="s">
        <v>4013</v>
      </c>
      <c r="M457" t="s">
        <v>978</v>
      </c>
      <c r="N457" t="s">
        <v>4157</v>
      </c>
      <c r="O457" t="s">
        <v>4157</v>
      </c>
      <c r="P457" t="s">
        <v>4548</v>
      </c>
      <c r="Q457">
        <v>3381</v>
      </c>
      <c r="R457">
        <v>3267</v>
      </c>
      <c r="S457">
        <v>2582</v>
      </c>
      <c r="T457">
        <v>549</v>
      </c>
      <c r="U457">
        <v>136</v>
      </c>
      <c r="V457">
        <v>685</v>
      </c>
      <c r="W457">
        <v>0.7903</v>
      </c>
      <c r="X457">
        <v>0</v>
      </c>
      <c r="Y457">
        <v>1</v>
      </c>
      <c r="Z457">
        <v>1</v>
      </c>
      <c r="AA457">
        <v>0</v>
      </c>
      <c r="AB457" t="s">
        <v>1054</v>
      </c>
      <c r="AC457" t="s">
        <v>4549</v>
      </c>
      <c r="AP457" t="s">
        <v>981</v>
      </c>
      <c r="AQ457">
        <v>0</v>
      </c>
      <c r="AT457" t="s">
        <v>1054</v>
      </c>
      <c r="AU457" t="s">
        <v>4158</v>
      </c>
      <c r="AV457" t="s">
        <v>4550</v>
      </c>
      <c r="AW457" t="s">
        <v>4551</v>
      </c>
      <c r="AX457" t="s">
        <v>4159</v>
      </c>
      <c r="BF457" s="730" t="s">
        <v>4285</v>
      </c>
      <c r="BG457" s="730" t="s">
        <v>1054</v>
      </c>
      <c r="BH457" s="730" t="s">
        <v>11134</v>
      </c>
    </row>
    <row r="458" spans="1:60">
      <c r="A458">
        <v>454</v>
      </c>
      <c r="B458" t="s">
        <v>1054</v>
      </c>
      <c r="D458" t="s">
        <v>3875</v>
      </c>
      <c r="E458" t="s">
        <v>3878</v>
      </c>
      <c r="F458" t="s">
        <v>974</v>
      </c>
      <c r="G458">
        <v>1</v>
      </c>
      <c r="H458">
        <v>0</v>
      </c>
      <c r="I458" t="s">
        <v>3966</v>
      </c>
      <c r="J458" t="s">
        <v>4012</v>
      </c>
      <c r="K458" t="s">
        <v>3967</v>
      </c>
      <c r="L458" t="s">
        <v>3968</v>
      </c>
      <c r="M458" t="s">
        <v>1586</v>
      </c>
      <c r="N458" t="s">
        <v>3878</v>
      </c>
      <c r="O458" t="s">
        <v>3878</v>
      </c>
      <c r="P458" t="s">
        <v>4552</v>
      </c>
      <c r="Q458">
        <v>3481</v>
      </c>
      <c r="R458">
        <v>3481</v>
      </c>
      <c r="S458">
        <v>3439</v>
      </c>
      <c r="T458">
        <v>42</v>
      </c>
      <c r="U458">
        <v>0</v>
      </c>
      <c r="V458">
        <v>42</v>
      </c>
      <c r="W458">
        <v>0.9879</v>
      </c>
      <c r="X458">
        <v>1</v>
      </c>
      <c r="Y458">
        <v>1</v>
      </c>
      <c r="Z458">
        <v>1</v>
      </c>
      <c r="AA458">
        <v>1</v>
      </c>
      <c r="AB458" t="s">
        <v>1054</v>
      </c>
      <c r="AC458" t="s">
        <v>4553</v>
      </c>
      <c r="AP458" t="s">
        <v>981</v>
      </c>
      <c r="AQ458">
        <v>0</v>
      </c>
      <c r="AT458" t="s">
        <v>991</v>
      </c>
      <c r="AU458" t="s">
        <v>4554</v>
      </c>
      <c r="AV458" t="s">
        <v>4555</v>
      </c>
      <c r="AW458" t="s">
        <v>4556</v>
      </c>
      <c r="AX458" t="s">
        <v>4557</v>
      </c>
      <c r="BF458" s="730" t="s">
        <v>4163</v>
      </c>
      <c r="BG458" s="730" t="s">
        <v>3967</v>
      </c>
      <c r="BH458" s="730" t="s">
        <v>11133</v>
      </c>
    </row>
    <row r="459" spans="1:60">
      <c r="A459">
        <v>455</v>
      </c>
      <c r="B459" t="s">
        <v>1054</v>
      </c>
      <c r="D459" t="s">
        <v>3814</v>
      </c>
      <c r="E459" t="s">
        <v>3817</v>
      </c>
      <c r="F459" t="s">
        <v>974</v>
      </c>
      <c r="G459">
        <v>1</v>
      </c>
      <c r="H459">
        <v>0</v>
      </c>
      <c r="I459" t="s">
        <v>4002</v>
      </c>
      <c r="J459" t="s">
        <v>4047</v>
      </c>
      <c r="K459" t="s">
        <v>4004</v>
      </c>
      <c r="L459" t="s">
        <v>4005</v>
      </c>
      <c r="M459" t="s">
        <v>978</v>
      </c>
      <c r="N459" t="s">
        <v>4558</v>
      </c>
      <c r="O459" t="s">
        <v>4559</v>
      </c>
      <c r="P459" t="s">
        <v>4560</v>
      </c>
      <c r="Q459">
        <v>38073</v>
      </c>
      <c r="R459">
        <v>38313</v>
      </c>
      <c r="S459">
        <v>37626</v>
      </c>
      <c r="T459">
        <v>653</v>
      </c>
      <c r="U459">
        <v>34</v>
      </c>
      <c r="V459">
        <v>687</v>
      </c>
      <c r="W459">
        <v>0.98209999999999997</v>
      </c>
      <c r="X459">
        <v>1</v>
      </c>
      <c r="Y459">
        <v>1</v>
      </c>
      <c r="Z459">
        <v>1</v>
      </c>
      <c r="AA459">
        <v>1</v>
      </c>
      <c r="AB459" t="s">
        <v>1054</v>
      </c>
      <c r="AC459" t="s">
        <v>4561</v>
      </c>
      <c r="AP459" t="s">
        <v>981</v>
      </c>
      <c r="AQ459">
        <v>0</v>
      </c>
      <c r="AT459" t="s">
        <v>1044</v>
      </c>
      <c r="AU459" t="s">
        <v>4562</v>
      </c>
      <c r="AV459" t="s">
        <v>4563</v>
      </c>
      <c r="AW459" t="s">
        <v>4564</v>
      </c>
      <c r="AX459" t="s">
        <v>4564</v>
      </c>
      <c r="BF459" s="730" t="s">
        <v>4154</v>
      </c>
      <c r="BG459" s="730" t="s">
        <v>1054</v>
      </c>
      <c r="BH459" s="730" t="s">
        <v>11134</v>
      </c>
    </row>
    <row r="460" spans="1:60">
      <c r="A460">
        <v>456</v>
      </c>
      <c r="B460" t="s">
        <v>1054</v>
      </c>
      <c r="D460" t="s">
        <v>3572</v>
      </c>
      <c r="E460" t="s">
        <v>3574</v>
      </c>
      <c r="F460" t="s">
        <v>974</v>
      </c>
      <c r="G460">
        <v>1</v>
      </c>
      <c r="H460">
        <v>0</v>
      </c>
      <c r="I460" t="s">
        <v>3966</v>
      </c>
      <c r="J460" t="s">
        <v>4125</v>
      </c>
      <c r="K460" t="s">
        <v>1054</v>
      </c>
      <c r="L460" t="s">
        <v>4013</v>
      </c>
      <c r="M460" t="s">
        <v>978</v>
      </c>
      <c r="N460" t="s">
        <v>4565</v>
      </c>
      <c r="O460" t="s">
        <v>4566</v>
      </c>
      <c r="P460" t="s">
        <v>4567</v>
      </c>
      <c r="Q460">
        <v>2560</v>
      </c>
      <c r="R460">
        <v>2560</v>
      </c>
      <c r="S460">
        <v>1124</v>
      </c>
      <c r="T460">
        <v>1414</v>
      </c>
      <c r="U460">
        <v>22</v>
      </c>
      <c r="V460">
        <v>1436</v>
      </c>
      <c r="W460">
        <v>0.43909999999999999</v>
      </c>
      <c r="X460">
        <v>0</v>
      </c>
      <c r="Y460">
        <v>1</v>
      </c>
      <c r="Z460">
        <v>1</v>
      </c>
      <c r="AA460">
        <v>0</v>
      </c>
      <c r="AB460" t="s">
        <v>1054</v>
      </c>
      <c r="AC460" t="s">
        <v>4568</v>
      </c>
      <c r="AP460" t="s">
        <v>981</v>
      </c>
      <c r="AQ460">
        <v>0</v>
      </c>
      <c r="AT460" t="s">
        <v>1044</v>
      </c>
      <c r="AU460" t="s">
        <v>4569</v>
      </c>
      <c r="AV460" t="s">
        <v>4570</v>
      </c>
      <c r="AW460" t="s">
        <v>4571</v>
      </c>
      <c r="AX460" t="s">
        <v>4572</v>
      </c>
      <c r="BF460" s="730" t="s">
        <v>3875</v>
      </c>
      <c r="BG460" s="730" t="s">
        <v>3967</v>
      </c>
      <c r="BH460" s="730" t="s">
        <v>11133</v>
      </c>
    </row>
    <row r="461" spans="1:60">
      <c r="A461">
        <v>457</v>
      </c>
      <c r="B461" t="s">
        <v>1054</v>
      </c>
      <c r="D461" t="s">
        <v>3249</v>
      </c>
      <c r="E461" t="s">
        <v>3251</v>
      </c>
      <c r="F461" t="s">
        <v>974</v>
      </c>
      <c r="G461">
        <v>1</v>
      </c>
      <c r="H461">
        <v>0</v>
      </c>
      <c r="I461" t="s">
        <v>3966</v>
      </c>
      <c r="J461" t="s">
        <v>4446</v>
      </c>
      <c r="K461" t="s">
        <v>1054</v>
      </c>
      <c r="L461" t="s">
        <v>4013</v>
      </c>
      <c r="M461" t="s">
        <v>978</v>
      </c>
      <c r="N461" t="s">
        <v>3251</v>
      </c>
      <c r="O461" t="s">
        <v>3251</v>
      </c>
      <c r="P461" t="s">
        <v>4573</v>
      </c>
      <c r="Q461">
        <v>9071</v>
      </c>
      <c r="R461">
        <v>9209</v>
      </c>
      <c r="S461">
        <v>9041</v>
      </c>
      <c r="T461">
        <v>168</v>
      </c>
      <c r="U461">
        <v>0</v>
      </c>
      <c r="V461">
        <v>168</v>
      </c>
      <c r="W461">
        <v>0.98180000000000001</v>
      </c>
      <c r="X461">
        <v>1</v>
      </c>
      <c r="Y461">
        <v>1</v>
      </c>
      <c r="Z461">
        <v>1</v>
      </c>
      <c r="AA461">
        <v>1</v>
      </c>
      <c r="AB461" t="s">
        <v>1054</v>
      </c>
      <c r="AC461" t="s">
        <v>4574</v>
      </c>
      <c r="AP461" t="s">
        <v>981</v>
      </c>
      <c r="AQ461">
        <v>0</v>
      </c>
      <c r="AT461" t="s">
        <v>1190</v>
      </c>
      <c r="AU461" t="s">
        <v>2983</v>
      </c>
      <c r="AV461" t="s">
        <v>4575</v>
      </c>
      <c r="AW461" t="s">
        <v>2984</v>
      </c>
      <c r="AX461" t="s">
        <v>2984</v>
      </c>
      <c r="BF461" s="730" t="s">
        <v>3814</v>
      </c>
      <c r="BG461" s="730" t="s">
        <v>4004</v>
      </c>
      <c r="BH461" s="730" t="s">
        <v>11134</v>
      </c>
    </row>
    <row r="462" spans="1:60">
      <c r="A462">
        <v>458</v>
      </c>
      <c r="B462" t="s">
        <v>1054</v>
      </c>
      <c r="D462" t="s">
        <v>3121</v>
      </c>
      <c r="E462" t="s">
        <v>3124</v>
      </c>
      <c r="F462" t="s">
        <v>974</v>
      </c>
      <c r="G462">
        <v>3</v>
      </c>
      <c r="H462">
        <v>0</v>
      </c>
      <c r="I462" t="s">
        <v>3966</v>
      </c>
      <c r="J462" t="s">
        <v>4068</v>
      </c>
      <c r="K462" t="s">
        <v>4004</v>
      </c>
      <c r="L462" t="s">
        <v>4005</v>
      </c>
      <c r="M462" t="s">
        <v>978</v>
      </c>
      <c r="N462" t="s">
        <v>3124</v>
      </c>
      <c r="O462" t="s">
        <v>3124</v>
      </c>
      <c r="P462" t="s">
        <v>4576</v>
      </c>
      <c r="Q462">
        <v>62361</v>
      </c>
      <c r="R462">
        <v>61274</v>
      </c>
      <c r="S462">
        <v>59890</v>
      </c>
      <c r="T462">
        <v>1362</v>
      </c>
      <c r="U462">
        <v>22</v>
      </c>
      <c r="V462">
        <v>1384</v>
      </c>
      <c r="W462">
        <v>0.97740000000000005</v>
      </c>
      <c r="X462">
        <v>0</v>
      </c>
      <c r="Y462">
        <v>1</v>
      </c>
      <c r="Z462">
        <v>1</v>
      </c>
      <c r="AA462">
        <v>0</v>
      </c>
      <c r="AB462" t="s">
        <v>1054</v>
      </c>
      <c r="AC462" s="288" t="s">
        <v>4577</v>
      </c>
      <c r="AD462" s="288" t="s">
        <v>4578</v>
      </c>
      <c r="AE462" s="288" t="s">
        <v>4579</v>
      </c>
      <c r="AP462" t="s">
        <v>981</v>
      </c>
      <c r="AQ462">
        <v>0</v>
      </c>
      <c r="AT462" t="s">
        <v>1190</v>
      </c>
      <c r="AU462" t="s">
        <v>2983</v>
      </c>
      <c r="AV462" t="s">
        <v>4580</v>
      </c>
      <c r="AW462" t="s">
        <v>4581</v>
      </c>
      <c r="AX462" t="s">
        <v>2984</v>
      </c>
      <c r="BF462" s="730" t="s">
        <v>3572</v>
      </c>
      <c r="BG462" s="730" t="s">
        <v>1054</v>
      </c>
      <c r="BH462" s="730" t="s">
        <v>11134</v>
      </c>
    </row>
    <row r="463" spans="1:60">
      <c r="A463">
        <v>459</v>
      </c>
      <c r="B463" t="s">
        <v>1054</v>
      </c>
      <c r="D463" t="s">
        <v>3103</v>
      </c>
      <c r="E463" t="s">
        <v>3106</v>
      </c>
      <c r="F463" t="s">
        <v>974</v>
      </c>
      <c r="G463">
        <v>1</v>
      </c>
      <c r="H463">
        <v>0</v>
      </c>
      <c r="I463" t="s">
        <v>4002</v>
      </c>
      <c r="J463" t="s">
        <v>4108</v>
      </c>
      <c r="K463" t="s">
        <v>4004</v>
      </c>
      <c r="L463" t="s">
        <v>4005</v>
      </c>
      <c r="M463" t="s">
        <v>978</v>
      </c>
      <c r="N463" t="s">
        <v>3106</v>
      </c>
      <c r="O463" t="s">
        <v>4582</v>
      </c>
      <c r="P463" t="s">
        <v>4583</v>
      </c>
      <c r="Q463">
        <v>11118</v>
      </c>
      <c r="R463">
        <v>10154</v>
      </c>
      <c r="S463">
        <v>9980</v>
      </c>
      <c r="T463">
        <v>149</v>
      </c>
      <c r="U463">
        <v>25</v>
      </c>
      <c r="V463">
        <v>174</v>
      </c>
      <c r="W463">
        <v>0.9829</v>
      </c>
      <c r="X463">
        <v>1</v>
      </c>
      <c r="Y463">
        <v>1</v>
      </c>
      <c r="Z463">
        <v>1</v>
      </c>
      <c r="AA463">
        <v>1</v>
      </c>
      <c r="AB463" t="s">
        <v>1054</v>
      </c>
      <c r="AC463" t="s">
        <v>4584</v>
      </c>
      <c r="AP463" t="s">
        <v>981</v>
      </c>
      <c r="AQ463">
        <v>0</v>
      </c>
      <c r="AT463" t="s">
        <v>1023</v>
      </c>
      <c r="AU463" t="s">
        <v>4585</v>
      </c>
      <c r="AV463" t="s">
        <v>4586</v>
      </c>
      <c r="AW463" t="s">
        <v>4587</v>
      </c>
      <c r="AX463" t="s">
        <v>4588</v>
      </c>
      <c r="BF463" s="730" t="s">
        <v>3249</v>
      </c>
      <c r="BG463" s="730" t="s">
        <v>1054</v>
      </c>
      <c r="BH463" s="730" t="s">
        <v>11134</v>
      </c>
    </row>
    <row r="464" spans="1:60">
      <c r="A464">
        <v>460</v>
      </c>
      <c r="B464" t="s">
        <v>1054</v>
      </c>
      <c r="D464" t="s">
        <v>2768</v>
      </c>
      <c r="E464" t="s">
        <v>2771</v>
      </c>
      <c r="F464" t="s">
        <v>974</v>
      </c>
      <c r="G464">
        <v>1</v>
      </c>
      <c r="H464">
        <v>0</v>
      </c>
      <c r="I464" t="s">
        <v>4002</v>
      </c>
      <c r="J464" t="s">
        <v>4108</v>
      </c>
      <c r="K464" t="s">
        <v>4004</v>
      </c>
      <c r="L464" t="s">
        <v>4005</v>
      </c>
      <c r="M464" t="s">
        <v>978</v>
      </c>
      <c r="N464" t="s">
        <v>4589</v>
      </c>
      <c r="O464" t="s">
        <v>4590</v>
      </c>
      <c r="P464" t="s">
        <v>4591</v>
      </c>
      <c r="Q464">
        <v>18300</v>
      </c>
      <c r="R464">
        <v>18446</v>
      </c>
      <c r="S464">
        <v>18345</v>
      </c>
      <c r="T464">
        <v>101</v>
      </c>
      <c r="U464">
        <v>0</v>
      </c>
      <c r="V464">
        <v>101</v>
      </c>
      <c r="W464">
        <v>0.99450000000000005</v>
      </c>
      <c r="X464">
        <v>1</v>
      </c>
      <c r="Y464">
        <v>0</v>
      </c>
      <c r="Z464">
        <v>1</v>
      </c>
      <c r="AA464">
        <v>0</v>
      </c>
      <c r="AB464" t="s">
        <v>1054</v>
      </c>
      <c r="AC464" t="s">
        <v>4592</v>
      </c>
      <c r="AP464" t="s">
        <v>981</v>
      </c>
      <c r="AQ464">
        <v>0</v>
      </c>
      <c r="AT464" t="s">
        <v>936</v>
      </c>
      <c r="AU464" t="s">
        <v>4593</v>
      </c>
      <c r="AV464" t="s">
        <v>4594</v>
      </c>
      <c r="AW464" t="s">
        <v>4595</v>
      </c>
      <c r="AX464" t="s">
        <v>4596</v>
      </c>
      <c r="BF464" s="730" t="s">
        <v>3121</v>
      </c>
      <c r="BG464" s="730" t="s">
        <v>4004</v>
      </c>
      <c r="BH464" s="730" t="s">
        <v>11134</v>
      </c>
    </row>
    <row r="465" spans="1:60">
      <c r="A465">
        <v>461</v>
      </c>
      <c r="B465" t="s">
        <v>1054</v>
      </c>
      <c r="D465" t="s">
        <v>2711</v>
      </c>
      <c r="E465" t="s">
        <v>2714</v>
      </c>
      <c r="F465" t="s">
        <v>1628</v>
      </c>
      <c r="G465">
        <v>1</v>
      </c>
      <c r="H465">
        <v>1</v>
      </c>
      <c r="I465" t="s">
        <v>3966</v>
      </c>
      <c r="J465" t="s">
        <v>4597</v>
      </c>
      <c r="K465" t="s">
        <v>3967</v>
      </c>
      <c r="L465" t="s">
        <v>3968</v>
      </c>
      <c r="M465" t="s">
        <v>1586</v>
      </c>
      <c r="N465" t="s">
        <v>2714</v>
      </c>
      <c r="O465" t="s">
        <v>4598</v>
      </c>
      <c r="P465" t="s">
        <v>4599</v>
      </c>
      <c r="Q465">
        <v>167844</v>
      </c>
      <c r="R465">
        <v>163742</v>
      </c>
      <c r="S465">
        <v>163374</v>
      </c>
      <c r="T465">
        <v>228</v>
      </c>
      <c r="U465">
        <v>140</v>
      </c>
      <c r="V465">
        <v>368</v>
      </c>
      <c r="W465">
        <v>0.99780000000000002</v>
      </c>
      <c r="X465">
        <v>1</v>
      </c>
      <c r="Y465">
        <v>1</v>
      </c>
      <c r="Z465">
        <v>1</v>
      </c>
      <c r="AA465">
        <v>1</v>
      </c>
      <c r="AB465" t="s">
        <v>1054</v>
      </c>
      <c r="AC465" t="s">
        <v>4600</v>
      </c>
      <c r="AJ465" t="s">
        <v>4251</v>
      </c>
      <c r="AP465" t="s">
        <v>981</v>
      </c>
      <c r="AQ465">
        <v>0</v>
      </c>
      <c r="AT465" t="s">
        <v>1034</v>
      </c>
      <c r="AU465" t="s">
        <v>4601</v>
      </c>
      <c r="AV465" t="s">
        <v>4602</v>
      </c>
      <c r="AW465" t="s">
        <v>4603</v>
      </c>
      <c r="AX465" t="s">
        <v>4604</v>
      </c>
      <c r="BF465" s="730" t="s">
        <v>3103</v>
      </c>
      <c r="BG465" s="730" t="s">
        <v>4004</v>
      </c>
      <c r="BH465" s="730" t="s">
        <v>11134</v>
      </c>
    </row>
    <row r="466" spans="1:60">
      <c r="A466">
        <v>462</v>
      </c>
      <c r="B466" t="s">
        <v>1054</v>
      </c>
      <c r="D466" t="s">
        <v>2585</v>
      </c>
      <c r="E466" t="s">
        <v>2587</v>
      </c>
      <c r="F466" t="s">
        <v>974</v>
      </c>
      <c r="G466">
        <v>1</v>
      </c>
      <c r="H466">
        <v>0</v>
      </c>
      <c r="I466" t="s">
        <v>3966</v>
      </c>
      <c r="J466" t="s">
        <v>4012</v>
      </c>
      <c r="K466" t="s">
        <v>3967</v>
      </c>
      <c r="L466" t="s">
        <v>3968</v>
      </c>
      <c r="M466" t="s">
        <v>1586</v>
      </c>
      <c r="N466" t="s">
        <v>2587</v>
      </c>
      <c r="O466" t="s">
        <v>2587</v>
      </c>
      <c r="P466" t="s">
        <v>4605</v>
      </c>
      <c r="Q466">
        <v>16573</v>
      </c>
      <c r="R466">
        <v>15878</v>
      </c>
      <c r="S466">
        <v>15591</v>
      </c>
      <c r="T466">
        <v>278</v>
      </c>
      <c r="U466">
        <v>9</v>
      </c>
      <c r="V466">
        <v>287</v>
      </c>
      <c r="W466">
        <v>0.9819</v>
      </c>
      <c r="X466">
        <v>1</v>
      </c>
      <c r="Y466">
        <v>1</v>
      </c>
      <c r="Z466">
        <v>1</v>
      </c>
      <c r="AA466">
        <v>1</v>
      </c>
      <c r="AB466" t="s">
        <v>1054</v>
      </c>
      <c r="AC466" t="s">
        <v>4606</v>
      </c>
      <c r="AP466" t="s">
        <v>981</v>
      </c>
      <c r="AQ466">
        <v>0</v>
      </c>
      <c r="AT466" t="s">
        <v>1023</v>
      </c>
      <c r="AU466" t="s">
        <v>4607</v>
      </c>
      <c r="AV466" t="s">
        <v>4608</v>
      </c>
      <c r="AW466" t="s">
        <v>4609</v>
      </c>
      <c r="AX466" t="s">
        <v>4609</v>
      </c>
      <c r="BF466" s="730" t="s">
        <v>2768</v>
      </c>
      <c r="BG466" s="730" t="s">
        <v>4004</v>
      </c>
      <c r="BH466" s="730" t="s">
        <v>11134</v>
      </c>
    </row>
    <row r="467" spans="1:60">
      <c r="A467">
        <v>463</v>
      </c>
      <c r="B467" t="s">
        <v>1054</v>
      </c>
      <c r="D467" t="s">
        <v>2120</v>
      </c>
      <c r="E467" t="s">
        <v>1586</v>
      </c>
      <c r="F467" t="s">
        <v>974</v>
      </c>
      <c r="G467">
        <v>1</v>
      </c>
      <c r="H467">
        <v>0</v>
      </c>
      <c r="I467" t="s">
        <v>3966</v>
      </c>
      <c r="J467" t="s">
        <v>4012</v>
      </c>
      <c r="K467" t="s">
        <v>3967</v>
      </c>
      <c r="L467" t="s">
        <v>3968</v>
      </c>
      <c r="M467" t="s">
        <v>1586</v>
      </c>
      <c r="N467" t="s">
        <v>1586</v>
      </c>
      <c r="O467" t="s">
        <v>1586</v>
      </c>
      <c r="P467" t="s">
        <v>4610</v>
      </c>
      <c r="Q467">
        <v>32447</v>
      </c>
      <c r="R467">
        <v>32463</v>
      </c>
      <c r="S467">
        <v>31836</v>
      </c>
      <c r="T467">
        <v>535</v>
      </c>
      <c r="U467">
        <v>92</v>
      </c>
      <c r="V467">
        <v>627</v>
      </c>
      <c r="W467">
        <v>0.98070000000000002</v>
      </c>
      <c r="X467">
        <v>1</v>
      </c>
      <c r="Y467">
        <v>1</v>
      </c>
      <c r="Z467">
        <v>1</v>
      </c>
      <c r="AA467">
        <v>1</v>
      </c>
      <c r="AB467" t="s">
        <v>1054</v>
      </c>
      <c r="AC467" t="s">
        <v>4611</v>
      </c>
      <c r="AP467" t="s">
        <v>981</v>
      </c>
      <c r="AQ467">
        <v>0</v>
      </c>
      <c r="AT467" t="s">
        <v>1239</v>
      </c>
      <c r="AU467" t="s">
        <v>4612</v>
      </c>
      <c r="AV467" t="s">
        <v>4613</v>
      </c>
      <c r="AW467" t="s">
        <v>4614</v>
      </c>
      <c r="AX467" t="s">
        <v>4615</v>
      </c>
      <c r="BF467" s="730" t="s">
        <v>2711</v>
      </c>
      <c r="BG467" s="730" t="s">
        <v>3967</v>
      </c>
      <c r="BH467" s="730" t="s">
        <v>11133</v>
      </c>
    </row>
    <row r="468" spans="1:60">
      <c r="A468">
        <v>464</v>
      </c>
      <c r="B468" t="s">
        <v>1054</v>
      </c>
      <c r="D468" t="s">
        <v>2002</v>
      </c>
      <c r="E468" t="s">
        <v>2005</v>
      </c>
      <c r="F468" t="s">
        <v>974</v>
      </c>
      <c r="G468">
        <v>2</v>
      </c>
      <c r="H468">
        <v>0</v>
      </c>
      <c r="I468" t="s">
        <v>3966</v>
      </c>
      <c r="J468" t="s">
        <v>4125</v>
      </c>
      <c r="K468" t="s">
        <v>1054</v>
      </c>
      <c r="L468" t="s">
        <v>4013</v>
      </c>
      <c r="M468" t="s">
        <v>978</v>
      </c>
      <c r="N468" t="s">
        <v>2005</v>
      </c>
      <c r="O468" t="s">
        <v>4616</v>
      </c>
      <c r="P468" t="s">
        <v>4617</v>
      </c>
      <c r="Q468">
        <v>94891</v>
      </c>
      <c r="R468">
        <v>85385</v>
      </c>
      <c r="S468">
        <v>83763</v>
      </c>
      <c r="T468">
        <v>1622</v>
      </c>
      <c r="U468">
        <v>0</v>
      </c>
      <c r="V468">
        <v>1622</v>
      </c>
      <c r="W468">
        <v>0.98099999999999998</v>
      </c>
      <c r="X468">
        <v>1</v>
      </c>
      <c r="Y468">
        <v>1</v>
      </c>
      <c r="Z468">
        <v>1</v>
      </c>
      <c r="AA468">
        <v>1</v>
      </c>
      <c r="AB468" t="s">
        <v>1054</v>
      </c>
      <c r="AC468" s="288" t="s">
        <v>4618</v>
      </c>
      <c r="AD468" s="288" t="s">
        <v>4619</v>
      </c>
      <c r="AP468" t="s">
        <v>981</v>
      </c>
      <c r="AQ468">
        <v>0</v>
      </c>
      <c r="AT468" t="s">
        <v>1034</v>
      </c>
      <c r="AU468" t="s">
        <v>4620</v>
      </c>
      <c r="AV468" t="s">
        <v>4621</v>
      </c>
      <c r="AW468" t="s">
        <v>4622</v>
      </c>
      <c r="AX468" t="s">
        <v>4623</v>
      </c>
      <c r="BF468" s="730" t="s">
        <v>2585</v>
      </c>
      <c r="BG468" s="730" t="s">
        <v>3967</v>
      </c>
      <c r="BH468" s="730" t="s">
        <v>11133</v>
      </c>
    </row>
    <row r="469" spans="1:60">
      <c r="A469">
        <v>465</v>
      </c>
      <c r="B469" t="s">
        <v>1054</v>
      </c>
      <c r="D469" t="s">
        <v>1739</v>
      </c>
      <c r="E469" t="s">
        <v>1742</v>
      </c>
      <c r="F469" t="s">
        <v>974</v>
      </c>
      <c r="G469">
        <v>1</v>
      </c>
      <c r="H469">
        <v>0</v>
      </c>
      <c r="I469" t="s">
        <v>3966</v>
      </c>
      <c r="J469" t="s">
        <v>4463</v>
      </c>
      <c r="K469" t="s">
        <v>1054</v>
      </c>
      <c r="L469" t="s">
        <v>3968</v>
      </c>
      <c r="M469" t="s">
        <v>1586</v>
      </c>
      <c r="N469" t="s">
        <v>1742</v>
      </c>
      <c r="O469" t="s">
        <v>1742</v>
      </c>
      <c r="P469" t="s">
        <v>4624</v>
      </c>
      <c r="Q469">
        <v>6584</v>
      </c>
      <c r="R469">
        <v>6540</v>
      </c>
      <c r="S469">
        <v>6436</v>
      </c>
      <c r="T469">
        <v>71</v>
      </c>
      <c r="U469">
        <v>33</v>
      </c>
      <c r="V469">
        <v>104</v>
      </c>
      <c r="W469">
        <v>0.98409999999999997</v>
      </c>
      <c r="X469">
        <v>1</v>
      </c>
      <c r="Y469">
        <v>1</v>
      </c>
      <c r="Z469">
        <v>1</v>
      </c>
      <c r="AA469">
        <v>1</v>
      </c>
      <c r="AB469" t="s">
        <v>1054</v>
      </c>
      <c r="AC469" t="s">
        <v>4625</v>
      </c>
      <c r="AP469" t="s">
        <v>981</v>
      </c>
      <c r="AQ469">
        <v>0</v>
      </c>
      <c r="AT469" t="s">
        <v>1082</v>
      </c>
      <c r="AU469" t="s">
        <v>2297</v>
      </c>
      <c r="AV469" t="s">
        <v>4626</v>
      </c>
      <c r="AW469" t="s">
        <v>4627</v>
      </c>
      <c r="AX469" t="s">
        <v>2298</v>
      </c>
      <c r="BF469" s="730" t="s">
        <v>2120</v>
      </c>
      <c r="BG469" s="730" t="s">
        <v>3967</v>
      </c>
      <c r="BH469" s="730" t="s">
        <v>11133</v>
      </c>
    </row>
    <row r="470" spans="1:60">
      <c r="A470">
        <v>466</v>
      </c>
      <c r="B470" t="s">
        <v>1054</v>
      </c>
      <c r="D470" t="s">
        <v>1471</v>
      </c>
      <c r="E470" t="s">
        <v>1473</v>
      </c>
      <c r="F470" t="s">
        <v>974</v>
      </c>
      <c r="G470">
        <v>1</v>
      </c>
      <c r="H470">
        <v>0</v>
      </c>
      <c r="I470" t="s">
        <v>3966</v>
      </c>
      <c r="J470" t="s">
        <v>1711</v>
      </c>
      <c r="K470" t="s">
        <v>936</v>
      </c>
      <c r="L470" t="s">
        <v>2878</v>
      </c>
      <c r="M470" t="s">
        <v>1586</v>
      </c>
      <c r="N470" t="s">
        <v>4315</v>
      </c>
      <c r="O470" t="s">
        <v>4315</v>
      </c>
      <c r="P470" t="s">
        <v>4628</v>
      </c>
      <c r="Q470">
        <v>4217</v>
      </c>
      <c r="R470">
        <v>4197</v>
      </c>
      <c r="S470">
        <v>4167</v>
      </c>
      <c r="T470">
        <v>28</v>
      </c>
      <c r="U470">
        <v>2</v>
      </c>
      <c r="V470">
        <v>30</v>
      </c>
      <c r="W470">
        <v>0.9929</v>
      </c>
      <c r="X470">
        <v>1</v>
      </c>
      <c r="Y470">
        <v>1</v>
      </c>
      <c r="Z470">
        <v>1</v>
      </c>
      <c r="AA470">
        <v>1</v>
      </c>
      <c r="AB470" t="s">
        <v>1054</v>
      </c>
      <c r="AC470" t="s">
        <v>4629</v>
      </c>
      <c r="AP470" t="s">
        <v>981</v>
      </c>
      <c r="AQ470">
        <v>0</v>
      </c>
      <c r="AT470" t="s">
        <v>1190</v>
      </c>
      <c r="AU470" t="s">
        <v>3802</v>
      </c>
      <c r="AV470" t="s">
        <v>4630</v>
      </c>
      <c r="AW470" t="s">
        <v>4631</v>
      </c>
      <c r="AX470" t="s">
        <v>3803</v>
      </c>
      <c r="BF470" s="730" t="s">
        <v>2002</v>
      </c>
      <c r="BG470" s="730" t="s">
        <v>1054</v>
      </c>
      <c r="BH470" s="730" t="s">
        <v>11134</v>
      </c>
    </row>
    <row r="471" spans="1:60">
      <c r="A471">
        <v>467</v>
      </c>
      <c r="B471" t="s">
        <v>1054</v>
      </c>
      <c r="D471" t="s">
        <v>1447</v>
      </c>
      <c r="E471" t="s">
        <v>1449</v>
      </c>
      <c r="F471" t="s">
        <v>974</v>
      </c>
      <c r="G471">
        <v>1</v>
      </c>
      <c r="H471">
        <v>0</v>
      </c>
      <c r="I471" t="s">
        <v>4002</v>
      </c>
      <c r="J471" t="s">
        <v>4047</v>
      </c>
      <c r="K471" t="s">
        <v>4004</v>
      </c>
      <c r="L471" t="s">
        <v>4013</v>
      </c>
      <c r="M471" t="s">
        <v>978</v>
      </c>
      <c r="N471" t="s">
        <v>1449</v>
      </c>
      <c r="O471" t="s">
        <v>1449</v>
      </c>
      <c r="P471" t="s">
        <v>4632</v>
      </c>
      <c r="Q471">
        <v>9180</v>
      </c>
      <c r="R471">
        <v>8322</v>
      </c>
      <c r="S471">
        <v>8156</v>
      </c>
      <c r="T471">
        <v>146</v>
      </c>
      <c r="U471">
        <v>20</v>
      </c>
      <c r="V471">
        <v>166</v>
      </c>
      <c r="W471">
        <v>0.98009999999999997</v>
      </c>
      <c r="X471">
        <v>1</v>
      </c>
      <c r="Y471">
        <v>1</v>
      </c>
      <c r="Z471">
        <v>1</v>
      </c>
      <c r="AA471">
        <v>1</v>
      </c>
      <c r="AB471" t="s">
        <v>1054</v>
      </c>
      <c r="AC471" t="s">
        <v>4633</v>
      </c>
      <c r="AP471" t="s">
        <v>981</v>
      </c>
      <c r="AQ471">
        <v>0</v>
      </c>
      <c r="AT471" t="s">
        <v>1023</v>
      </c>
      <c r="AU471" t="s">
        <v>4634</v>
      </c>
      <c r="AV471" t="s">
        <v>4635</v>
      </c>
      <c r="AW471" t="s">
        <v>4636</v>
      </c>
      <c r="AX471" t="s">
        <v>4637</v>
      </c>
      <c r="BF471" s="730" t="s">
        <v>1739</v>
      </c>
      <c r="BG471" s="730" t="s">
        <v>1054</v>
      </c>
      <c r="BH471" s="730" t="s">
        <v>11133</v>
      </c>
    </row>
    <row r="472" spans="1:60">
      <c r="A472">
        <v>468</v>
      </c>
      <c r="B472" t="s">
        <v>1054</v>
      </c>
      <c r="D472" t="s">
        <v>1340</v>
      </c>
      <c r="E472" t="s">
        <v>1343</v>
      </c>
      <c r="F472" t="s">
        <v>974</v>
      </c>
      <c r="G472">
        <v>1</v>
      </c>
      <c r="H472">
        <v>0</v>
      </c>
      <c r="I472" t="s">
        <v>3966</v>
      </c>
      <c r="J472" t="s">
        <v>4012</v>
      </c>
      <c r="K472" t="s">
        <v>1054</v>
      </c>
      <c r="L472" t="s">
        <v>4013</v>
      </c>
      <c r="M472" t="s">
        <v>978</v>
      </c>
      <c r="N472" t="s">
        <v>1343</v>
      </c>
      <c r="O472" t="s">
        <v>1343</v>
      </c>
      <c r="P472" t="s">
        <v>4638</v>
      </c>
      <c r="Q472">
        <v>4443</v>
      </c>
      <c r="R472">
        <v>4565</v>
      </c>
      <c r="S472">
        <v>4435</v>
      </c>
      <c r="T472">
        <v>122</v>
      </c>
      <c r="U472">
        <v>8</v>
      </c>
      <c r="V472">
        <v>130</v>
      </c>
      <c r="W472">
        <v>0.97150000000000003</v>
      </c>
      <c r="X472">
        <v>0</v>
      </c>
      <c r="Y472">
        <v>1</v>
      </c>
      <c r="Z472">
        <v>1</v>
      </c>
      <c r="AA472">
        <v>0</v>
      </c>
      <c r="AB472" t="s">
        <v>1054</v>
      </c>
      <c r="AC472" t="s">
        <v>4639</v>
      </c>
      <c r="AP472" t="s">
        <v>981</v>
      </c>
      <c r="AQ472">
        <v>0</v>
      </c>
      <c r="AT472" t="s">
        <v>1023</v>
      </c>
      <c r="AU472" t="s">
        <v>4640</v>
      </c>
      <c r="AV472" t="s">
        <v>4641</v>
      </c>
      <c r="AW472" t="s">
        <v>4642</v>
      </c>
      <c r="AX472" t="s">
        <v>4642</v>
      </c>
      <c r="BF472" s="730" t="s">
        <v>1471</v>
      </c>
      <c r="BG472" s="730" t="s">
        <v>3967</v>
      </c>
      <c r="BH472" s="730" t="s">
        <v>11133</v>
      </c>
    </row>
    <row r="473" spans="1:60">
      <c r="A473">
        <v>469</v>
      </c>
      <c r="B473" t="s">
        <v>1054</v>
      </c>
      <c r="D473" t="s">
        <v>1055</v>
      </c>
      <c r="E473" t="s">
        <v>1058</v>
      </c>
      <c r="F473" t="s">
        <v>974</v>
      </c>
      <c r="G473">
        <v>1</v>
      </c>
      <c r="H473">
        <v>0</v>
      </c>
      <c r="I473" t="s">
        <v>3966</v>
      </c>
      <c r="J473" t="s">
        <v>1058</v>
      </c>
      <c r="K473" t="s">
        <v>1054</v>
      </c>
      <c r="L473" t="s">
        <v>4013</v>
      </c>
      <c r="M473" t="s">
        <v>978</v>
      </c>
      <c r="N473" t="s">
        <v>1058</v>
      </c>
      <c r="O473" t="s">
        <v>4643</v>
      </c>
      <c r="P473" t="s">
        <v>4644</v>
      </c>
      <c r="Q473">
        <v>60536</v>
      </c>
      <c r="R473">
        <v>61514</v>
      </c>
      <c r="S473">
        <v>60777</v>
      </c>
      <c r="T473">
        <v>696</v>
      </c>
      <c r="U473">
        <v>41</v>
      </c>
      <c r="V473">
        <v>737</v>
      </c>
      <c r="W473">
        <v>0.98799999999999999</v>
      </c>
      <c r="X473">
        <v>1</v>
      </c>
      <c r="Y473">
        <v>1</v>
      </c>
      <c r="Z473">
        <v>1</v>
      </c>
      <c r="AA473">
        <v>1</v>
      </c>
      <c r="AB473" t="s">
        <v>1054</v>
      </c>
      <c r="AC473" t="s">
        <v>4645</v>
      </c>
      <c r="AP473" t="s">
        <v>981</v>
      </c>
      <c r="AQ473">
        <v>0</v>
      </c>
      <c r="AT473" t="s">
        <v>936</v>
      </c>
      <c r="AU473" t="s">
        <v>4646</v>
      </c>
      <c r="AV473" t="s">
        <v>4647</v>
      </c>
      <c r="AW473" t="s">
        <v>4648</v>
      </c>
      <c r="AX473" t="s">
        <v>4649</v>
      </c>
      <c r="BF473" s="730" t="s">
        <v>1447</v>
      </c>
      <c r="BG473" s="730" t="s">
        <v>4004</v>
      </c>
      <c r="BH473" s="730" t="s">
        <v>11134</v>
      </c>
    </row>
    <row r="474" spans="1:60">
      <c r="A474">
        <v>470</v>
      </c>
      <c r="B474" t="s">
        <v>1054</v>
      </c>
      <c r="D474" t="s">
        <v>4650</v>
      </c>
      <c r="E474" t="s">
        <v>4651</v>
      </c>
      <c r="F474" t="s">
        <v>974</v>
      </c>
      <c r="G474">
        <v>1</v>
      </c>
      <c r="H474">
        <v>0</v>
      </c>
      <c r="I474" t="s">
        <v>4002</v>
      </c>
      <c r="J474" t="s">
        <v>4041</v>
      </c>
      <c r="K474" t="s">
        <v>1054</v>
      </c>
      <c r="L474" t="s">
        <v>4013</v>
      </c>
      <c r="M474" t="s">
        <v>978</v>
      </c>
      <c r="N474" t="s">
        <v>4652</v>
      </c>
      <c r="O474" t="s">
        <v>4652</v>
      </c>
      <c r="P474" t="s">
        <v>4653</v>
      </c>
      <c r="Q474">
        <v>2886</v>
      </c>
      <c r="R474">
        <v>2686</v>
      </c>
      <c r="S474">
        <v>2673</v>
      </c>
      <c r="T474">
        <v>13</v>
      </c>
      <c r="U474">
        <v>0</v>
      </c>
      <c r="V474">
        <v>13</v>
      </c>
      <c r="W474">
        <v>0.99519999999999997</v>
      </c>
      <c r="X474">
        <v>1</v>
      </c>
      <c r="Y474">
        <v>1</v>
      </c>
      <c r="Z474">
        <v>1</v>
      </c>
      <c r="AA474">
        <v>1</v>
      </c>
      <c r="AB474" t="s">
        <v>1054</v>
      </c>
      <c r="AC474" t="s">
        <v>4654</v>
      </c>
      <c r="AP474" t="s">
        <v>981</v>
      </c>
      <c r="AQ474">
        <v>0</v>
      </c>
      <c r="AT474" t="s">
        <v>991</v>
      </c>
      <c r="AU474" t="s">
        <v>4655</v>
      </c>
      <c r="AV474" t="s">
        <v>4656</v>
      </c>
      <c r="AW474" t="s">
        <v>4657</v>
      </c>
      <c r="AX474" t="s">
        <v>4658</v>
      </c>
      <c r="BF474" s="730" t="s">
        <v>1340</v>
      </c>
      <c r="BG474" s="730" t="s">
        <v>1054</v>
      </c>
      <c r="BH474" s="730" t="s">
        <v>11134</v>
      </c>
    </row>
    <row r="475" spans="1:60">
      <c r="A475">
        <v>471</v>
      </c>
      <c r="B475" t="s">
        <v>1054</v>
      </c>
      <c r="D475" t="s">
        <v>4659</v>
      </c>
      <c r="E475" t="s">
        <v>4660</v>
      </c>
      <c r="F475" t="s">
        <v>974</v>
      </c>
      <c r="G475">
        <v>1</v>
      </c>
      <c r="H475">
        <v>0</v>
      </c>
      <c r="I475" t="s">
        <v>3966</v>
      </c>
      <c r="J475" t="s">
        <v>4661</v>
      </c>
      <c r="K475" t="s">
        <v>3967</v>
      </c>
      <c r="L475" t="s">
        <v>3968</v>
      </c>
      <c r="M475" t="s">
        <v>1586</v>
      </c>
      <c r="N475" t="s">
        <v>4662</v>
      </c>
      <c r="O475" t="s">
        <v>4663</v>
      </c>
      <c r="P475" t="s">
        <v>4664</v>
      </c>
      <c r="Q475">
        <v>257207</v>
      </c>
      <c r="R475">
        <v>258048</v>
      </c>
      <c r="S475">
        <v>247528</v>
      </c>
      <c r="T475">
        <v>8642</v>
      </c>
      <c r="U475">
        <v>1878</v>
      </c>
      <c r="V475">
        <v>10520</v>
      </c>
      <c r="W475">
        <v>0.95920000000000005</v>
      </c>
      <c r="X475">
        <v>0</v>
      </c>
      <c r="Y475">
        <v>0</v>
      </c>
      <c r="Z475">
        <v>1</v>
      </c>
      <c r="AA475">
        <v>0</v>
      </c>
      <c r="AB475" t="s">
        <v>1054</v>
      </c>
      <c r="AC475" t="s">
        <v>4665</v>
      </c>
      <c r="AP475" t="s">
        <v>981</v>
      </c>
      <c r="AQ475">
        <v>0</v>
      </c>
      <c r="AT475" t="s">
        <v>1023</v>
      </c>
      <c r="AU475" t="s">
        <v>4666</v>
      </c>
      <c r="AV475" t="s">
        <v>4667</v>
      </c>
      <c r="AW475" t="s">
        <v>4668</v>
      </c>
      <c r="AX475" t="s">
        <v>4669</v>
      </c>
      <c r="BF475" s="730" t="s">
        <v>1055</v>
      </c>
      <c r="BG475" s="730" t="s">
        <v>1054</v>
      </c>
      <c r="BH475" s="730" t="s">
        <v>11134</v>
      </c>
    </row>
    <row r="476" spans="1:60">
      <c r="A476">
        <v>472</v>
      </c>
      <c r="B476" t="s">
        <v>1054</v>
      </c>
      <c r="D476" t="s">
        <v>4670</v>
      </c>
      <c r="E476" t="s">
        <v>4671</v>
      </c>
      <c r="F476" t="s">
        <v>974</v>
      </c>
      <c r="G476">
        <v>1</v>
      </c>
      <c r="H476">
        <v>0</v>
      </c>
      <c r="I476" t="s">
        <v>3966</v>
      </c>
      <c r="J476" t="s">
        <v>4661</v>
      </c>
      <c r="K476" t="s">
        <v>3967</v>
      </c>
      <c r="L476" t="s">
        <v>3968</v>
      </c>
      <c r="M476" t="s">
        <v>1586</v>
      </c>
      <c r="N476" t="s">
        <v>4662</v>
      </c>
      <c r="O476" t="s">
        <v>4672</v>
      </c>
      <c r="P476" t="s">
        <v>4673</v>
      </c>
      <c r="Q476">
        <v>35527</v>
      </c>
      <c r="R476">
        <v>32411</v>
      </c>
      <c r="S476">
        <v>29116</v>
      </c>
      <c r="T476">
        <v>2666</v>
      </c>
      <c r="U476">
        <v>629</v>
      </c>
      <c r="V476">
        <v>3295</v>
      </c>
      <c r="W476">
        <v>0.89829999999999999</v>
      </c>
      <c r="X476">
        <v>0</v>
      </c>
      <c r="Y476">
        <v>0</v>
      </c>
      <c r="Z476">
        <v>1</v>
      </c>
      <c r="AA476">
        <v>0</v>
      </c>
      <c r="AB476" t="s">
        <v>1054</v>
      </c>
      <c r="AC476" t="s">
        <v>4674</v>
      </c>
      <c r="AP476" t="s">
        <v>981</v>
      </c>
      <c r="AQ476">
        <v>0</v>
      </c>
      <c r="AT476" t="s">
        <v>936</v>
      </c>
      <c r="AU476" t="s">
        <v>4675</v>
      </c>
      <c r="AV476" t="s">
        <v>4676</v>
      </c>
      <c r="AW476" t="s">
        <v>4677</v>
      </c>
      <c r="AX476" t="s">
        <v>4678</v>
      </c>
      <c r="BF476" s="730" t="s">
        <v>4650</v>
      </c>
      <c r="BG476" s="730" t="s">
        <v>1054</v>
      </c>
      <c r="BH476" s="730" t="s">
        <v>11134</v>
      </c>
    </row>
    <row r="477" spans="1:60">
      <c r="A477">
        <v>473</v>
      </c>
      <c r="B477" t="s">
        <v>1054</v>
      </c>
      <c r="D477" t="s">
        <v>4679</v>
      </c>
      <c r="E477" t="s">
        <v>4680</v>
      </c>
      <c r="F477" t="s">
        <v>974</v>
      </c>
      <c r="G477">
        <v>3</v>
      </c>
      <c r="H477">
        <v>0</v>
      </c>
      <c r="I477" t="s">
        <v>3966</v>
      </c>
      <c r="J477" t="s">
        <v>4680</v>
      </c>
      <c r="K477" t="s">
        <v>4681</v>
      </c>
      <c r="L477" t="s">
        <v>3968</v>
      </c>
      <c r="M477" t="s">
        <v>1586</v>
      </c>
      <c r="N477" t="s">
        <v>4680</v>
      </c>
      <c r="O477" t="s">
        <v>4682</v>
      </c>
      <c r="P477" t="s">
        <v>4683</v>
      </c>
      <c r="Q477">
        <v>166297</v>
      </c>
      <c r="R477">
        <v>153139</v>
      </c>
      <c r="S477">
        <v>151170</v>
      </c>
      <c r="T477">
        <v>1927</v>
      </c>
      <c r="U477">
        <v>42</v>
      </c>
      <c r="V477">
        <v>1969</v>
      </c>
      <c r="W477">
        <v>0.98709999999999998</v>
      </c>
      <c r="X477">
        <v>1</v>
      </c>
      <c r="Y477">
        <v>0</v>
      </c>
      <c r="Z477">
        <v>1</v>
      </c>
      <c r="AA477">
        <v>0</v>
      </c>
      <c r="AB477" t="s">
        <v>1054</v>
      </c>
      <c r="AC477" s="488" t="s">
        <v>4684</v>
      </c>
      <c r="AD477" s="489" t="s">
        <v>4685</v>
      </c>
      <c r="AE477" s="489" t="s">
        <v>4686</v>
      </c>
      <c r="AP477" t="s">
        <v>981</v>
      </c>
      <c r="AQ477">
        <v>0</v>
      </c>
      <c r="AT477" t="s">
        <v>936</v>
      </c>
      <c r="AU477" t="s">
        <v>4687</v>
      </c>
      <c r="AV477" t="s">
        <v>4688</v>
      </c>
      <c r="AW477" t="s">
        <v>4689</v>
      </c>
      <c r="AX477" t="s">
        <v>4690</v>
      </c>
      <c r="BF477" s="730" t="s">
        <v>4659</v>
      </c>
      <c r="BG477" s="730" t="s">
        <v>3967</v>
      </c>
      <c r="BH477" s="730" t="s">
        <v>11133</v>
      </c>
    </row>
    <row r="478" spans="1:60">
      <c r="A478">
        <v>474</v>
      </c>
      <c r="B478" t="s">
        <v>1054</v>
      </c>
      <c r="D478" t="s">
        <v>4691</v>
      </c>
      <c r="E478" t="s">
        <v>4692</v>
      </c>
      <c r="F478" t="s">
        <v>974</v>
      </c>
      <c r="G478">
        <v>1</v>
      </c>
      <c r="H478">
        <v>0</v>
      </c>
      <c r="I478" t="s">
        <v>3966</v>
      </c>
      <c r="J478" t="s">
        <v>4253</v>
      </c>
      <c r="K478" t="s">
        <v>3967</v>
      </c>
      <c r="L478" t="s">
        <v>2878</v>
      </c>
      <c r="M478" t="s">
        <v>1586</v>
      </c>
      <c r="N478" t="s">
        <v>4692</v>
      </c>
      <c r="O478" t="s">
        <v>4692</v>
      </c>
      <c r="P478" t="s">
        <v>4693</v>
      </c>
      <c r="Q478">
        <v>5845</v>
      </c>
      <c r="R478">
        <v>5845</v>
      </c>
      <c r="S478">
        <v>5833</v>
      </c>
      <c r="T478">
        <v>3</v>
      </c>
      <c r="U478">
        <v>9</v>
      </c>
      <c r="V478">
        <v>12</v>
      </c>
      <c r="W478">
        <v>0.99790000000000001</v>
      </c>
      <c r="X478">
        <v>1</v>
      </c>
      <c r="Y478">
        <v>1</v>
      </c>
      <c r="Z478">
        <v>1</v>
      </c>
      <c r="AA478">
        <v>1</v>
      </c>
      <c r="AB478" t="s">
        <v>1054</v>
      </c>
      <c r="AC478" t="s">
        <v>4694</v>
      </c>
      <c r="AP478" t="s">
        <v>981</v>
      </c>
      <c r="AQ478">
        <v>0</v>
      </c>
      <c r="AT478" t="s">
        <v>1190</v>
      </c>
      <c r="AU478" t="s">
        <v>3374</v>
      </c>
      <c r="AV478" t="s">
        <v>4695</v>
      </c>
      <c r="AW478" t="s">
        <v>4696</v>
      </c>
      <c r="AX478" t="s">
        <v>3375</v>
      </c>
      <c r="BF478" s="730" t="s">
        <v>4670</v>
      </c>
      <c r="BG478" s="730" t="s">
        <v>3967</v>
      </c>
      <c r="BH478" s="730" t="s">
        <v>11133</v>
      </c>
    </row>
    <row r="479" spans="1:60">
      <c r="A479">
        <v>475</v>
      </c>
      <c r="B479" t="s">
        <v>1054</v>
      </c>
      <c r="D479" t="s">
        <v>4697</v>
      </c>
      <c r="E479" t="s">
        <v>4698</v>
      </c>
      <c r="F479" t="s">
        <v>974</v>
      </c>
      <c r="G479">
        <v>1</v>
      </c>
      <c r="H479">
        <v>0</v>
      </c>
      <c r="I479" t="s">
        <v>3966</v>
      </c>
      <c r="J479" t="s">
        <v>4012</v>
      </c>
      <c r="K479" t="s">
        <v>3967</v>
      </c>
      <c r="L479" t="s">
        <v>3968</v>
      </c>
      <c r="M479" t="s">
        <v>1586</v>
      </c>
      <c r="N479" t="s">
        <v>4698</v>
      </c>
      <c r="O479" t="s">
        <v>4698</v>
      </c>
      <c r="P479" t="s">
        <v>4699</v>
      </c>
      <c r="Q479">
        <v>10051</v>
      </c>
      <c r="R479">
        <v>9986</v>
      </c>
      <c r="S479">
        <v>9156</v>
      </c>
      <c r="T479">
        <v>763</v>
      </c>
      <c r="U479">
        <v>67</v>
      </c>
      <c r="V479">
        <v>830</v>
      </c>
      <c r="W479">
        <v>0.91690000000000005</v>
      </c>
      <c r="X479">
        <v>0</v>
      </c>
      <c r="Y479">
        <v>1</v>
      </c>
      <c r="Z479">
        <v>1</v>
      </c>
      <c r="AA479">
        <v>0</v>
      </c>
      <c r="AB479" t="s">
        <v>1054</v>
      </c>
      <c r="AC479" t="s">
        <v>4700</v>
      </c>
      <c r="AP479" t="s">
        <v>981</v>
      </c>
      <c r="AQ479">
        <v>0</v>
      </c>
      <c r="AT479" t="s">
        <v>1044</v>
      </c>
      <c r="AU479" t="s">
        <v>4701</v>
      </c>
      <c r="AV479" t="s">
        <v>4702</v>
      </c>
      <c r="AW479" t="s">
        <v>4703</v>
      </c>
      <c r="AX479" t="s">
        <v>4704</v>
      </c>
      <c r="BF479" s="730" t="s">
        <v>4679</v>
      </c>
      <c r="BG479" s="730" t="s">
        <v>4681</v>
      </c>
      <c r="BH479" s="730" t="s">
        <v>11133</v>
      </c>
    </row>
    <row r="480" spans="1:60">
      <c r="A480">
        <v>476</v>
      </c>
      <c r="B480" t="s">
        <v>1054</v>
      </c>
      <c r="D480" t="s">
        <v>4016</v>
      </c>
      <c r="E480" t="s">
        <v>4705</v>
      </c>
      <c r="F480" t="s">
        <v>974</v>
      </c>
      <c r="G480">
        <v>1</v>
      </c>
      <c r="H480">
        <v>0</v>
      </c>
      <c r="I480" t="s">
        <v>3966</v>
      </c>
      <c r="J480" t="s">
        <v>4012</v>
      </c>
      <c r="K480" t="s">
        <v>1054</v>
      </c>
      <c r="L480" t="s">
        <v>4013</v>
      </c>
      <c r="M480" t="s">
        <v>978</v>
      </c>
      <c r="N480" t="s">
        <v>4705</v>
      </c>
      <c r="O480" t="s">
        <v>4705</v>
      </c>
      <c r="P480" t="s">
        <v>4706</v>
      </c>
      <c r="Q480">
        <v>46145</v>
      </c>
      <c r="R480">
        <v>38230</v>
      </c>
      <c r="S480">
        <v>37626</v>
      </c>
      <c r="T480">
        <v>490</v>
      </c>
      <c r="U480">
        <v>114</v>
      </c>
      <c r="V480">
        <v>604</v>
      </c>
      <c r="W480">
        <v>0.98419999999999996</v>
      </c>
      <c r="X480">
        <v>1</v>
      </c>
      <c r="Y480">
        <v>1</v>
      </c>
      <c r="Z480">
        <v>1</v>
      </c>
      <c r="AA480">
        <v>1</v>
      </c>
      <c r="AB480" t="s">
        <v>1054</v>
      </c>
      <c r="AC480" t="s">
        <v>4707</v>
      </c>
      <c r="AP480" t="s">
        <v>1262</v>
      </c>
      <c r="AQ480">
        <v>1</v>
      </c>
      <c r="AT480" t="s">
        <v>936</v>
      </c>
      <c r="AU480" t="s">
        <v>4708</v>
      </c>
      <c r="AV480" t="s">
        <v>4709</v>
      </c>
      <c r="AW480" t="s">
        <v>4710</v>
      </c>
      <c r="AX480" t="s">
        <v>4711</v>
      </c>
      <c r="BF480" s="730" t="s">
        <v>4691</v>
      </c>
      <c r="BG480" s="730" t="s">
        <v>3967</v>
      </c>
      <c r="BH480" s="730" t="s">
        <v>11133</v>
      </c>
    </row>
    <row r="481" spans="1:60">
      <c r="A481">
        <v>477</v>
      </c>
      <c r="B481" t="s">
        <v>1054</v>
      </c>
      <c r="D481" t="s">
        <v>4712</v>
      </c>
      <c r="E481" t="s">
        <v>4713</v>
      </c>
      <c r="F481" t="s">
        <v>974</v>
      </c>
      <c r="G481">
        <v>1</v>
      </c>
      <c r="H481">
        <v>0</v>
      </c>
      <c r="I481" t="s">
        <v>3966</v>
      </c>
      <c r="J481" t="s">
        <v>4446</v>
      </c>
      <c r="K481" t="s">
        <v>1054</v>
      </c>
      <c r="L481" t="s">
        <v>4013</v>
      </c>
      <c r="M481" t="s">
        <v>978</v>
      </c>
      <c r="N481" t="s">
        <v>4713</v>
      </c>
      <c r="O481" t="s">
        <v>4713</v>
      </c>
      <c r="P481" t="s">
        <v>4714</v>
      </c>
      <c r="Q481">
        <v>22581</v>
      </c>
      <c r="R481">
        <v>19280</v>
      </c>
      <c r="S481">
        <v>19202</v>
      </c>
      <c r="T481">
        <v>68</v>
      </c>
      <c r="U481">
        <v>10</v>
      </c>
      <c r="V481">
        <v>78</v>
      </c>
      <c r="W481">
        <v>0.996</v>
      </c>
      <c r="X481">
        <v>1</v>
      </c>
      <c r="Y481">
        <v>1</v>
      </c>
      <c r="Z481">
        <v>1</v>
      </c>
      <c r="AA481">
        <v>1</v>
      </c>
      <c r="AB481" t="s">
        <v>1054</v>
      </c>
      <c r="AC481" t="s">
        <v>4715</v>
      </c>
      <c r="AP481" t="s">
        <v>981</v>
      </c>
      <c r="AQ481">
        <v>0</v>
      </c>
      <c r="AT481" t="s">
        <v>936</v>
      </c>
      <c r="AU481" t="s">
        <v>4708</v>
      </c>
      <c r="AV481" t="s">
        <v>4716</v>
      </c>
      <c r="AW481" t="s">
        <v>4717</v>
      </c>
      <c r="AX481" t="s">
        <v>4711</v>
      </c>
      <c r="BF481" s="730" t="s">
        <v>4697</v>
      </c>
      <c r="BG481" s="730" t="s">
        <v>3967</v>
      </c>
      <c r="BH481" s="730" t="s">
        <v>11133</v>
      </c>
    </row>
    <row r="482" spans="1:60">
      <c r="A482">
        <v>478</v>
      </c>
      <c r="B482" t="s">
        <v>1054</v>
      </c>
      <c r="D482" t="s">
        <v>4718</v>
      </c>
      <c r="E482" t="s">
        <v>4719</v>
      </c>
      <c r="F482" t="s">
        <v>974</v>
      </c>
      <c r="G482">
        <v>1</v>
      </c>
      <c r="H482">
        <v>0</v>
      </c>
      <c r="I482" t="s">
        <v>3966</v>
      </c>
      <c r="J482" t="s">
        <v>4333</v>
      </c>
      <c r="K482" t="s">
        <v>1054</v>
      </c>
      <c r="L482" t="s">
        <v>4013</v>
      </c>
      <c r="M482" t="s">
        <v>978</v>
      </c>
      <c r="N482" t="s">
        <v>4719</v>
      </c>
      <c r="O482" t="s">
        <v>4719</v>
      </c>
      <c r="P482" t="s">
        <v>4720</v>
      </c>
      <c r="Q482">
        <v>11579</v>
      </c>
      <c r="R482">
        <v>11110</v>
      </c>
      <c r="S482">
        <v>9581</v>
      </c>
      <c r="T482">
        <v>964</v>
      </c>
      <c r="U482">
        <v>565</v>
      </c>
      <c r="V482">
        <v>1529</v>
      </c>
      <c r="W482">
        <v>0.86240000000000006</v>
      </c>
      <c r="X482">
        <v>0</v>
      </c>
      <c r="Y482">
        <v>1</v>
      </c>
      <c r="Z482">
        <v>1</v>
      </c>
      <c r="AA482">
        <v>0</v>
      </c>
      <c r="AB482" t="s">
        <v>1054</v>
      </c>
      <c r="AC482" t="s">
        <v>4721</v>
      </c>
      <c r="AP482" t="s">
        <v>981</v>
      </c>
      <c r="AQ482">
        <v>0</v>
      </c>
      <c r="AT482" t="s">
        <v>1023</v>
      </c>
      <c r="AU482" t="s">
        <v>4722</v>
      </c>
      <c r="AV482" t="s">
        <v>4723</v>
      </c>
      <c r="AW482" t="s">
        <v>4724</v>
      </c>
      <c r="AX482" t="s">
        <v>1023</v>
      </c>
      <c r="BF482" s="730" t="s">
        <v>4016</v>
      </c>
      <c r="BG482" s="730" t="s">
        <v>1054</v>
      </c>
      <c r="BH482" s="730" t="s">
        <v>11134</v>
      </c>
    </row>
    <row r="483" spans="1:60">
      <c r="A483">
        <v>479</v>
      </c>
      <c r="B483" t="s">
        <v>1054</v>
      </c>
      <c r="D483" t="s">
        <v>4725</v>
      </c>
      <c r="E483" t="s">
        <v>4726</v>
      </c>
      <c r="F483" t="s">
        <v>974</v>
      </c>
      <c r="G483">
        <v>1</v>
      </c>
      <c r="H483">
        <v>0</v>
      </c>
      <c r="I483" t="s">
        <v>4002</v>
      </c>
      <c r="J483" t="s">
        <v>4244</v>
      </c>
      <c r="K483" t="s">
        <v>4004</v>
      </c>
      <c r="L483" t="s">
        <v>4005</v>
      </c>
      <c r="M483" t="s">
        <v>978</v>
      </c>
      <c r="N483" t="s">
        <v>4726</v>
      </c>
      <c r="O483" t="s">
        <v>4726</v>
      </c>
      <c r="P483" t="s">
        <v>4727</v>
      </c>
      <c r="Q483">
        <v>8057</v>
      </c>
      <c r="R483">
        <v>7853</v>
      </c>
      <c r="S483">
        <v>7794</v>
      </c>
      <c r="T483">
        <v>59</v>
      </c>
      <c r="U483">
        <v>0</v>
      </c>
      <c r="V483">
        <v>59</v>
      </c>
      <c r="W483">
        <v>0.99250000000000005</v>
      </c>
      <c r="X483">
        <v>1</v>
      </c>
      <c r="Y483">
        <v>1</v>
      </c>
      <c r="Z483">
        <v>1</v>
      </c>
      <c r="AA483">
        <v>1</v>
      </c>
      <c r="AB483" t="s">
        <v>1054</v>
      </c>
      <c r="AC483" t="s">
        <v>4728</v>
      </c>
      <c r="AP483" t="s">
        <v>981</v>
      </c>
      <c r="AQ483">
        <v>0</v>
      </c>
      <c r="AT483" t="s">
        <v>1034</v>
      </c>
      <c r="AU483" t="s">
        <v>4729</v>
      </c>
      <c r="AV483" t="s">
        <v>4730</v>
      </c>
      <c r="AW483" t="s">
        <v>4731</v>
      </c>
      <c r="AX483" t="s">
        <v>4732</v>
      </c>
      <c r="BF483" s="730" t="s">
        <v>4712</v>
      </c>
      <c r="BG483" s="730" t="s">
        <v>1054</v>
      </c>
      <c r="BH483" s="730" t="s">
        <v>11134</v>
      </c>
    </row>
    <row r="484" spans="1:60">
      <c r="A484">
        <v>480</v>
      </c>
      <c r="B484" t="s">
        <v>1054</v>
      </c>
      <c r="D484" t="s">
        <v>4733</v>
      </c>
      <c r="E484" t="s">
        <v>4734</v>
      </c>
      <c r="F484" t="s">
        <v>974</v>
      </c>
      <c r="G484">
        <v>1</v>
      </c>
      <c r="H484">
        <v>0</v>
      </c>
      <c r="I484" t="s">
        <v>4002</v>
      </c>
      <c r="J484" t="s">
        <v>4224</v>
      </c>
      <c r="K484" t="s">
        <v>4004</v>
      </c>
      <c r="L484" t="s">
        <v>4013</v>
      </c>
      <c r="M484" t="s">
        <v>978</v>
      </c>
      <c r="N484" t="s">
        <v>4734</v>
      </c>
      <c r="O484" t="s">
        <v>4734</v>
      </c>
      <c r="P484" t="s">
        <v>4735</v>
      </c>
      <c r="Q484">
        <v>9019</v>
      </c>
      <c r="R484">
        <v>9564</v>
      </c>
      <c r="S484">
        <v>9376</v>
      </c>
      <c r="T484">
        <v>184</v>
      </c>
      <c r="U484">
        <v>4</v>
      </c>
      <c r="V484">
        <v>188</v>
      </c>
      <c r="W484">
        <v>0.98029999999999995</v>
      </c>
      <c r="X484">
        <v>1</v>
      </c>
      <c r="Y484">
        <v>0</v>
      </c>
      <c r="Z484">
        <v>1</v>
      </c>
      <c r="AA484">
        <v>0</v>
      </c>
      <c r="AB484" t="s">
        <v>1054</v>
      </c>
      <c r="AC484" t="s">
        <v>4736</v>
      </c>
      <c r="AP484" t="s">
        <v>981</v>
      </c>
      <c r="AQ484">
        <v>0</v>
      </c>
      <c r="AT484" t="s">
        <v>1034</v>
      </c>
      <c r="AU484" t="s">
        <v>4729</v>
      </c>
      <c r="AV484" t="s">
        <v>4737</v>
      </c>
      <c r="AW484" t="s">
        <v>4738</v>
      </c>
      <c r="AX484" t="s">
        <v>4732</v>
      </c>
      <c r="BF484" s="730" t="s">
        <v>4718</v>
      </c>
      <c r="BG484" s="730" t="s">
        <v>1054</v>
      </c>
      <c r="BH484" s="730" t="s">
        <v>11134</v>
      </c>
    </row>
    <row r="485" spans="1:60">
      <c r="A485">
        <v>481</v>
      </c>
      <c r="B485" t="s">
        <v>1054</v>
      </c>
      <c r="D485" t="s">
        <v>4739</v>
      </c>
      <c r="E485" t="s">
        <v>4740</v>
      </c>
      <c r="F485" t="s">
        <v>974</v>
      </c>
      <c r="G485">
        <v>2</v>
      </c>
      <c r="H485">
        <v>0</v>
      </c>
      <c r="I485" t="s">
        <v>4002</v>
      </c>
      <c r="J485" t="s">
        <v>4078</v>
      </c>
      <c r="K485" t="s">
        <v>1054</v>
      </c>
      <c r="L485" t="s">
        <v>4013</v>
      </c>
      <c r="M485" t="s">
        <v>978</v>
      </c>
      <c r="N485" t="s">
        <v>4740</v>
      </c>
      <c r="O485" t="s">
        <v>4741</v>
      </c>
      <c r="P485" t="s">
        <v>4742</v>
      </c>
      <c r="Q485">
        <v>74254</v>
      </c>
      <c r="R485">
        <v>69544</v>
      </c>
      <c r="S485">
        <v>68822</v>
      </c>
      <c r="T485">
        <v>638</v>
      </c>
      <c r="U485">
        <v>84</v>
      </c>
      <c r="V485">
        <v>722</v>
      </c>
      <c r="W485">
        <v>0.98960000000000004</v>
      </c>
      <c r="X485">
        <v>1</v>
      </c>
      <c r="Y485">
        <v>1</v>
      </c>
      <c r="Z485">
        <v>1</v>
      </c>
      <c r="AA485">
        <v>1</v>
      </c>
      <c r="AB485" t="s">
        <v>1054</v>
      </c>
      <c r="AC485" s="488" t="s">
        <v>4743</v>
      </c>
      <c r="AD485" s="489" t="s">
        <v>4744</v>
      </c>
      <c r="AP485" t="s">
        <v>981</v>
      </c>
      <c r="AQ485">
        <v>0</v>
      </c>
      <c r="AT485" t="s">
        <v>991</v>
      </c>
      <c r="AU485" t="s">
        <v>4745</v>
      </c>
      <c r="AV485" t="s">
        <v>4746</v>
      </c>
      <c r="AW485" t="s">
        <v>4747</v>
      </c>
      <c r="AX485" t="s">
        <v>4748</v>
      </c>
      <c r="BF485" s="730" t="s">
        <v>4725</v>
      </c>
      <c r="BG485" s="730" t="s">
        <v>4004</v>
      </c>
      <c r="BH485" s="730" t="s">
        <v>11134</v>
      </c>
    </row>
    <row r="486" spans="1:60">
      <c r="A486">
        <v>482</v>
      </c>
      <c r="B486" t="s">
        <v>1054</v>
      </c>
      <c r="D486" t="s">
        <v>4749</v>
      </c>
      <c r="E486" t="s">
        <v>4750</v>
      </c>
      <c r="F486" t="s">
        <v>974</v>
      </c>
      <c r="G486">
        <v>1</v>
      </c>
      <c r="H486">
        <v>0</v>
      </c>
      <c r="I486" t="s">
        <v>4002</v>
      </c>
      <c r="J486" t="s">
        <v>4224</v>
      </c>
      <c r="K486" t="s">
        <v>4004</v>
      </c>
      <c r="L486" t="s">
        <v>4005</v>
      </c>
      <c r="M486" t="s">
        <v>978</v>
      </c>
      <c r="N486" t="s">
        <v>4750</v>
      </c>
      <c r="O486" t="s">
        <v>4751</v>
      </c>
      <c r="P486" t="s">
        <v>4752</v>
      </c>
      <c r="Q486">
        <v>41190</v>
      </c>
      <c r="R486">
        <v>28253</v>
      </c>
      <c r="S486">
        <v>27830</v>
      </c>
      <c r="T486">
        <v>358</v>
      </c>
      <c r="U486">
        <v>65</v>
      </c>
      <c r="V486">
        <v>423</v>
      </c>
      <c r="W486">
        <v>0.98499999999999999</v>
      </c>
      <c r="X486">
        <v>1</v>
      </c>
      <c r="Y486">
        <v>1</v>
      </c>
      <c r="Z486">
        <v>1</v>
      </c>
      <c r="AA486">
        <v>1</v>
      </c>
      <c r="AB486" t="s">
        <v>1054</v>
      </c>
      <c r="AC486" t="s">
        <v>4753</v>
      </c>
      <c r="AP486" t="s">
        <v>981</v>
      </c>
      <c r="AQ486">
        <v>0</v>
      </c>
      <c r="AT486" t="s">
        <v>1082</v>
      </c>
      <c r="AU486" t="s">
        <v>2366</v>
      </c>
      <c r="AV486" t="s">
        <v>4754</v>
      </c>
      <c r="AW486" t="s">
        <v>4755</v>
      </c>
      <c r="AX486" t="s">
        <v>2367</v>
      </c>
      <c r="BF486" s="730" t="s">
        <v>4733</v>
      </c>
      <c r="BG486" s="730" t="s">
        <v>4004</v>
      </c>
      <c r="BH486" s="730" t="s">
        <v>11134</v>
      </c>
    </row>
    <row r="487" spans="1:60">
      <c r="A487">
        <v>483</v>
      </c>
      <c r="B487" t="s">
        <v>1054</v>
      </c>
      <c r="D487" t="s">
        <v>4756</v>
      </c>
      <c r="E487" t="s">
        <v>4757</v>
      </c>
      <c r="F487" t="s">
        <v>974</v>
      </c>
      <c r="G487">
        <v>1</v>
      </c>
      <c r="H487">
        <v>0</v>
      </c>
      <c r="I487" t="s">
        <v>3966</v>
      </c>
      <c r="J487" t="s">
        <v>4053</v>
      </c>
      <c r="K487" t="s">
        <v>1054</v>
      </c>
      <c r="L487" t="s">
        <v>4013</v>
      </c>
      <c r="M487" t="s">
        <v>978</v>
      </c>
      <c r="N487" t="s">
        <v>4757</v>
      </c>
      <c r="O487" t="s">
        <v>4757</v>
      </c>
      <c r="P487" t="s">
        <v>4758</v>
      </c>
      <c r="Q487">
        <v>6765</v>
      </c>
      <c r="R487">
        <v>6138</v>
      </c>
      <c r="S487">
        <v>4701</v>
      </c>
      <c r="T487">
        <v>1322</v>
      </c>
      <c r="U487">
        <v>115</v>
      </c>
      <c r="V487">
        <v>1437</v>
      </c>
      <c r="W487">
        <v>0.76590000000000003</v>
      </c>
      <c r="X487">
        <v>0</v>
      </c>
      <c r="Y487">
        <v>1</v>
      </c>
      <c r="Z487">
        <v>1</v>
      </c>
      <c r="AA487">
        <v>0</v>
      </c>
      <c r="AB487" t="s">
        <v>1054</v>
      </c>
      <c r="AC487" t="s">
        <v>4759</v>
      </c>
      <c r="AP487" t="s">
        <v>981</v>
      </c>
      <c r="AQ487">
        <v>0</v>
      </c>
      <c r="AT487" t="s">
        <v>991</v>
      </c>
      <c r="AU487" t="s">
        <v>4760</v>
      </c>
      <c r="AV487" t="s">
        <v>4761</v>
      </c>
      <c r="AW487" t="s">
        <v>4762</v>
      </c>
      <c r="AX487" t="s">
        <v>4763</v>
      </c>
      <c r="BF487" s="730" t="s">
        <v>4739</v>
      </c>
      <c r="BG487" s="730" t="s">
        <v>1054</v>
      </c>
      <c r="BH487" s="730" t="s">
        <v>11134</v>
      </c>
    </row>
    <row r="488" spans="1:60">
      <c r="A488">
        <v>484</v>
      </c>
      <c r="B488" t="s">
        <v>1054</v>
      </c>
      <c r="D488" t="s">
        <v>4764</v>
      </c>
      <c r="E488" t="s">
        <v>4765</v>
      </c>
      <c r="F488" t="s">
        <v>974</v>
      </c>
      <c r="G488">
        <v>1</v>
      </c>
      <c r="H488">
        <v>0</v>
      </c>
      <c r="I488" t="s">
        <v>3966</v>
      </c>
      <c r="J488" t="s">
        <v>4206</v>
      </c>
      <c r="K488" t="s">
        <v>4004</v>
      </c>
      <c r="L488" t="s">
        <v>4005</v>
      </c>
      <c r="M488" t="s">
        <v>978</v>
      </c>
      <c r="N488" t="s">
        <v>4765</v>
      </c>
      <c r="O488" t="s">
        <v>4766</v>
      </c>
      <c r="P488" t="s">
        <v>4767</v>
      </c>
      <c r="Q488">
        <v>25010</v>
      </c>
      <c r="R488">
        <v>23974</v>
      </c>
      <c r="S488">
        <v>23794</v>
      </c>
      <c r="T488">
        <v>128</v>
      </c>
      <c r="U488">
        <v>52</v>
      </c>
      <c r="V488">
        <v>180</v>
      </c>
      <c r="W488">
        <v>0.99250000000000005</v>
      </c>
      <c r="X488">
        <v>1</v>
      </c>
      <c r="Y488">
        <v>1</v>
      </c>
      <c r="Z488">
        <v>1</v>
      </c>
      <c r="AA488">
        <v>1</v>
      </c>
      <c r="AB488" t="s">
        <v>1054</v>
      </c>
      <c r="AC488" t="s">
        <v>4768</v>
      </c>
      <c r="AP488" t="s">
        <v>981</v>
      </c>
      <c r="AQ488">
        <v>0</v>
      </c>
      <c r="AT488" t="s">
        <v>936</v>
      </c>
      <c r="AU488" t="s">
        <v>4769</v>
      </c>
      <c r="AV488" t="s">
        <v>4770</v>
      </c>
      <c r="AW488" t="s">
        <v>4771</v>
      </c>
      <c r="AX488" t="s">
        <v>4771</v>
      </c>
      <c r="BF488" s="730" t="s">
        <v>4749</v>
      </c>
      <c r="BG488" s="730" t="s">
        <v>4004</v>
      </c>
      <c r="BH488" s="730" t="s">
        <v>11134</v>
      </c>
    </row>
    <row r="489" spans="1:60">
      <c r="A489">
        <v>485</v>
      </c>
      <c r="B489" t="s">
        <v>1054</v>
      </c>
      <c r="D489" t="s">
        <v>4772</v>
      </c>
      <c r="E489" t="s">
        <v>4773</v>
      </c>
      <c r="F489" t="s">
        <v>974</v>
      </c>
      <c r="G489">
        <v>1</v>
      </c>
      <c r="H489">
        <v>0</v>
      </c>
      <c r="I489" t="s">
        <v>3966</v>
      </c>
      <c r="J489" t="s">
        <v>4463</v>
      </c>
      <c r="K489" t="s">
        <v>3967</v>
      </c>
      <c r="L489" t="s">
        <v>3968</v>
      </c>
      <c r="M489" t="s">
        <v>1586</v>
      </c>
      <c r="N489" t="s">
        <v>4773</v>
      </c>
      <c r="O489" t="s">
        <v>4773</v>
      </c>
      <c r="P489" t="s">
        <v>4774</v>
      </c>
      <c r="Q489">
        <v>18614</v>
      </c>
      <c r="R489">
        <v>17849</v>
      </c>
      <c r="S489">
        <v>17810</v>
      </c>
      <c r="T489">
        <v>24</v>
      </c>
      <c r="U489">
        <v>15</v>
      </c>
      <c r="V489">
        <v>39</v>
      </c>
      <c r="W489">
        <v>0.99780000000000002</v>
      </c>
      <c r="X489">
        <v>1</v>
      </c>
      <c r="Y489">
        <v>1</v>
      </c>
      <c r="Z489">
        <v>1</v>
      </c>
      <c r="AA489">
        <v>1</v>
      </c>
      <c r="AB489" t="s">
        <v>1054</v>
      </c>
      <c r="AC489" t="s">
        <v>4775</v>
      </c>
      <c r="AP489" t="s">
        <v>981</v>
      </c>
      <c r="AQ489">
        <v>0</v>
      </c>
      <c r="AT489" t="s">
        <v>1190</v>
      </c>
      <c r="AU489" t="s">
        <v>3797</v>
      </c>
      <c r="AV489" t="s">
        <v>4776</v>
      </c>
      <c r="AW489" t="s">
        <v>3798</v>
      </c>
      <c r="AX489" t="s">
        <v>3798</v>
      </c>
      <c r="BF489" s="730" t="s">
        <v>4756</v>
      </c>
      <c r="BG489" s="730" t="s">
        <v>1054</v>
      </c>
      <c r="BH489" s="730" t="s">
        <v>11134</v>
      </c>
    </row>
    <row r="490" spans="1:60">
      <c r="A490">
        <v>486</v>
      </c>
      <c r="B490" t="s">
        <v>1054</v>
      </c>
      <c r="D490" t="s">
        <v>4777</v>
      </c>
      <c r="E490" t="s">
        <v>4778</v>
      </c>
      <c r="F490" t="s">
        <v>974</v>
      </c>
      <c r="G490">
        <v>1</v>
      </c>
      <c r="H490">
        <v>0</v>
      </c>
      <c r="I490" t="s">
        <v>3966</v>
      </c>
      <c r="J490" t="s">
        <v>4117</v>
      </c>
      <c r="K490" t="s">
        <v>4116</v>
      </c>
      <c r="L490" t="s">
        <v>3968</v>
      </c>
      <c r="M490" t="s">
        <v>1586</v>
      </c>
      <c r="N490" t="s">
        <v>4778</v>
      </c>
      <c r="O490" t="s">
        <v>4778</v>
      </c>
      <c r="P490" t="s">
        <v>4779</v>
      </c>
      <c r="Q490">
        <v>3997</v>
      </c>
      <c r="R490">
        <v>4187</v>
      </c>
      <c r="S490">
        <v>4110</v>
      </c>
      <c r="T490">
        <v>77</v>
      </c>
      <c r="U490">
        <v>0</v>
      </c>
      <c r="V490">
        <v>77</v>
      </c>
      <c r="W490">
        <v>0.98160000000000003</v>
      </c>
      <c r="X490">
        <v>1</v>
      </c>
      <c r="Y490">
        <v>1</v>
      </c>
      <c r="Z490">
        <v>1</v>
      </c>
      <c r="AA490">
        <v>1</v>
      </c>
      <c r="AB490" t="s">
        <v>1054</v>
      </c>
      <c r="AC490" t="s">
        <v>4780</v>
      </c>
      <c r="AP490" t="s">
        <v>981</v>
      </c>
      <c r="AQ490">
        <v>0</v>
      </c>
      <c r="AT490" t="s">
        <v>1190</v>
      </c>
      <c r="AU490" t="s">
        <v>3363</v>
      </c>
      <c r="AV490" t="s">
        <v>4781</v>
      </c>
      <c r="AW490" t="s">
        <v>4782</v>
      </c>
      <c r="AX490" t="s">
        <v>3364</v>
      </c>
      <c r="BF490" s="730" t="s">
        <v>4764</v>
      </c>
      <c r="BG490" s="730" t="s">
        <v>4004</v>
      </c>
      <c r="BH490" s="730" t="s">
        <v>11134</v>
      </c>
    </row>
    <row r="491" spans="1:60">
      <c r="A491">
        <v>487</v>
      </c>
      <c r="B491" t="s">
        <v>1054</v>
      </c>
      <c r="D491" t="s">
        <v>4783</v>
      </c>
      <c r="E491" t="s">
        <v>4784</v>
      </c>
      <c r="F491" t="s">
        <v>974</v>
      </c>
      <c r="G491">
        <v>1</v>
      </c>
      <c r="H491">
        <v>0</v>
      </c>
      <c r="I491" t="s">
        <v>3966</v>
      </c>
      <c r="J491" t="s">
        <v>4117</v>
      </c>
      <c r="K491" t="s">
        <v>4116</v>
      </c>
      <c r="L491" t="s">
        <v>3968</v>
      </c>
      <c r="M491" t="s">
        <v>1586</v>
      </c>
      <c r="N491" t="s">
        <v>4778</v>
      </c>
      <c r="O491" t="s">
        <v>4778</v>
      </c>
      <c r="P491" t="s">
        <v>4785</v>
      </c>
      <c r="Q491">
        <v>9471</v>
      </c>
      <c r="R491">
        <v>9184</v>
      </c>
      <c r="S491">
        <v>9065</v>
      </c>
      <c r="T491">
        <v>102</v>
      </c>
      <c r="U491">
        <v>17</v>
      </c>
      <c r="V491">
        <v>119</v>
      </c>
      <c r="W491">
        <v>0.98699999999999999</v>
      </c>
      <c r="X491">
        <v>1</v>
      </c>
      <c r="Y491">
        <v>1</v>
      </c>
      <c r="Z491">
        <v>1</v>
      </c>
      <c r="AA491">
        <v>1</v>
      </c>
      <c r="AB491" t="s">
        <v>1054</v>
      </c>
      <c r="AC491" t="s">
        <v>4786</v>
      </c>
      <c r="AP491" t="s">
        <v>981</v>
      </c>
      <c r="AQ491">
        <v>0</v>
      </c>
      <c r="AT491" t="s">
        <v>1521</v>
      </c>
      <c r="AU491" t="s">
        <v>2059</v>
      </c>
      <c r="AV491" t="s">
        <v>4787</v>
      </c>
      <c r="AW491" t="s">
        <v>2061</v>
      </c>
      <c r="AX491" t="s">
        <v>2061</v>
      </c>
      <c r="BF491" s="730" t="s">
        <v>4772</v>
      </c>
      <c r="BG491" s="730" t="s">
        <v>3967</v>
      </c>
      <c r="BH491" s="730" t="s">
        <v>11133</v>
      </c>
    </row>
    <row r="492" spans="1:60">
      <c r="A492">
        <v>488</v>
      </c>
      <c r="B492" t="s">
        <v>1054</v>
      </c>
      <c r="D492" t="s">
        <v>4788</v>
      </c>
      <c r="E492" t="s">
        <v>4789</v>
      </c>
      <c r="F492" t="s">
        <v>974</v>
      </c>
      <c r="G492">
        <v>1</v>
      </c>
      <c r="H492">
        <v>0</v>
      </c>
      <c r="I492" t="s">
        <v>3966</v>
      </c>
      <c r="J492" t="s">
        <v>4053</v>
      </c>
      <c r="K492" t="s">
        <v>1054</v>
      </c>
      <c r="L492" t="s">
        <v>4013</v>
      </c>
      <c r="M492" t="s">
        <v>978</v>
      </c>
      <c r="N492" t="s">
        <v>4789</v>
      </c>
      <c r="O492" t="s">
        <v>4790</v>
      </c>
      <c r="P492" t="s">
        <v>4791</v>
      </c>
      <c r="Q492">
        <v>5849</v>
      </c>
      <c r="R492">
        <v>5384</v>
      </c>
      <c r="S492">
        <v>369</v>
      </c>
      <c r="T492">
        <v>4336</v>
      </c>
      <c r="U492">
        <v>679</v>
      </c>
      <c r="V492">
        <v>5015</v>
      </c>
      <c r="W492">
        <v>6.8500000000000005E-2</v>
      </c>
      <c r="X492">
        <v>0</v>
      </c>
      <c r="Y492">
        <v>1</v>
      </c>
      <c r="Z492">
        <v>1</v>
      </c>
      <c r="AA492">
        <v>0</v>
      </c>
      <c r="AB492" t="s">
        <v>1054</v>
      </c>
      <c r="AC492" t="s">
        <v>4792</v>
      </c>
      <c r="AP492" t="s">
        <v>981</v>
      </c>
      <c r="AQ492">
        <v>0</v>
      </c>
      <c r="AT492" t="s">
        <v>1023</v>
      </c>
      <c r="AU492" t="s">
        <v>4793</v>
      </c>
      <c r="AV492" t="s">
        <v>4794</v>
      </c>
      <c r="AW492" t="s">
        <v>4795</v>
      </c>
      <c r="AX492" t="s">
        <v>4796</v>
      </c>
      <c r="BF492" s="730" t="s">
        <v>4777</v>
      </c>
      <c r="BG492" s="730" t="s">
        <v>3967</v>
      </c>
      <c r="BH492" s="730" t="s">
        <v>11133</v>
      </c>
    </row>
    <row r="493" spans="1:60">
      <c r="A493">
        <v>489</v>
      </c>
      <c r="B493" t="s">
        <v>1054</v>
      </c>
      <c r="D493" t="s">
        <v>4797</v>
      </c>
      <c r="E493" t="s">
        <v>4798</v>
      </c>
      <c r="F493" t="s">
        <v>974</v>
      </c>
      <c r="G493">
        <v>1</v>
      </c>
      <c r="H493">
        <v>0</v>
      </c>
      <c r="I493" t="s">
        <v>3966</v>
      </c>
      <c r="J493" t="s">
        <v>4099</v>
      </c>
      <c r="K493" t="s">
        <v>1054</v>
      </c>
      <c r="L493" t="s">
        <v>3968</v>
      </c>
      <c r="M493" t="s">
        <v>1586</v>
      </c>
      <c r="N493" t="s">
        <v>4798</v>
      </c>
      <c r="O493" t="s">
        <v>4798</v>
      </c>
      <c r="P493" t="s">
        <v>4799</v>
      </c>
      <c r="Q493">
        <v>3572</v>
      </c>
      <c r="R493">
        <v>4055</v>
      </c>
      <c r="S493">
        <v>3960</v>
      </c>
      <c r="T493">
        <v>89</v>
      </c>
      <c r="U493">
        <v>6</v>
      </c>
      <c r="V493">
        <v>95</v>
      </c>
      <c r="W493">
        <v>0.97660000000000002</v>
      </c>
      <c r="X493">
        <v>0</v>
      </c>
      <c r="Y493">
        <v>1</v>
      </c>
      <c r="Z493">
        <v>1</v>
      </c>
      <c r="AA493">
        <v>0</v>
      </c>
      <c r="AB493" t="s">
        <v>1054</v>
      </c>
      <c r="AC493" t="s">
        <v>4800</v>
      </c>
      <c r="AP493" t="s">
        <v>981</v>
      </c>
      <c r="AQ493">
        <v>0</v>
      </c>
      <c r="AT493" t="s">
        <v>1239</v>
      </c>
      <c r="AU493" t="s">
        <v>4801</v>
      </c>
      <c r="AV493" t="s">
        <v>4802</v>
      </c>
      <c r="AW493" t="s">
        <v>4803</v>
      </c>
      <c r="AX493" t="s">
        <v>4804</v>
      </c>
      <c r="BF493" s="730" t="s">
        <v>4783</v>
      </c>
      <c r="BG493" s="730" t="s">
        <v>3967</v>
      </c>
      <c r="BH493" s="730" t="s">
        <v>11133</v>
      </c>
    </row>
    <row r="494" spans="1:60">
      <c r="A494">
        <v>490</v>
      </c>
      <c r="B494" t="s">
        <v>1054</v>
      </c>
      <c r="D494" t="s">
        <v>4805</v>
      </c>
      <c r="E494" t="s">
        <v>4004</v>
      </c>
      <c r="F494" t="s">
        <v>974</v>
      </c>
      <c r="G494">
        <v>1</v>
      </c>
      <c r="H494">
        <v>0</v>
      </c>
      <c r="I494" t="s">
        <v>4002</v>
      </c>
      <c r="J494" t="s">
        <v>4108</v>
      </c>
      <c r="K494" t="s">
        <v>4004</v>
      </c>
      <c r="L494" t="s">
        <v>4005</v>
      </c>
      <c r="M494" t="s">
        <v>978</v>
      </c>
      <c r="N494" t="s">
        <v>4004</v>
      </c>
      <c r="O494" t="s">
        <v>4806</v>
      </c>
      <c r="P494" t="s">
        <v>4807</v>
      </c>
      <c r="Q494">
        <v>261118</v>
      </c>
      <c r="R494">
        <v>242249</v>
      </c>
      <c r="S494">
        <v>239459</v>
      </c>
      <c r="T494">
        <v>2327</v>
      </c>
      <c r="U494">
        <v>463</v>
      </c>
      <c r="V494">
        <v>2790</v>
      </c>
      <c r="W494">
        <v>0.98850000000000005</v>
      </c>
      <c r="X494">
        <v>0</v>
      </c>
      <c r="Y494">
        <v>1</v>
      </c>
      <c r="Z494">
        <v>1</v>
      </c>
      <c r="AA494">
        <v>0</v>
      </c>
      <c r="AB494" t="s">
        <v>1054</v>
      </c>
      <c r="AC494" t="s">
        <v>4808</v>
      </c>
      <c r="AP494" t="s">
        <v>981</v>
      </c>
      <c r="AQ494">
        <v>0</v>
      </c>
      <c r="AT494" t="s">
        <v>1190</v>
      </c>
      <c r="AU494" t="s">
        <v>3792</v>
      </c>
      <c r="AV494" t="s">
        <v>4809</v>
      </c>
      <c r="AW494" t="s">
        <v>3793</v>
      </c>
      <c r="AX494" t="s">
        <v>3793</v>
      </c>
      <c r="BF494" s="730" t="s">
        <v>4788</v>
      </c>
      <c r="BG494" s="730" t="s">
        <v>1054</v>
      </c>
      <c r="BH494" s="730" t="s">
        <v>11134</v>
      </c>
    </row>
    <row r="495" spans="1:60">
      <c r="A495">
        <v>491</v>
      </c>
      <c r="B495" t="s">
        <v>1054</v>
      </c>
      <c r="D495" t="s">
        <v>4810</v>
      </c>
      <c r="E495" t="s">
        <v>4811</v>
      </c>
      <c r="F495" t="s">
        <v>974</v>
      </c>
      <c r="G495">
        <v>1</v>
      </c>
      <c r="H495">
        <v>0</v>
      </c>
      <c r="I495" t="s">
        <v>3966</v>
      </c>
      <c r="J495" t="s">
        <v>4463</v>
      </c>
      <c r="K495" t="s">
        <v>1054</v>
      </c>
      <c r="L495" t="s">
        <v>3968</v>
      </c>
      <c r="M495" t="s">
        <v>1586</v>
      </c>
      <c r="N495" t="s">
        <v>4811</v>
      </c>
      <c r="O495" t="s">
        <v>4811</v>
      </c>
      <c r="P495" t="s">
        <v>4812</v>
      </c>
      <c r="Q495">
        <v>7952</v>
      </c>
      <c r="R495">
        <v>8045</v>
      </c>
      <c r="S495">
        <v>7903</v>
      </c>
      <c r="T495">
        <v>22</v>
      </c>
      <c r="U495">
        <v>120</v>
      </c>
      <c r="V495">
        <v>142</v>
      </c>
      <c r="W495">
        <v>0.98229999999999995</v>
      </c>
      <c r="X495">
        <v>1</v>
      </c>
      <c r="Y495">
        <v>1</v>
      </c>
      <c r="Z495">
        <v>1</v>
      </c>
      <c r="AA495">
        <v>1</v>
      </c>
      <c r="AB495" t="s">
        <v>1054</v>
      </c>
      <c r="AC495" t="s">
        <v>4813</v>
      </c>
      <c r="AP495" t="s">
        <v>981</v>
      </c>
      <c r="AQ495">
        <v>0</v>
      </c>
      <c r="AT495" t="s">
        <v>1034</v>
      </c>
      <c r="AU495" t="s">
        <v>4814</v>
      </c>
      <c r="AV495" t="s">
        <v>4815</v>
      </c>
      <c r="AW495" t="s">
        <v>4816</v>
      </c>
      <c r="AX495" t="s">
        <v>4816</v>
      </c>
      <c r="BF495" s="730" t="s">
        <v>4797</v>
      </c>
      <c r="BG495" s="730" t="s">
        <v>1054</v>
      </c>
      <c r="BH495" s="730" t="s">
        <v>11133</v>
      </c>
    </row>
    <row r="496" spans="1:60">
      <c r="A496">
        <v>492</v>
      </c>
      <c r="B496" t="s">
        <v>1054</v>
      </c>
      <c r="D496" t="s">
        <v>4817</v>
      </c>
      <c r="E496" t="s">
        <v>4818</v>
      </c>
      <c r="F496" t="s">
        <v>974</v>
      </c>
      <c r="G496">
        <v>1</v>
      </c>
      <c r="H496">
        <v>0</v>
      </c>
      <c r="I496" t="s">
        <v>4002</v>
      </c>
      <c r="J496" t="s">
        <v>4108</v>
      </c>
      <c r="K496" t="s">
        <v>4004</v>
      </c>
      <c r="L496" t="s">
        <v>4005</v>
      </c>
      <c r="M496" t="s">
        <v>978</v>
      </c>
      <c r="N496" t="s">
        <v>4818</v>
      </c>
      <c r="O496" t="s">
        <v>4818</v>
      </c>
      <c r="P496" t="s">
        <v>4819</v>
      </c>
      <c r="Q496">
        <v>18112</v>
      </c>
      <c r="R496">
        <v>16977</v>
      </c>
      <c r="S496">
        <v>16649</v>
      </c>
      <c r="T496">
        <v>61</v>
      </c>
      <c r="U496">
        <v>267</v>
      </c>
      <c r="V496">
        <v>328</v>
      </c>
      <c r="W496">
        <v>0.98070000000000002</v>
      </c>
      <c r="X496">
        <v>1</v>
      </c>
      <c r="Y496">
        <v>1</v>
      </c>
      <c r="Z496">
        <v>1</v>
      </c>
      <c r="AA496">
        <v>1</v>
      </c>
      <c r="AB496" t="s">
        <v>1054</v>
      </c>
      <c r="AC496" t="s">
        <v>4820</v>
      </c>
      <c r="AP496" t="s">
        <v>981</v>
      </c>
      <c r="AQ496">
        <v>0</v>
      </c>
      <c r="AT496" t="s">
        <v>1044</v>
      </c>
      <c r="AU496" t="s">
        <v>4821</v>
      </c>
      <c r="AV496" t="s">
        <v>4822</v>
      </c>
      <c r="AW496" t="s">
        <v>4823</v>
      </c>
      <c r="AX496" t="s">
        <v>4824</v>
      </c>
      <c r="BF496" s="730" t="s">
        <v>4805</v>
      </c>
      <c r="BG496" s="730" t="s">
        <v>4004</v>
      </c>
      <c r="BH496" s="730" t="s">
        <v>11134</v>
      </c>
    </row>
    <row r="497" spans="1:60">
      <c r="A497">
        <v>493</v>
      </c>
      <c r="B497" t="s">
        <v>1054</v>
      </c>
      <c r="D497" t="s">
        <v>4825</v>
      </c>
      <c r="E497" t="s">
        <v>4826</v>
      </c>
      <c r="F497" t="s">
        <v>974</v>
      </c>
      <c r="G497">
        <v>1</v>
      </c>
      <c r="H497">
        <v>0</v>
      </c>
      <c r="I497" t="s">
        <v>3966</v>
      </c>
      <c r="J497" t="s">
        <v>4068</v>
      </c>
      <c r="K497" t="s">
        <v>3967</v>
      </c>
      <c r="L497" t="s">
        <v>3968</v>
      </c>
      <c r="M497" t="s">
        <v>1586</v>
      </c>
      <c r="N497" t="s">
        <v>4826</v>
      </c>
      <c r="O497" t="s">
        <v>4827</v>
      </c>
      <c r="P497" t="s">
        <v>4828</v>
      </c>
      <c r="Q497">
        <v>13473</v>
      </c>
      <c r="R497">
        <v>12609</v>
      </c>
      <c r="S497">
        <v>12357</v>
      </c>
      <c r="T497">
        <v>134</v>
      </c>
      <c r="U497">
        <v>118</v>
      </c>
      <c r="V497">
        <v>252</v>
      </c>
      <c r="W497">
        <v>0.98</v>
      </c>
      <c r="X497">
        <v>1</v>
      </c>
      <c r="Y497">
        <v>1</v>
      </c>
      <c r="Z497">
        <v>1</v>
      </c>
      <c r="AA497">
        <v>1</v>
      </c>
      <c r="AB497" t="s">
        <v>1054</v>
      </c>
      <c r="AC497" t="s">
        <v>4829</v>
      </c>
      <c r="AP497" t="s">
        <v>981</v>
      </c>
      <c r="AQ497">
        <v>0</v>
      </c>
      <c r="AT497" t="s">
        <v>1190</v>
      </c>
      <c r="AU497" t="s">
        <v>2975</v>
      </c>
      <c r="AV497" t="s">
        <v>4830</v>
      </c>
      <c r="AW497" t="s">
        <v>4831</v>
      </c>
      <c r="AX497" t="s">
        <v>2976</v>
      </c>
      <c r="BF497" s="730" t="s">
        <v>4810</v>
      </c>
      <c r="BG497" s="730" t="s">
        <v>1054</v>
      </c>
      <c r="BH497" s="730" t="s">
        <v>11133</v>
      </c>
    </row>
    <row r="498" spans="1:60">
      <c r="A498">
        <v>494</v>
      </c>
      <c r="B498" t="s">
        <v>1054</v>
      </c>
      <c r="D498" t="s">
        <v>4832</v>
      </c>
      <c r="E498" t="s">
        <v>4833</v>
      </c>
      <c r="F498" t="s">
        <v>974</v>
      </c>
      <c r="G498">
        <v>1</v>
      </c>
      <c r="H498">
        <v>0</v>
      </c>
      <c r="I498" t="s">
        <v>3966</v>
      </c>
      <c r="J498" t="s">
        <v>4333</v>
      </c>
      <c r="K498" t="s">
        <v>1054</v>
      </c>
      <c r="L498" t="s">
        <v>4013</v>
      </c>
      <c r="M498" t="s">
        <v>978</v>
      </c>
      <c r="N498" t="s">
        <v>4833</v>
      </c>
      <c r="O498" t="s">
        <v>4834</v>
      </c>
      <c r="P498" t="s">
        <v>4835</v>
      </c>
      <c r="Q498">
        <v>2340</v>
      </c>
      <c r="R498">
        <v>2440</v>
      </c>
      <c r="S498">
        <v>1280</v>
      </c>
      <c r="T498">
        <v>1056</v>
      </c>
      <c r="U498">
        <v>104</v>
      </c>
      <c r="V498">
        <v>1160</v>
      </c>
      <c r="W498">
        <v>0.52459999999999996</v>
      </c>
      <c r="X498">
        <v>0</v>
      </c>
      <c r="Y498">
        <v>1</v>
      </c>
      <c r="Z498">
        <v>1</v>
      </c>
      <c r="AA498">
        <v>0</v>
      </c>
      <c r="AB498" t="s">
        <v>1054</v>
      </c>
      <c r="AC498" t="s">
        <v>4836</v>
      </c>
      <c r="AP498" t="s">
        <v>981</v>
      </c>
      <c r="AQ498">
        <v>0</v>
      </c>
      <c r="AT498" t="s">
        <v>1054</v>
      </c>
      <c r="AU498" t="s">
        <v>4148</v>
      </c>
      <c r="AV498" t="s">
        <v>4837</v>
      </c>
      <c r="AW498" t="s">
        <v>4838</v>
      </c>
      <c r="AX498" t="s">
        <v>4149</v>
      </c>
      <c r="BF498" s="730" t="s">
        <v>4817</v>
      </c>
      <c r="BG498" s="730" t="s">
        <v>4004</v>
      </c>
      <c r="BH498" s="730" t="s">
        <v>11134</v>
      </c>
    </row>
    <row r="499" spans="1:60">
      <c r="A499">
        <v>495</v>
      </c>
      <c r="B499" t="s">
        <v>1054</v>
      </c>
      <c r="D499" t="s">
        <v>4839</v>
      </c>
      <c r="E499" t="s">
        <v>4840</v>
      </c>
      <c r="F499" t="s">
        <v>974</v>
      </c>
      <c r="G499">
        <v>1</v>
      </c>
      <c r="H499">
        <v>0</v>
      </c>
      <c r="I499" t="s">
        <v>4002</v>
      </c>
      <c r="J499" t="s">
        <v>4078</v>
      </c>
      <c r="K499" t="s">
        <v>1054</v>
      </c>
      <c r="L499" t="s">
        <v>4013</v>
      </c>
      <c r="M499" t="s">
        <v>978</v>
      </c>
      <c r="N499" t="s">
        <v>4840</v>
      </c>
      <c r="O499" t="s">
        <v>4841</v>
      </c>
      <c r="P499" t="s">
        <v>4842</v>
      </c>
      <c r="Q499">
        <v>3700</v>
      </c>
      <c r="R499">
        <v>3700</v>
      </c>
      <c r="S499">
        <v>3200</v>
      </c>
      <c r="T499">
        <v>500</v>
      </c>
      <c r="U499">
        <v>0</v>
      </c>
      <c r="V499">
        <v>500</v>
      </c>
      <c r="W499">
        <v>0.8649</v>
      </c>
      <c r="X499">
        <v>0</v>
      </c>
      <c r="Y499">
        <v>1</v>
      </c>
      <c r="Z499">
        <v>1</v>
      </c>
      <c r="AA499">
        <v>0</v>
      </c>
      <c r="AB499" t="s">
        <v>1054</v>
      </c>
      <c r="AC499" t="s">
        <v>4843</v>
      </c>
      <c r="AP499" t="s">
        <v>981</v>
      </c>
      <c r="AQ499">
        <v>0</v>
      </c>
      <c r="AT499" t="s">
        <v>1054</v>
      </c>
      <c r="AU499" t="s">
        <v>4148</v>
      </c>
      <c r="AV499" t="s">
        <v>4844</v>
      </c>
      <c r="AW499" t="s">
        <v>4845</v>
      </c>
      <c r="AX499" t="s">
        <v>4149</v>
      </c>
      <c r="BF499" s="730" t="s">
        <v>4825</v>
      </c>
      <c r="BG499" s="730" t="s">
        <v>3967</v>
      </c>
      <c r="BH499" s="730" t="s">
        <v>11133</v>
      </c>
    </row>
    <row r="500" spans="1:60">
      <c r="A500">
        <v>496</v>
      </c>
      <c r="B500" t="s">
        <v>1054</v>
      </c>
      <c r="D500" t="s">
        <v>4846</v>
      </c>
      <c r="E500" t="s">
        <v>4847</v>
      </c>
      <c r="F500" t="s">
        <v>974</v>
      </c>
      <c r="G500">
        <v>2</v>
      </c>
      <c r="H500">
        <v>0</v>
      </c>
      <c r="I500" t="s">
        <v>4002</v>
      </c>
      <c r="J500" t="s">
        <v>4108</v>
      </c>
      <c r="K500" t="s">
        <v>4004</v>
      </c>
      <c r="L500" t="s">
        <v>4013</v>
      </c>
      <c r="M500" t="s">
        <v>978</v>
      </c>
      <c r="N500" t="s">
        <v>4848</v>
      </c>
      <c r="O500" t="s">
        <v>4848</v>
      </c>
      <c r="P500" t="s">
        <v>4849</v>
      </c>
      <c r="Q500">
        <v>7538</v>
      </c>
      <c r="R500">
        <v>7141</v>
      </c>
      <c r="S500">
        <v>7037</v>
      </c>
      <c r="T500">
        <v>65</v>
      </c>
      <c r="U500">
        <v>39</v>
      </c>
      <c r="V500">
        <v>104</v>
      </c>
      <c r="W500">
        <v>0.98540000000000005</v>
      </c>
      <c r="X500">
        <v>1</v>
      </c>
      <c r="Y500">
        <v>0</v>
      </c>
      <c r="Z500">
        <v>1</v>
      </c>
      <c r="AA500">
        <v>0</v>
      </c>
      <c r="AB500" t="s">
        <v>1054</v>
      </c>
      <c r="AC500" s="488" t="s">
        <v>4850</v>
      </c>
      <c r="AD500" s="489" t="s">
        <v>4851</v>
      </c>
      <c r="AP500" t="s">
        <v>981</v>
      </c>
      <c r="AQ500">
        <v>0</v>
      </c>
      <c r="AT500" t="s">
        <v>1054</v>
      </c>
      <c r="AU500" t="s">
        <v>4852</v>
      </c>
      <c r="AV500" t="s">
        <v>4853</v>
      </c>
      <c r="AW500" t="s">
        <v>4854</v>
      </c>
      <c r="AX500" t="s">
        <v>4855</v>
      </c>
      <c r="BF500" s="730" t="s">
        <v>4832</v>
      </c>
      <c r="BG500" s="730" t="s">
        <v>1054</v>
      </c>
      <c r="BH500" s="730" t="s">
        <v>11134</v>
      </c>
    </row>
    <row r="501" spans="1:60">
      <c r="A501">
        <v>497</v>
      </c>
      <c r="B501" t="s">
        <v>1054</v>
      </c>
      <c r="D501" t="s">
        <v>4856</v>
      </c>
      <c r="E501" t="s">
        <v>4857</v>
      </c>
      <c r="F501" t="s">
        <v>974</v>
      </c>
      <c r="G501">
        <v>1</v>
      </c>
      <c r="H501">
        <v>0</v>
      </c>
      <c r="I501" t="s">
        <v>3966</v>
      </c>
      <c r="J501" t="s">
        <v>4068</v>
      </c>
      <c r="K501" t="s">
        <v>1054</v>
      </c>
      <c r="L501" t="s">
        <v>4013</v>
      </c>
      <c r="M501" t="s">
        <v>978</v>
      </c>
      <c r="N501" t="s">
        <v>4858</v>
      </c>
      <c r="O501" t="s">
        <v>4857</v>
      </c>
      <c r="P501" t="s">
        <v>4859</v>
      </c>
      <c r="Q501">
        <v>5089</v>
      </c>
      <c r="R501">
        <v>5186</v>
      </c>
      <c r="S501">
        <v>5119</v>
      </c>
      <c r="T501">
        <v>29</v>
      </c>
      <c r="U501">
        <v>38</v>
      </c>
      <c r="V501">
        <v>67</v>
      </c>
      <c r="W501">
        <v>0.98709999999999998</v>
      </c>
      <c r="X501">
        <v>1</v>
      </c>
      <c r="Y501">
        <v>1</v>
      </c>
      <c r="Z501">
        <v>1</v>
      </c>
      <c r="AA501">
        <v>1</v>
      </c>
      <c r="AB501" t="s">
        <v>1054</v>
      </c>
      <c r="AC501" t="s">
        <v>4860</v>
      </c>
      <c r="AP501" t="s">
        <v>981</v>
      </c>
      <c r="AQ501">
        <v>0</v>
      </c>
      <c r="AT501" t="s">
        <v>1054</v>
      </c>
      <c r="AU501" t="s">
        <v>4852</v>
      </c>
      <c r="AV501" t="s">
        <v>4861</v>
      </c>
      <c r="AW501" t="s">
        <v>4862</v>
      </c>
      <c r="AX501" t="s">
        <v>4855</v>
      </c>
      <c r="BF501" s="730" t="s">
        <v>4839</v>
      </c>
      <c r="BG501" s="730" t="s">
        <v>1054</v>
      </c>
      <c r="BH501" s="730" t="s">
        <v>11134</v>
      </c>
    </row>
    <row r="502" spans="1:60">
      <c r="A502">
        <v>498</v>
      </c>
      <c r="B502" t="s">
        <v>1054</v>
      </c>
      <c r="D502" t="s">
        <v>4852</v>
      </c>
      <c r="E502" t="s">
        <v>4855</v>
      </c>
      <c r="F502" t="s">
        <v>974</v>
      </c>
      <c r="G502">
        <v>2</v>
      </c>
      <c r="H502">
        <v>0</v>
      </c>
      <c r="I502" t="s">
        <v>3966</v>
      </c>
      <c r="J502" t="s">
        <v>4053</v>
      </c>
      <c r="K502" t="s">
        <v>1054</v>
      </c>
      <c r="L502" t="s">
        <v>4013</v>
      </c>
      <c r="M502" t="s">
        <v>978</v>
      </c>
      <c r="N502" t="s">
        <v>4757</v>
      </c>
      <c r="O502" t="s">
        <v>4757</v>
      </c>
      <c r="P502" t="s">
        <v>4863</v>
      </c>
      <c r="Q502">
        <v>2926</v>
      </c>
      <c r="R502">
        <v>2860</v>
      </c>
      <c r="S502">
        <v>1129</v>
      </c>
      <c r="T502">
        <v>1608</v>
      </c>
      <c r="U502">
        <v>123</v>
      </c>
      <c r="V502">
        <v>1731</v>
      </c>
      <c r="W502">
        <v>0.39479999999999998</v>
      </c>
      <c r="X502">
        <v>0</v>
      </c>
      <c r="Y502">
        <v>0</v>
      </c>
      <c r="Z502">
        <v>1</v>
      </c>
      <c r="AA502">
        <v>0</v>
      </c>
      <c r="AB502" t="s">
        <v>1054</v>
      </c>
      <c r="AC502" s="488" t="s">
        <v>4864</v>
      </c>
      <c r="AD502" s="489" t="s">
        <v>4865</v>
      </c>
      <c r="AP502" t="s">
        <v>981</v>
      </c>
      <c r="AQ502">
        <v>0</v>
      </c>
      <c r="AT502" t="s">
        <v>1023</v>
      </c>
      <c r="AU502" t="s">
        <v>4866</v>
      </c>
      <c r="AV502" t="s">
        <v>4867</v>
      </c>
      <c r="AW502" t="s">
        <v>4868</v>
      </c>
      <c r="AX502" t="s">
        <v>4869</v>
      </c>
      <c r="BF502" s="730" t="s">
        <v>4846</v>
      </c>
      <c r="BG502" s="730" t="s">
        <v>4004</v>
      </c>
      <c r="BH502" s="730" t="s">
        <v>11134</v>
      </c>
    </row>
    <row r="503" spans="1:60">
      <c r="A503">
        <v>499</v>
      </c>
      <c r="B503" t="s">
        <v>1054</v>
      </c>
      <c r="D503" t="s">
        <v>2989</v>
      </c>
      <c r="E503" t="s">
        <v>2992</v>
      </c>
      <c r="F503" t="s">
        <v>974</v>
      </c>
      <c r="G503">
        <v>1</v>
      </c>
      <c r="H503">
        <v>0</v>
      </c>
      <c r="I503" t="s">
        <v>3966</v>
      </c>
      <c r="J503" t="s">
        <v>4333</v>
      </c>
      <c r="K503" t="s">
        <v>1054</v>
      </c>
      <c r="L503" t="s">
        <v>4013</v>
      </c>
      <c r="M503" t="s">
        <v>978</v>
      </c>
      <c r="N503" t="s">
        <v>2992</v>
      </c>
      <c r="O503" t="s">
        <v>2992</v>
      </c>
      <c r="P503" t="s">
        <v>4870</v>
      </c>
      <c r="Q503">
        <v>3605</v>
      </c>
      <c r="R503">
        <v>3625</v>
      </c>
      <c r="S503">
        <v>3625</v>
      </c>
      <c r="T503">
        <v>0</v>
      </c>
      <c r="U503">
        <v>0</v>
      </c>
      <c r="V503">
        <v>0</v>
      </c>
      <c r="W503">
        <v>1</v>
      </c>
      <c r="X503">
        <v>1</v>
      </c>
      <c r="Y503">
        <v>1</v>
      </c>
      <c r="Z503">
        <v>1</v>
      </c>
      <c r="AA503">
        <v>1</v>
      </c>
      <c r="AB503" t="s">
        <v>1054</v>
      </c>
      <c r="AC503" t="s">
        <v>4871</v>
      </c>
      <c r="AP503" t="s">
        <v>981</v>
      </c>
      <c r="AQ503">
        <v>0</v>
      </c>
      <c r="AT503" t="s">
        <v>1034</v>
      </c>
      <c r="AU503" t="s">
        <v>4872</v>
      </c>
      <c r="AV503" t="s">
        <v>4873</v>
      </c>
      <c r="AW503" t="s">
        <v>4874</v>
      </c>
      <c r="AX503" t="s">
        <v>4875</v>
      </c>
      <c r="BF503" s="730" t="s">
        <v>4856</v>
      </c>
      <c r="BG503" s="730" t="s">
        <v>1054</v>
      </c>
      <c r="BH503" s="730" t="s">
        <v>11134</v>
      </c>
    </row>
    <row r="504" spans="1:60">
      <c r="A504">
        <v>500</v>
      </c>
      <c r="B504" t="s">
        <v>1054</v>
      </c>
      <c r="D504" t="s">
        <v>2727</v>
      </c>
      <c r="E504" t="s">
        <v>2730</v>
      </c>
      <c r="F504" t="s">
        <v>974</v>
      </c>
      <c r="G504">
        <v>1</v>
      </c>
      <c r="H504">
        <v>0</v>
      </c>
      <c r="I504" t="s">
        <v>3966</v>
      </c>
      <c r="J504" t="s">
        <v>4068</v>
      </c>
      <c r="K504" t="s">
        <v>4004</v>
      </c>
      <c r="L504" t="s">
        <v>4013</v>
      </c>
      <c r="M504" t="s">
        <v>978</v>
      </c>
      <c r="N504" t="s">
        <v>2730</v>
      </c>
      <c r="O504" t="s">
        <v>2730</v>
      </c>
      <c r="P504" t="s">
        <v>4876</v>
      </c>
      <c r="Q504">
        <v>4944</v>
      </c>
      <c r="R504">
        <v>5242</v>
      </c>
      <c r="S504">
        <v>5208</v>
      </c>
      <c r="T504">
        <v>34</v>
      </c>
      <c r="U504">
        <v>0</v>
      </c>
      <c r="V504">
        <v>34</v>
      </c>
      <c r="W504">
        <v>0.99350000000000005</v>
      </c>
      <c r="X504">
        <v>1</v>
      </c>
      <c r="Y504">
        <v>1</v>
      </c>
      <c r="Z504">
        <v>1</v>
      </c>
      <c r="AA504">
        <v>1</v>
      </c>
      <c r="AB504" t="s">
        <v>1054</v>
      </c>
      <c r="AC504" t="s">
        <v>4877</v>
      </c>
      <c r="AP504" t="s">
        <v>981</v>
      </c>
      <c r="AQ504">
        <v>0</v>
      </c>
      <c r="AT504" t="s">
        <v>991</v>
      </c>
      <c r="AU504" t="s">
        <v>4878</v>
      </c>
      <c r="AV504" t="s">
        <v>4879</v>
      </c>
      <c r="AW504" t="s">
        <v>4880</v>
      </c>
      <c r="AX504" t="s">
        <v>4881</v>
      </c>
      <c r="BF504" s="730" t="s">
        <v>4852</v>
      </c>
      <c r="BG504" s="730" t="s">
        <v>1054</v>
      </c>
      <c r="BH504" s="730" t="s">
        <v>11134</v>
      </c>
    </row>
    <row r="505" spans="1:60">
      <c r="A505">
        <v>501</v>
      </c>
      <c r="B505" t="s">
        <v>1054</v>
      </c>
      <c r="D505" t="s">
        <v>1969</v>
      </c>
      <c r="E505" t="s">
        <v>1972</v>
      </c>
      <c r="F505" t="s">
        <v>974</v>
      </c>
      <c r="G505">
        <v>1</v>
      </c>
      <c r="H505">
        <v>0</v>
      </c>
      <c r="I505" t="s">
        <v>3966</v>
      </c>
      <c r="J505" t="s">
        <v>4160</v>
      </c>
      <c r="K505" t="s">
        <v>1054</v>
      </c>
      <c r="L505" t="s">
        <v>3968</v>
      </c>
      <c r="M505" t="s">
        <v>1586</v>
      </c>
      <c r="N505" t="s">
        <v>1972</v>
      </c>
      <c r="O505" t="s">
        <v>4882</v>
      </c>
      <c r="P505" t="s">
        <v>4883</v>
      </c>
      <c r="Q505">
        <v>10914</v>
      </c>
      <c r="R505">
        <v>10454</v>
      </c>
      <c r="S505">
        <v>7908</v>
      </c>
      <c r="T505">
        <v>2463</v>
      </c>
      <c r="U505">
        <v>83</v>
      </c>
      <c r="V505">
        <v>2546</v>
      </c>
      <c r="W505">
        <v>0.75649999999999995</v>
      </c>
      <c r="X505">
        <v>0</v>
      </c>
      <c r="Y505">
        <v>0</v>
      </c>
      <c r="Z505">
        <v>1</v>
      </c>
      <c r="AA505">
        <v>0</v>
      </c>
      <c r="AB505" t="s">
        <v>1054</v>
      </c>
      <c r="AC505" t="s">
        <v>4884</v>
      </c>
      <c r="AP505" t="s">
        <v>981</v>
      </c>
      <c r="AQ505">
        <v>0</v>
      </c>
      <c r="AT505" t="s">
        <v>1054</v>
      </c>
      <c r="AU505" t="s">
        <v>4140</v>
      </c>
      <c r="AV505" t="s">
        <v>4885</v>
      </c>
      <c r="AW505" t="s">
        <v>4886</v>
      </c>
      <c r="AX505" t="s">
        <v>4141</v>
      </c>
      <c r="BF505" s="730" t="s">
        <v>2989</v>
      </c>
      <c r="BG505" s="730" t="s">
        <v>1054</v>
      </c>
      <c r="BH505" s="730" t="s">
        <v>11134</v>
      </c>
    </row>
    <row r="506" spans="1:60">
      <c r="A506">
        <v>502</v>
      </c>
      <c r="B506" t="s">
        <v>1054</v>
      </c>
      <c r="D506" t="s">
        <v>1842</v>
      </c>
      <c r="E506" t="s">
        <v>1844</v>
      </c>
      <c r="F506" t="s">
        <v>974</v>
      </c>
      <c r="G506">
        <v>1</v>
      </c>
      <c r="H506">
        <v>0</v>
      </c>
      <c r="I506" t="s">
        <v>4002</v>
      </c>
      <c r="J506" t="s">
        <v>4185</v>
      </c>
      <c r="K506" t="s">
        <v>4004</v>
      </c>
      <c r="L506" t="s">
        <v>4005</v>
      </c>
      <c r="M506" t="s">
        <v>978</v>
      </c>
      <c r="N506" t="s">
        <v>1844</v>
      </c>
      <c r="O506" t="s">
        <v>1844</v>
      </c>
      <c r="P506" t="s">
        <v>4887</v>
      </c>
      <c r="Q506">
        <v>8303</v>
      </c>
      <c r="R506">
        <v>8356</v>
      </c>
      <c r="S506">
        <v>8193</v>
      </c>
      <c r="T506">
        <v>145</v>
      </c>
      <c r="U506">
        <v>18</v>
      </c>
      <c r="V506">
        <v>163</v>
      </c>
      <c r="W506">
        <v>0.98050000000000004</v>
      </c>
      <c r="X506">
        <v>1</v>
      </c>
      <c r="Y506">
        <v>1</v>
      </c>
      <c r="Z506">
        <v>1</v>
      </c>
      <c r="AA506">
        <v>1</v>
      </c>
      <c r="AB506" t="s">
        <v>1054</v>
      </c>
      <c r="AC506" t="s">
        <v>4888</v>
      </c>
      <c r="AP506" t="s">
        <v>981</v>
      </c>
      <c r="AQ506">
        <v>0</v>
      </c>
      <c r="AT506" t="s">
        <v>1054</v>
      </c>
      <c r="AU506" t="s">
        <v>4140</v>
      </c>
      <c r="AV506" t="s">
        <v>4889</v>
      </c>
      <c r="AW506" t="s">
        <v>4890</v>
      </c>
      <c r="AX506" t="s">
        <v>4141</v>
      </c>
      <c r="BF506" s="730" t="s">
        <v>2727</v>
      </c>
      <c r="BG506" s="730" t="s">
        <v>4004</v>
      </c>
      <c r="BH506" s="730" t="s">
        <v>11134</v>
      </c>
    </row>
    <row r="507" spans="1:60">
      <c r="A507">
        <v>503</v>
      </c>
      <c r="B507" t="s">
        <v>1054</v>
      </c>
      <c r="D507" t="s">
        <v>1106</v>
      </c>
      <c r="E507" t="s">
        <v>1109</v>
      </c>
      <c r="F507" t="s">
        <v>974</v>
      </c>
      <c r="G507">
        <v>1</v>
      </c>
      <c r="H507">
        <v>0</v>
      </c>
      <c r="I507" t="s">
        <v>3966</v>
      </c>
      <c r="J507" t="s">
        <v>4333</v>
      </c>
      <c r="K507" t="s">
        <v>1054</v>
      </c>
      <c r="L507" t="s">
        <v>4013</v>
      </c>
      <c r="M507" t="s">
        <v>978</v>
      </c>
      <c r="N507" t="s">
        <v>4833</v>
      </c>
      <c r="O507" t="s">
        <v>4833</v>
      </c>
      <c r="P507" t="s">
        <v>4891</v>
      </c>
      <c r="Q507">
        <v>2809</v>
      </c>
      <c r="R507">
        <v>2805</v>
      </c>
      <c r="S507">
        <v>2568</v>
      </c>
      <c r="T507">
        <v>223</v>
      </c>
      <c r="U507">
        <v>14</v>
      </c>
      <c r="V507">
        <v>237</v>
      </c>
      <c r="W507">
        <v>0.91549999999999998</v>
      </c>
      <c r="X507">
        <v>0</v>
      </c>
      <c r="Y507">
        <v>1</v>
      </c>
      <c r="Z507">
        <v>1</v>
      </c>
      <c r="AA507">
        <v>0</v>
      </c>
      <c r="AB507" t="s">
        <v>1054</v>
      </c>
      <c r="AC507" t="s">
        <v>4892</v>
      </c>
      <c r="AP507" t="s">
        <v>981</v>
      </c>
      <c r="AQ507">
        <v>0</v>
      </c>
      <c r="AT507" t="s">
        <v>1054</v>
      </c>
      <c r="AU507" t="s">
        <v>4140</v>
      </c>
      <c r="AV507" t="s">
        <v>4893</v>
      </c>
      <c r="AW507" t="s">
        <v>4894</v>
      </c>
      <c r="AX507" t="s">
        <v>4141</v>
      </c>
      <c r="BF507" s="730" t="s">
        <v>1969</v>
      </c>
      <c r="BG507" s="730" t="s">
        <v>1054</v>
      </c>
      <c r="BH507" s="730" t="s">
        <v>11133</v>
      </c>
    </row>
    <row r="508" spans="1:60">
      <c r="A508">
        <v>504</v>
      </c>
      <c r="B508" t="s">
        <v>936</v>
      </c>
      <c r="D508" t="s">
        <v>4895</v>
      </c>
      <c r="E508" t="s">
        <v>4896</v>
      </c>
      <c r="F508" t="s">
        <v>974</v>
      </c>
      <c r="G508">
        <v>1</v>
      </c>
      <c r="H508">
        <v>0</v>
      </c>
      <c r="I508" t="s">
        <v>3976</v>
      </c>
      <c r="J508" t="s">
        <v>4897</v>
      </c>
      <c r="K508" t="s">
        <v>985</v>
      </c>
      <c r="L508" t="s">
        <v>2878</v>
      </c>
      <c r="M508" t="s">
        <v>1586</v>
      </c>
      <c r="N508" t="s">
        <v>4896</v>
      </c>
      <c r="O508" t="s">
        <v>4896</v>
      </c>
      <c r="P508" t="s">
        <v>4898</v>
      </c>
      <c r="Q508">
        <v>38823</v>
      </c>
      <c r="R508">
        <v>39011</v>
      </c>
      <c r="S508">
        <v>38706</v>
      </c>
      <c r="T508">
        <v>283</v>
      </c>
      <c r="U508">
        <v>22</v>
      </c>
      <c r="V508">
        <v>305</v>
      </c>
      <c r="W508">
        <v>0.99219999999999997</v>
      </c>
      <c r="X508">
        <v>1</v>
      </c>
      <c r="Y508">
        <v>1</v>
      </c>
      <c r="Z508">
        <v>1</v>
      </c>
      <c r="AA508">
        <v>1</v>
      </c>
      <c r="AB508" t="s">
        <v>936</v>
      </c>
      <c r="AC508" t="s">
        <v>4899</v>
      </c>
      <c r="AP508" t="s">
        <v>1262</v>
      </c>
      <c r="AQ508">
        <v>1</v>
      </c>
      <c r="AT508" t="s">
        <v>1023</v>
      </c>
      <c r="AU508" t="s">
        <v>4900</v>
      </c>
      <c r="AV508" t="s">
        <v>4901</v>
      </c>
      <c r="AW508" t="s">
        <v>4902</v>
      </c>
      <c r="AX508" t="s">
        <v>4903</v>
      </c>
      <c r="BF508" s="730" t="s">
        <v>1842</v>
      </c>
      <c r="BG508" s="730" t="s">
        <v>4004</v>
      </c>
      <c r="BH508" s="730" t="s">
        <v>11134</v>
      </c>
    </row>
    <row r="509" spans="1:60">
      <c r="A509">
        <v>505</v>
      </c>
      <c r="B509" t="s">
        <v>936</v>
      </c>
      <c r="D509" t="s">
        <v>4904</v>
      </c>
      <c r="E509" t="s">
        <v>4905</v>
      </c>
      <c r="F509" t="s">
        <v>974</v>
      </c>
      <c r="G509">
        <v>1</v>
      </c>
      <c r="H509">
        <v>0</v>
      </c>
      <c r="I509" t="s">
        <v>4906</v>
      </c>
      <c r="J509" t="s">
        <v>4907</v>
      </c>
      <c r="K509" t="s">
        <v>4678</v>
      </c>
      <c r="L509" t="s">
        <v>2878</v>
      </c>
      <c r="M509" t="s">
        <v>1586</v>
      </c>
      <c r="N509" t="s">
        <v>4905</v>
      </c>
      <c r="O509" t="s">
        <v>4905</v>
      </c>
      <c r="P509" t="s">
        <v>4908</v>
      </c>
      <c r="Q509">
        <v>2923</v>
      </c>
      <c r="R509">
        <v>3183</v>
      </c>
      <c r="S509">
        <v>1844</v>
      </c>
      <c r="T509">
        <v>411</v>
      </c>
      <c r="U509">
        <v>795</v>
      </c>
      <c r="V509">
        <v>1339</v>
      </c>
      <c r="W509">
        <v>0.57930000000000004</v>
      </c>
      <c r="X509">
        <v>0</v>
      </c>
      <c r="Y509">
        <v>0</v>
      </c>
      <c r="Z509">
        <v>1</v>
      </c>
      <c r="AA509">
        <v>0</v>
      </c>
      <c r="AB509" t="s">
        <v>936</v>
      </c>
      <c r="AC509" t="s">
        <v>4909</v>
      </c>
      <c r="AP509" t="s">
        <v>981</v>
      </c>
      <c r="AQ509">
        <v>0</v>
      </c>
      <c r="AT509" t="s">
        <v>1521</v>
      </c>
      <c r="AU509" t="s">
        <v>1981</v>
      </c>
      <c r="AV509" t="s">
        <v>4910</v>
      </c>
      <c r="AW509" t="s">
        <v>4911</v>
      </c>
      <c r="AX509" t="s">
        <v>1982</v>
      </c>
      <c r="BF509" s="730" t="s">
        <v>1106</v>
      </c>
      <c r="BG509" s="730" t="s">
        <v>1054</v>
      </c>
      <c r="BH509" s="730" t="s">
        <v>11134</v>
      </c>
    </row>
    <row r="510" spans="1:60">
      <c r="A510">
        <v>506</v>
      </c>
      <c r="B510" t="s">
        <v>936</v>
      </c>
      <c r="D510" t="s">
        <v>4912</v>
      </c>
      <c r="E510" t="s">
        <v>4913</v>
      </c>
      <c r="F510" t="s">
        <v>974</v>
      </c>
      <c r="G510">
        <v>1</v>
      </c>
      <c r="H510">
        <v>0</v>
      </c>
      <c r="I510" t="s">
        <v>4906</v>
      </c>
      <c r="J510" t="s">
        <v>4914</v>
      </c>
      <c r="K510" t="s">
        <v>4678</v>
      </c>
      <c r="L510" t="s">
        <v>2878</v>
      </c>
      <c r="M510" t="s">
        <v>1586</v>
      </c>
      <c r="N510" t="s">
        <v>4913</v>
      </c>
      <c r="O510" t="s">
        <v>4913</v>
      </c>
      <c r="P510" t="s">
        <v>4915</v>
      </c>
      <c r="Q510">
        <v>5036</v>
      </c>
      <c r="R510">
        <v>5017</v>
      </c>
      <c r="S510">
        <v>4650</v>
      </c>
      <c r="T510">
        <v>298</v>
      </c>
      <c r="U510">
        <v>69</v>
      </c>
      <c r="V510">
        <v>367</v>
      </c>
      <c r="W510">
        <v>0.92679999999999996</v>
      </c>
      <c r="X510">
        <v>0</v>
      </c>
      <c r="Y510">
        <v>1</v>
      </c>
      <c r="Z510">
        <v>1</v>
      </c>
      <c r="AA510">
        <v>0</v>
      </c>
      <c r="AB510" t="s">
        <v>936</v>
      </c>
      <c r="AC510" t="s">
        <v>4916</v>
      </c>
      <c r="AP510" t="s">
        <v>981</v>
      </c>
      <c r="AQ510">
        <v>0</v>
      </c>
      <c r="AT510" t="s">
        <v>1023</v>
      </c>
      <c r="AU510" t="s">
        <v>4917</v>
      </c>
      <c r="AV510" t="s">
        <v>4918</v>
      </c>
      <c r="AW510" t="s">
        <v>4919</v>
      </c>
      <c r="AX510" t="s">
        <v>4919</v>
      </c>
      <c r="BF510" s="730" t="s">
        <v>4895</v>
      </c>
      <c r="BG510" s="730" t="s">
        <v>985</v>
      </c>
      <c r="BH510" s="730" t="s">
        <v>11135</v>
      </c>
    </row>
    <row r="511" spans="1:60">
      <c r="A511">
        <v>507</v>
      </c>
      <c r="B511" t="s">
        <v>936</v>
      </c>
      <c r="D511" t="s">
        <v>4920</v>
      </c>
      <c r="E511" t="s">
        <v>4921</v>
      </c>
      <c r="F511" t="s">
        <v>974</v>
      </c>
      <c r="G511">
        <v>1</v>
      </c>
      <c r="H511">
        <v>0</v>
      </c>
      <c r="I511" t="s">
        <v>4906</v>
      </c>
      <c r="J511" t="s">
        <v>4922</v>
      </c>
      <c r="K511" t="s">
        <v>936</v>
      </c>
      <c r="L511" t="s">
        <v>2878</v>
      </c>
      <c r="M511" t="s">
        <v>1586</v>
      </c>
      <c r="N511" t="s">
        <v>4921</v>
      </c>
      <c r="O511" t="s">
        <v>4923</v>
      </c>
      <c r="P511" t="s">
        <v>4924</v>
      </c>
      <c r="Q511">
        <v>27081</v>
      </c>
      <c r="R511">
        <v>26980</v>
      </c>
      <c r="S511">
        <v>26742</v>
      </c>
      <c r="T511">
        <v>238</v>
      </c>
      <c r="U511">
        <v>0</v>
      </c>
      <c r="V511">
        <v>238</v>
      </c>
      <c r="W511">
        <v>0.99119999999999997</v>
      </c>
      <c r="X511">
        <v>1</v>
      </c>
      <c r="Y511">
        <v>1</v>
      </c>
      <c r="Z511">
        <v>1</v>
      </c>
      <c r="AA511">
        <v>1</v>
      </c>
      <c r="AB511" t="s">
        <v>936</v>
      </c>
      <c r="AC511" t="s">
        <v>4925</v>
      </c>
      <c r="AP511" t="s">
        <v>981</v>
      </c>
      <c r="AQ511">
        <v>0</v>
      </c>
      <c r="AT511" t="s">
        <v>1521</v>
      </c>
      <c r="AU511" t="s">
        <v>1612</v>
      </c>
      <c r="AV511" t="s">
        <v>4926</v>
      </c>
      <c r="AW511" t="s">
        <v>4927</v>
      </c>
      <c r="AX511" t="s">
        <v>1613</v>
      </c>
      <c r="BF511" s="730" t="s">
        <v>4904</v>
      </c>
      <c r="BG511" s="730" t="s">
        <v>4678</v>
      </c>
      <c r="BH511" s="730" t="s">
        <v>11135</v>
      </c>
    </row>
    <row r="512" spans="1:60" ht="30">
      <c r="A512">
        <v>508</v>
      </c>
      <c r="B512" t="s">
        <v>936</v>
      </c>
      <c r="D512" t="s">
        <v>4928</v>
      </c>
      <c r="E512" t="s">
        <v>4929</v>
      </c>
      <c r="F512" t="s">
        <v>974</v>
      </c>
      <c r="G512">
        <v>5</v>
      </c>
      <c r="H512">
        <v>0</v>
      </c>
      <c r="I512" t="s">
        <v>3976</v>
      </c>
      <c r="J512" t="s">
        <v>4930</v>
      </c>
      <c r="K512" t="s">
        <v>4931</v>
      </c>
      <c r="L512" t="s">
        <v>2878</v>
      </c>
      <c r="M512" t="s">
        <v>1586</v>
      </c>
      <c r="N512" t="s">
        <v>4929</v>
      </c>
      <c r="O512" t="s">
        <v>4932</v>
      </c>
      <c r="P512" t="s">
        <v>4933</v>
      </c>
      <c r="Q512">
        <v>19108</v>
      </c>
      <c r="R512">
        <v>19108</v>
      </c>
      <c r="S512">
        <v>18795</v>
      </c>
      <c r="T512">
        <v>313</v>
      </c>
      <c r="U512">
        <v>0</v>
      </c>
      <c r="V512">
        <v>313</v>
      </c>
      <c r="W512">
        <v>0.98360000000000003</v>
      </c>
      <c r="X512">
        <v>1</v>
      </c>
      <c r="Y512">
        <v>1</v>
      </c>
      <c r="Z512">
        <v>1</v>
      </c>
      <c r="AA512">
        <v>1</v>
      </c>
      <c r="AB512" t="s">
        <v>936</v>
      </c>
      <c r="AC512" s="504" t="s">
        <v>4934</v>
      </c>
      <c r="AD512" s="504" t="s">
        <v>4935</v>
      </c>
      <c r="AE512" s="504" t="s">
        <v>4936</v>
      </c>
      <c r="AF512" s="504" t="s">
        <v>4937</v>
      </c>
      <c r="AG512" s="504" t="s">
        <v>4938</v>
      </c>
      <c r="AP512" t="s">
        <v>981</v>
      </c>
      <c r="AQ512">
        <v>0</v>
      </c>
      <c r="AT512" t="s">
        <v>1034</v>
      </c>
      <c r="AU512" t="s">
        <v>4939</v>
      </c>
      <c r="AV512" t="s">
        <v>4940</v>
      </c>
      <c r="AW512" t="s">
        <v>4941</v>
      </c>
      <c r="AX512" t="s">
        <v>4942</v>
      </c>
      <c r="BF512" s="730" t="s">
        <v>4912</v>
      </c>
      <c r="BG512" s="730" t="s">
        <v>4678</v>
      </c>
      <c r="BH512" s="730" t="s">
        <v>11135</v>
      </c>
    </row>
    <row r="513" spans="1:60">
      <c r="A513">
        <v>509</v>
      </c>
      <c r="B513" t="s">
        <v>936</v>
      </c>
      <c r="D513" t="s">
        <v>4943</v>
      </c>
      <c r="E513" t="s">
        <v>4944</v>
      </c>
      <c r="F513" t="s">
        <v>974</v>
      </c>
      <c r="G513">
        <v>1</v>
      </c>
      <c r="H513">
        <v>0</v>
      </c>
      <c r="I513" t="s">
        <v>3976</v>
      </c>
      <c r="J513" t="s">
        <v>4945</v>
      </c>
      <c r="K513" t="s">
        <v>4931</v>
      </c>
      <c r="L513" t="s">
        <v>2878</v>
      </c>
      <c r="M513" t="s">
        <v>1586</v>
      </c>
      <c r="N513" t="s">
        <v>4946</v>
      </c>
      <c r="O513" t="s">
        <v>4946</v>
      </c>
      <c r="P513" t="s">
        <v>4947</v>
      </c>
      <c r="Q513">
        <v>2646</v>
      </c>
      <c r="R513">
        <v>2646</v>
      </c>
      <c r="S513">
        <v>2640</v>
      </c>
      <c r="T513">
        <v>6</v>
      </c>
      <c r="U513">
        <v>0</v>
      </c>
      <c r="V513">
        <v>6</v>
      </c>
      <c r="W513">
        <v>0.99770000000000003</v>
      </c>
      <c r="X513">
        <v>1</v>
      </c>
      <c r="Y513">
        <v>1</v>
      </c>
      <c r="Z513">
        <v>1</v>
      </c>
      <c r="AA513">
        <v>1</v>
      </c>
      <c r="AB513" t="s">
        <v>936</v>
      </c>
      <c r="AC513" t="s">
        <v>4948</v>
      </c>
      <c r="AP513" t="s">
        <v>981</v>
      </c>
      <c r="AQ513">
        <v>0</v>
      </c>
      <c r="AT513" t="s">
        <v>1190</v>
      </c>
      <c r="AU513" t="s">
        <v>2968</v>
      </c>
      <c r="AV513" t="s">
        <v>4949</v>
      </c>
      <c r="AW513" t="s">
        <v>4950</v>
      </c>
      <c r="AX513" t="s">
        <v>2969</v>
      </c>
      <c r="BF513" s="730" t="s">
        <v>4920</v>
      </c>
      <c r="BG513" s="730" t="s">
        <v>936</v>
      </c>
      <c r="BH513" s="730" t="s">
        <v>11135</v>
      </c>
    </row>
    <row r="514" spans="1:60">
      <c r="A514">
        <v>510</v>
      </c>
      <c r="B514" t="s">
        <v>936</v>
      </c>
      <c r="D514" t="s">
        <v>4951</v>
      </c>
      <c r="E514" t="s">
        <v>4952</v>
      </c>
      <c r="F514" t="s">
        <v>974</v>
      </c>
      <c r="G514">
        <v>1</v>
      </c>
      <c r="H514">
        <v>0</v>
      </c>
      <c r="I514" t="s">
        <v>3976</v>
      </c>
      <c r="J514" t="s">
        <v>4945</v>
      </c>
      <c r="K514" t="s">
        <v>4931</v>
      </c>
      <c r="L514" t="s">
        <v>2878</v>
      </c>
      <c r="M514" t="s">
        <v>1586</v>
      </c>
      <c r="N514" t="s">
        <v>4946</v>
      </c>
      <c r="O514" t="s">
        <v>4946</v>
      </c>
      <c r="P514" t="s">
        <v>4953</v>
      </c>
      <c r="Q514">
        <v>3359</v>
      </c>
      <c r="R514">
        <v>3364</v>
      </c>
      <c r="S514">
        <v>3362</v>
      </c>
      <c r="T514">
        <v>2</v>
      </c>
      <c r="U514">
        <v>0</v>
      </c>
      <c r="V514">
        <v>2</v>
      </c>
      <c r="W514">
        <v>0.99939999999999996</v>
      </c>
      <c r="X514">
        <v>1</v>
      </c>
      <c r="Y514">
        <v>1</v>
      </c>
      <c r="Z514">
        <v>1</v>
      </c>
      <c r="AA514">
        <v>1</v>
      </c>
      <c r="AB514" t="s">
        <v>936</v>
      </c>
      <c r="AC514" t="s">
        <v>4954</v>
      </c>
      <c r="AP514" t="s">
        <v>981</v>
      </c>
      <c r="AQ514">
        <v>0</v>
      </c>
      <c r="AT514" t="s">
        <v>1044</v>
      </c>
      <c r="AU514" t="s">
        <v>4955</v>
      </c>
      <c r="AV514" t="s">
        <v>4956</v>
      </c>
      <c r="AW514" t="s">
        <v>4957</v>
      </c>
      <c r="AX514" t="s">
        <v>4958</v>
      </c>
      <c r="BF514" s="730" t="s">
        <v>4928</v>
      </c>
      <c r="BG514" s="730" t="s">
        <v>4931</v>
      </c>
      <c r="BH514" s="730" t="s">
        <v>11135</v>
      </c>
    </row>
    <row r="515" spans="1:60">
      <c r="A515">
        <v>511</v>
      </c>
      <c r="B515" t="s">
        <v>936</v>
      </c>
      <c r="D515" t="s">
        <v>4959</v>
      </c>
      <c r="E515" t="s">
        <v>4960</v>
      </c>
      <c r="F515" t="s">
        <v>974</v>
      </c>
      <c r="G515">
        <v>1</v>
      </c>
      <c r="H515">
        <v>0</v>
      </c>
      <c r="I515" t="s">
        <v>3976</v>
      </c>
      <c r="J515" t="s">
        <v>4961</v>
      </c>
      <c r="K515" t="s">
        <v>936</v>
      </c>
      <c r="L515" t="s">
        <v>2878</v>
      </c>
      <c r="M515" t="s">
        <v>1586</v>
      </c>
      <c r="N515" t="s">
        <v>4962</v>
      </c>
      <c r="O515" t="s">
        <v>4963</v>
      </c>
      <c r="P515" t="s">
        <v>4964</v>
      </c>
      <c r="Q515">
        <v>21655</v>
      </c>
      <c r="R515">
        <v>22697</v>
      </c>
      <c r="S515">
        <v>22645</v>
      </c>
      <c r="T515">
        <v>52</v>
      </c>
      <c r="U515">
        <v>0</v>
      </c>
      <c r="V515">
        <v>52</v>
      </c>
      <c r="W515">
        <v>0.99770000000000003</v>
      </c>
      <c r="X515">
        <v>1</v>
      </c>
      <c r="Y515">
        <v>1</v>
      </c>
      <c r="Z515">
        <v>1</v>
      </c>
      <c r="AA515">
        <v>1</v>
      </c>
      <c r="AB515" t="s">
        <v>936</v>
      </c>
      <c r="AC515" t="s">
        <v>4965</v>
      </c>
      <c r="AP515" t="s">
        <v>981</v>
      </c>
      <c r="AQ515">
        <v>0</v>
      </c>
      <c r="AT515" t="s">
        <v>1023</v>
      </c>
      <c r="AU515" t="s">
        <v>4966</v>
      </c>
      <c r="AV515" t="s">
        <v>4967</v>
      </c>
      <c r="AW515" t="s">
        <v>4968</v>
      </c>
      <c r="AX515" t="s">
        <v>4969</v>
      </c>
      <c r="BF515" s="730" t="s">
        <v>4943</v>
      </c>
      <c r="BG515" s="730" t="s">
        <v>4931</v>
      </c>
      <c r="BH515" s="730" t="s">
        <v>11135</v>
      </c>
    </row>
    <row r="516" spans="1:60">
      <c r="A516">
        <v>512</v>
      </c>
      <c r="B516" t="s">
        <v>936</v>
      </c>
      <c r="D516" t="s">
        <v>4970</v>
      </c>
      <c r="E516" t="s">
        <v>4971</v>
      </c>
      <c r="F516" t="s">
        <v>974</v>
      </c>
      <c r="G516">
        <v>1</v>
      </c>
      <c r="H516">
        <v>0</v>
      </c>
      <c r="I516" t="s">
        <v>4906</v>
      </c>
      <c r="J516" t="s">
        <v>4972</v>
      </c>
      <c r="K516" t="s">
        <v>4973</v>
      </c>
      <c r="L516" t="s">
        <v>2878</v>
      </c>
      <c r="M516" t="s">
        <v>1586</v>
      </c>
      <c r="N516" t="s">
        <v>4974</v>
      </c>
      <c r="O516" t="s">
        <v>4974</v>
      </c>
      <c r="P516" t="s">
        <v>4975</v>
      </c>
      <c r="Q516">
        <v>6484</v>
      </c>
      <c r="R516">
        <v>6904</v>
      </c>
      <c r="S516">
        <v>6831</v>
      </c>
      <c r="T516">
        <v>69</v>
      </c>
      <c r="U516">
        <v>4</v>
      </c>
      <c r="V516">
        <v>73</v>
      </c>
      <c r="W516">
        <v>0.98939999999999995</v>
      </c>
      <c r="X516">
        <v>1</v>
      </c>
      <c r="Y516">
        <v>1</v>
      </c>
      <c r="Z516">
        <v>1</v>
      </c>
      <c r="AA516">
        <v>1</v>
      </c>
      <c r="AB516" t="s">
        <v>936</v>
      </c>
      <c r="AC516" t="s">
        <v>4976</v>
      </c>
      <c r="AP516" t="s">
        <v>981</v>
      </c>
      <c r="AQ516">
        <v>0</v>
      </c>
      <c r="AT516" t="s">
        <v>1023</v>
      </c>
      <c r="AU516" t="s">
        <v>4966</v>
      </c>
      <c r="AV516" t="s">
        <v>4977</v>
      </c>
      <c r="AW516" t="s">
        <v>4978</v>
      </c>
      <c r="AX516" t="s">
        <v>4969</v>
      </c>
      <c r="BF516" s="730" t="s">
        <v>4951</v>
      </c>
      <c r="BG516" s="730" t="s">
        <v>4931</v>
      </c>
      <c r="BH516" s="730" t="s">
        <v>11135</v>
      </c>
    </row>
    <row r="517" spans="1:60">
      <c r="A517">
        <v>513</v>
      </c>
      <c r="B517" t="s">
        <v>936</v>
      </c>
      <c r="D517" t="s">
        <v>4979</v>
      </c>
      <c r="E517" t="s">
        <v>4980</v>
      </c>
      <c r="F517" t="s">
        <v>1019</v>
      </c>
      <c r="G517">
        <v>0</v>
      </c>
      <c r="H517">
        <v>1</v>
      </c>
      <c r="I517" t="s">
        <v>4906</v>
      </c>
      <c r="J517" t="s">
        <v>4972</v>
      </c>
      <c r="K517" t="s">
        <v>4973</v>
      </c>
      <c r="L517" t="s">
        <v>2878</v>
      </c>
      <c r="M517" t="s">
        <v>1586</v>
      </c>
      <c r="N517" t="s">
        <v>4974</v>
      </c>
      <c r="O517" t="s">
        <v>4974</v>
      </c>
      <c r="P517" t="s">
        <v>4981</v>
      </c>
      <c r="Q517">
        <v>2649</v>
      </c>
      <c r="R517">
        <v>2675</v>
      </c>
      <c r="S517">
        <v>0</v>
      </c>
      <c r="T517">
        <v>2669</v>
      </c>
      <c r="U517">
        <v>6</v>
      </c>
      <c r="V517">
        <v>2675</v>
      </c>
      <c r="W517">
        <v>0</v>
      </c>
      <c r="X517">
        <v>0</v>
      </c>
      <c r="Y517">
        <v>0</v>
      </c>
      <c r="Z517">
        <v>1</v>
      </c>
      <c r="AA517">
        <v>0</v>
      </c>
      <c r="AB517" t="s">
        <v>936</v>
      </c>
      <c r="AC517" t="s">
        <v>747</v>
      </c>
      <c r="AJ517" t="s">
        <v>4450</v>
      </c>
      <c r="AP517" t="s">
        <v>981</v>
      </c>
      <c r="AQ517">
        <v>0</v>
      </c>
      <c r="AT517" t="s">
        <v>4982</v>
      </c>
      <c r="AU517" t="s">
        <v>4983</v>
      </c>
      <c r="AV517" t="s">
        <v>4984</v>
      </c>
      <c r="AW517" t="s">
        <v>4985</v>
      </c>
      <c r="AX517" t="s">
        <v>4985</v>
      </c>
      <c r="BF517" s="730" t="s">
        <v>4959</v>
      </c>
      <c r="BG517" s="730" t="s">
        <v>936</v>
      </c>
      <c r="BH517" s="730" t="s">
        <v>11135</v>
      </c>
    </row>
    <row r="518" spans="1:60">
      <c r="A518">
        <v>514</v>
      </c>
      <c r="B518" t="s">
        <v>936</v>
      </c>
      <c r="D518" t="s">
        <v>4450</v>
      </c>
      <c r="E518" t="s">
        <v>4452</v>
      </c>
      <c r="F518" t="s">
        <v>974</v>
      </c>
      <c r="G518">
        <v>1</v>
      </c>
      <c r="H518">
        <v>0</v>
      </c>
      <c r="I518" t="s">
        <v>4906</v>
      </c>
      <c r="J518" t="s">
        <v>4972</v>
      </c>
      <c r="K518" t="s">
        <v>4973</v>
      </c>
      <c r="L518" t="s">
        <v>2878</v>
      </c>
      <c r="M518" t="s">
        <v>1586</v>
      </c>
      <c r="N518" t="s">
        <v>4974</v>
      </c>
      <c r="O518" t="s">
        <v>4974</v>
      </c>
      <c r="P518" t="s">
        <v>4986</v>
      </c>
      <c r="Q518">
        <v>4738</v>
      </c>
      <c r="R518">
        <v>4738</v>
      </c>
      <c r="S518">
        <v>4613</v>
      </c>
      <c r="T518">
        <v>97</v>
      </c>
      <c r="U518">
        <v>28</v>
      </c>
      <c r="V518">
        <v>125</v>
      </c>
      <c r="W518">
        <v>0.97360000000000002</v>
      </c>
      <c r="X518">
        <v>0</v>
      </c>
      <c r="Y518">
        <v>1</v>
      </c>
      <c r="Z518">
        <v>0</v>
      </c>
      <c r="AA518">
        <v>0</v>
      </c>
      <c r="AB518" t="s">
        <v>936</v>
      </c>
      <c r="AC518" t="s">
        <v>4987</v>
      </c>
      <c r="AP518" t="s">
        <v>1262</v>
      </c>
      <c r="AQ518">
        <v>2</v>
      </c>
      <c r="AT518" t="s">
        <v>1023</v>
      </c>
      <c r="AU518" t="s">
        <v>4988</v>
      </c>
      <c r="AV518" t="s">
        <v>4989</v>
      </c>
      <c r="AW518" t="s">
        <v>4990</v>
      </c>
      <c r="AX518" t="s">
        <v>4991</v>
      </c>
      <c r="BF518" s="730" t="s">
        <v>4970</v>
      </c>
      <c r="BG518" s="730" t="s">
        <v>4973</v>
      </c>
      <c r="BH518" s="730" t="s">
        <v>11135</v>
      </c>
    </row>
    <row r="519" spans="1:60" ht="30">
      <c r="A519">
        <v>515</v>
      </c>
      <c r="B519" t="s">
        <v>936</v>
      </c>
      <c r="D519" t="s">
        <v>4992</v>
      </c>
      <c r="E519" t="s">
        <v>4993</v>
      </c>
      <c r="F519" t="s">
        <v>974</v>
      </c>
      <c r="G519">
        <v>5</v>
      </c>
      <c r="H519">
        <v>0</v>
      </c>
      <c r="I519" t="s">
        <v>3976</v>
      </c>
      <c r="J519" t="s">
        <v>4930</v>
      </c>
      <c r="K519" t="s">
        <v>4931</v>
      </c>
      <c r="L519" t="s">
        <v>2878</v>
      </c>
      <c r="M519" t="s">
        <v>1586</v>
      </c>
      <c r="N519" t="s">
        <v>4993</v>
      </c>
      <c r="O519" t="s">
        <v>4993</v>
      </c>
      <c r="P519" t="s">
        <v>4994</v>
      </c>
      <c r="Q519">
        <v>6956</v>
      </c>
      <c r="R519">
        <v>7048</v>
      </c>
      <c r="S519">
        <v>6736</v>
      </c>
      <c r="T519">
        <v>190</v>
      </c>
      <c r="U519">
        <v>122</v>
      </c>
      <c r="V519">
        <v>312</v>
      </c>
      <c r="W519">
        <v>0.95569999999999999</v>
      </c>
      <c r="X519">
        <v>0</v>
      </c>
      <c r="Y519">
        <v>1</v>
      </c>
      <c r="Z519">
        <v>1</v>
      </c>
      <c r="AA519">
        <v>0</v>
      </c>
      <c r="AB519" t="s">
        <v>936</v>
      </c>
      <c r="AC519" s="505" t="s">
        <v>4995</v>
      </c>
      <c r="AD519" s="505" t="s">
        <v>4996</v>
      </c>
      <c r="AE519" s="505" t="s">
        <v>4997</v>
      </c>
      <c r="AF519" s="505" t="s">
        <v>4998</v>
      </c>
      <c r="AG519" s="505" t="s">
        <v>4999</v>
      </c>
      <c r="AP519" t="s">
        <v>981</v>
      </c>
      <c r="AQ519">
        <v>0</v>
      </c>
      <c r="AT519" t="s">
        <v>1044</v>
      </c>
      <c r="AU519" t="s">
        <v>5000</v>
      </c>
      <c r="AV519" t="s">
        <v>5001</v>
      </c>
      <c r="AW519" t="s">
        <v>5002</v>
      </c>
      <c r="AX519" t="s">
        <v>4991</v>
      </c>
      <c r="BF519" s="730" t="s">
        <v>4979</v>
      </c>
      <c r="BG519" s="730" t="s">
        <v>4973</v>
      </c>
      <c r="BH519" s="730" t="s">
        <v>11135</v>
      </c>
    </row>
    <row r="520" spans="1:60">
      <c r="A520">
        <v>516</v>
      </c>
      <c r="B520" t="s">
        <v>936</v>
      </c>
      <c r="D520" t="s">
        <v>5003</v>
      </c>
      <c r="E520" t="s">
        <v>5004</v>
      </c>
      <c r="F520" t="s">
        <v>974</v>
      </c>
      <c r="G520">
        <v>1</v>
      </c>
      <c r="H520">
        <v>0</v>
      </c>
      <c r="I520" t="s">
        <v>3976</v>
      </c>
      <c r="J520" t="s">
        <v>5005</v>
      </c>
      <c r="K520" t="s">
        <v>936</v>
      </c>
      <c r="L520" t="s">
        <v>2878</v>
      </c>
      <c r="M520" t="s">
        <v>1586</v>
      </c>
      <c r="N520" t="s">
        <v>5004</v>
      </c>
      <c r="O520" t="s">
        <v>5004</v>
      </c>
      <c r="P520" t="s">
        <v>5006</v>
      </c>
      <c r="Q520">
        <v>2071</v>
      </c>
      <c r="R520">
        <v>1917</v>
      </c>
      <c r="S520">
        <v>1790</v>
      </c>
      <c r="T520">
        <v>73</v>
      </c>
      <c r="U520">
        <v>54</v>
      </c>
      <c r="V520">
        <v>127</v>
      </c>
      <c r="W520">
        <v>0.93379999999999996</v>
      </c>
      <c r="X520">
        <v>0</v>
      </c>
      <c r="Y520">
        <v>1</v>
      </c>
      <c r="Z520">
        <v>1</v>
      </c>
      <c r="AA520">
        <v>0</v>
      </c>
      <c r="AB520" t="s">
        <v>936</v>
      </c>
      <c r="AC520" t="s">
        <v>5007</v>
      </c>
      <c r="AP520" t="s">
        <v>981</v>
      </c>
      <c r="AQ520">
        <v>0</v>
      </c>
      <c r="AT520" t="s">
        <v>991</v>
      </c>
      <c r="AU520" t="s">
        <v>5008</v>
      </c>
      <c r="AV520" t="s">
        <v>5009</v>
      </c>
      <c r="AW520" t="s">
        <v>5010</v>
      </c>
      <c r="AX520" t="s">
        <v>5010</v>
      </c>
      <c r="BF520" s="730" t="s">
        <v>4450</v>
      </c>
      <c r="BG520" s="730" t="s">
        <v>4973</v>
      </c>
      <c r="BH520" s="730" t="s">
        <v>11135</v>
      </c>
    </row>
    <row r="521" spans="1:60">
      <c r="A521">
        <v>517</v>
      </c>
      <c r="B521" t="s">
        <v>936</v>
      </c>
      <c r="D521" t="s">
        <v>5011</v>
      </c>
      <c r="E521" t="s">
        <v>5012</v>
      </c>
      <c r="F521" t="s">
        <v>974</v>
      </c>
      <c r="G521">
        <v>1</v>
      </c>
      <c r="H521">
        <v>0</v>
      </c>
      <c r="I521" t="s">
        <v>3976</v>
      </c>
      <c r="J521" t="s">
        <v>5005</v>
      </c>
      <c r="K521" t="s">
        <v>936</v>
      </c>
      <c r="L521" t="s">
        <v>2878</v>
      </c>
      <c r="M521" t="s">
        <v>1586</v>
      </c>
      <c r="N521" t="s">
        <v>5013</v>
      </c>
      <c r="O521" t="s">
        <v>5013</v>
      </c>
      <c r="P521" t="s">
        <v>5014</v>
      </c>
      <c r="Q521">
        <v>4038</v>
      </c>
      <c r="R521">
        <v>4038</v>
      </c>
      <c r="S521">
        <v>1790</v>
      </c>
      <c r="T521">
        <v>2048</v>
      </c>
      <c r="U521">
        <v>200</v>
      </c>
      <c r="V521">
        <v>2248</v>
      </c>
      <c r="W521">
        <v>0.44330000000000003</v>
      </c>
      <c r="X521">
        <v>0</v>
      </c>
      <c r="Y521">
        <v>1</v>
      </c>
      <c r="Z521">
        <v>1</v>
      </c>
      <c r="AA521">
        <v>0</v>
      </c>
      <c r="AB521" t="s">
        <v>936</v>
      </c>
      <c r="AC521" t="s">
        <v>5015</v>
      </c>
      <c r="AP521" t="s">
        <v>981</v>
      </c>
      <c r="AQ521">
        <v>0</v>
      </c>
      <c r="AT521" t="s">
        <v>1044</v>
      </c>
      <c r="AU521" t="s">
        <v>5016</v>
      </c>
      <c r="AV521" t="s">
        <v>5017</v>
      </c>
      <c r="AW521" t="s">
        <v>5018</v>
      </c>
      <c r="AX521" t="s">
        <v>5019</v>
      </c>
      <c r="BF521" s="730" t="s">
        <v>4992</v>
      </c>
      <c r="BG521" s="730" t="s">
        <v>4931</v>
      </c>
      <c r="BH521" s="730" t="s">
        <v>11135</v>
      </c>
    </row>
    <row r="522" spans="1:60">
      <c r="A522">
        <v>518</v>
      </c>
      <c r="B522" t="s">
        <v>936</v>
      </c>
      <c r="D522" t="s">
        <v>5020</v>
      </c>
      <c r="E522" t="s">
        <v>5021</v>
      </c>
      <c r="F522" t="s">
        <v>974</v>
      </c>
      <c r="G522">
        <v>1</v>
      </c>
      <c r="H522">
        <v>0</v>
      </c>
      <c r="I522" t="s">
        <v>3976</v>
      </c>
      <c r="J522" t="s">
        <v>5005</v>
      </c>
      <c r="K522" t="s">
        <v>936</v>
      </c>
      <c r="L522" t="s">
        <v>2878</v>
      </c>
      <c r="M522" t="s">
        <v>1586</v>
      </c>
      <c r="N522" t="s">
        <v>5013</v>
      </c>
      <c r="O522" t="s">
        <v>5022</v>
      </c>
      <c r="P522" t="s">
        <v>5023</v>
      </c>
      <c r="Q522">
        <v>4508</v>
      </c>
      <c r="R522">
        <v>5400</v>
      </c>
      <c r="S522">
        <v>5268</v>
      </c>
      <c r="T522">
        <v>116</v>
      </c>
      <c r="U522">
        <v>16</v>
      </c>
      <c r="V522">
        <v>132</v>
      </c>
      <c r="W522">
        <v>0.97560000000000002</v>
      </c>
      <c r="X522">
        <v>0</v>
      </c>
      <c r="Y522">
        <v>1</v>
      </c>
      <c r="Z522">
        <v>1</v>
      </c>
      <c r="AA522">
        <v>0</v>
      </c>
      <c r="AB522" t="s">
        <v>936</v>
      </c>
      <c r="AC522" t="s">
        <v>5024</v>
      </c>
      <c r="AP522" t="s">
        <v>981</v>
      </c>
      <c r="AQ522">
        <v>0</v>
      </c>
      <c r="AT522" t="s">
        <v>1044</v>
      </c>
      <c r="AU522" t="s">
        <v>5025</v>
      </c>
      <c r="AV522" t="s">
        <v>5026</v>
      </c>
      <c r="AW522" t="s">
        <v>5027</v>
      </c>
      <c r="AX522" t="s">
        <v>5028</v>
      </c>
      <c r="BF522" s="730" t="s">
        <v>5003</v>
      </c>
      <c r="BG522" s="730" t="s">
        <v>936</v>
      </c>
      <c r="BH522" s="730" t="s">
        <v>11135</v>
      </c>
    </row>
    <row r="523" spans="1:60">
      <c r="A523">
        <v>519</v>
      </c>
      <c r="B523" t="s">
        <v>936</v>
      </c>
      <c r="D523" t="s">
        <v>5029</v>
      </c>
      <c r="E523" t="s">
        <v>5030</v>
      </c>
      <c r="F523" t="s">
        <v>974</v>
      </c>
      <c r="G523">
        <v>1</v>
      </c>
      <c r="H523">
        <v>0</v>
      </c>
      <c r="I523" t="s">
        <v>3976</v>
      </c>
      <c r="J523" t="s">
        <v>5031</v>
      </c>
      <c r="K523" t="s">
        <v>985</v>
      </c>
      <c r="L523" t="s">
        <v>2878</v>
      </c>
      <c r="M523" t="s">
        <v>1586</v>
      </c>
      <c r="N523" t="s">
        <v>5030</v>
      </c>
      <c r="O523" t="s">
        <v>5032</v>
      </c>
      <c r="P523" t="s">
        <v>5033</v>
      </c>
      <c r="Q523">
        <v>4069</v>
      </c>
      <c r="R523">
        <v>4158</v>
      </c>
      <c r="S523">
        <v>2197</v>
      </c>
      <c r="T523">
        <v>1734</v>
      </c>
      <c r="U523">
        <v>227</v>
      </c>
      <c r="V523">
        <v>1961</v>
      </c>
      <c r="W523">
        <v>0.52839999999999998</v>
      </c>
      <c r="X523">
        <v>0</v>
      </c>
      <c r="Y523">
        <v>1</v>
      </c>
      <c r="Z523">
        <v>1</v>
      </c>
      <c r="AA523">
        <v>0</v>
      </c>
      <c r="AB523" t="s">
        <v>936</v>
      </c>
      <c r="AC523" t="s">
        <v>5034</v>
      </c>
      <c r="AP523" t="s">
        <v>981</v>
      </c>
      <c r="AQ523">
        <v>0</v>
      </c>
      <c r="AT523" t="s">
        <v>1044</v>
      </c>
      <c r="AU523" t="s">
        <v>5035</v>
      </c>
      <c r="AV523" t="s">
        <v>5036</v>
      </c>
      <c r="AW523" t="s">
        <v>5037</v>
      </c>
      <c r="AX523" t="s">
        <v>5038</v>
      </c>
      <c r="BF523" s="730" t="s">
        <v>5011</v>
      </c>
      <c r="BG523" s="730" t="s">
        <v>936</v>
      </c>
      <c r="BH523" s="730" t="s">
        <v>11135</v>
      </c>
    </row>
    <row r="524" spans="1:60">
      <c r="A524">
        <v>520</v>
      </c>
      <c r="B524" t="s">
        <v>936</v>
      </c>
      <c r="D524" t="s">
        <v>5039</v>
      </c>
      <c r="E524" t="s">
        <v>5040</v>
      </c>
      <c r="F524" t="s">
        <v>974</v>
      </c>
      <c r="G524">
        <v>1</v>
      </c>
      <c r="H524">
        <v>0</v>
      </c>
      <c r="I524" t="s">
        <v>3976</v>
      </c>
      <c r="J524" t="s">
        <v>4897</v>
      </c>
      <c r="K524" t="s">
        <v>936</v>
      </c>
      <c r="L524" t="s">
        <v>2878</v>
      </c>
      <c r="M524" t="s">
        <v>1586</v>
      </c>
      <c r="N524" t="s">
        <v>5040</v>
      </c>
      <c r="O524" t="s">
        <v>5041</v>
      </c>
      <c r="P524" t="s">
        <v>5042</v>
      </c>
      <c r="Q524">
        <v>2828</v>
      </c>
      <c r="R524">
        <v>2828</v>
      </c>
      <c r="S524">
        <v>2797</v>
      </c>
      <c r="T524">
        <v>7</v>
      </c>
      <c r="U524">
        <v>24</v>
      </c>
      <c r="V524">
        <v>31</v>
      </c>
      <c r="W524">
        <v>0.98899999999999999</v>
      </c>
      <c r="X524">
        <v>1</v>
      </c>
      <c r="Y524">
        <v>1</v>
      </c>
      <c r="Z524">
        <v>1</v>
      </c>
      <c r="AA524">
        <v>1</v>
      </c>
      <c r="AB524" t="s">
        <v>936</v>
      </c>
      <c r="AC524" t="s">
        <v>5043</v>
      </c>
      <c r="AP524" t="s">
        <v>981</v>
      </c>
      <c r="AQ524">
        <v>0</v>
      </c>
      <c r="AT524" t="s">
        <v>971</v>
      </c>
      <c r="AU524" t="s">
        <v>1552</v>
      </c>
      <c r="AV524" t="s">
        <v>5044</v>
      </c>
      <c r="AW524" t="s">
        <v>5045</v>
      </c>
      <c r="AX524" t="s">
        <v>1553</v>
      </c>
      <c r="BF524" s="730" t="s">
        <v>5020</v>
      </c>
      <c r="BG524" s="730" t="s">
        <v>936</v>
      </c>
      <c r="BH524" s="730" t="s">
        <v>11135</v>
      </c>
    </row>
    <row r="525" spans="1:60">
      <c r="A525">
        <v>521</v>
      </c>
      <c r="B525" t="s">
        <v>936</v>
      </c>
      <c r="D525" t="s">
        <v>5046</v>
      </c>
      <c r="E525" t="s">
        <v>5047</v>
      </c>
      <c r="F525" t="s">
        <v>974</v>
      </c>
      <c r="G525">
        <v>2</v>
      </c>
      <c r="H525">
        <v>0</v>
      </c>
      <c r="I525" t="s">
        <v>3976</v>
      </c>
      <c r="J525" t="s">
        <v>4298</v>
      </c>
      <c r="K525" t="s">
        <v>985</v>
      </c>
      <c r="L525" t="s">
        <v>2878</v>
      </c>
      <c r="M525" t="s">
        <v>1586</v>
      </c>
      <c r="N525" t="s">
        <v>5047</v>
      </c>
      <c r="O525" t="s">
        <v>5048</v>
      </c>
      <c r="P525" t="s">
        <v>5049</v>
      </c>
      <c r="Q525">
        <v>31560</v>
      </c>
      <c r="R525">
        <v>30291</v>
      </c>
      <c r="S525">
        <v>30049</v>
      </c>
      <c r="T525">
        <v>175</v>
      </c>
      <c r="U525">
        <v>67</v>
      </c>
      <c r="V525">
        <v>242</v>
      </c>
      <c r="W525">
        <v>0.99199999999999999</v>
      </c>
      <c r="X525">
        <v>1</v>
      </c>
      <c r="Y525">
        <v>1</v>
      </c>
      <c r="Z525">
        <v>1</v>
      </c>
      <c r="AA525">
        <v>1</v>
      </c>
      <c r="AB525" t="s">
        <v>936</v>
      </c>
      <c r="AC525" s="505" t="s">
        <v>5050</v>
      </c>
      <c r="AD525" s="504" t="s">
        <v>5051</v>
      </c>
      <c r="AP525" t="s">
        <v>981</v>
      </c>
      <c r="AQ525">
        <v>0</v>
      </c>
      <c r="AT525" t="s">
        <v>1521</v>
      </c>
      <c r="AU525" t="s">
        <v>2012</v>
      </c>
      <c r="AV525" t="s">
        <v>5052</v>
      </c>
      <c r="AW525" t="s">
        <v>5053</v>
      </c>
      <c r="AX525" t="s">
        <v>2013</v>
      </c>
      <c r="BF525" s="730" t="s">
        <v>5029</v>
      </c>
      <c r="BG525" s="730" t="s">
        <v>985</v>
      </c>
      <c r="BH525" s="730" t="s">
        <v>11135</v>
      </c>
    </row>
    <row r="526" spans="1:60">
      <c r="A526">
        <v>522</v>
      </c>
      <c r="B526" t="s">
        <v>936</v>
      </c>
      <c r="D526" t="s">
        <v>5054</v>
      </c>
      <c r="E526" t="s">
        <v>4973</v>
      </c>
      <c r="F526" t="s">
        <v>974</v>
      </c>
      <c r="G526">
        <v>1</v>
      </c>
      <c r="H526">
        <v>0</v>
      </c>
      <c r="I526" t="s">
        <v>4906</v>
      </c>
      <c r="J526" t="s">
        <v>4973</v>
      </c>
      <c r="K526" t="s">
        <v>4973</v>
      </c>
      <c r="L526" t="s">
        <v>2878</v>
      </c>
      <c r="M526" t="s">
        <v>1586</v>
      </c>
      <c r="N526" t="s">
        <v>4973</v>
      </c>
      <c r="O526" t="s">
        <v>5055</v>
      </c>
      <c r="P526" t="s">
        <v>5056</v>
      </c>
      <c r="Q526">
        <v>254686</v>
      </c>
      <c r="R526">
        <v>236475</v>
      </c>
      <c r="S526">
        <v>233324</v>
      </c>
      <c r="T526">
        <v>2584</v>
      </c>
      <c r="U526">
        <v>567</v>
      </c>
      <c r="V526">
        <v>3151</v>
      </c>
      <c r="W526">
        <v>0.98670000000000002</v>
      </c>
      <c r="X526">
        <v>0</v>
      </c>
      <c r="Y526">
        <v>1</v>
      </c>
      <c r="Z526">
        <v>1</v>
      </c>
      <c r="AA526">
        <v>0</v>
      </c>
      <c r="AB526" t="s">
        <v>936</v>
      </c>
      <c r="AC526" t="s">
        <v>5057</v>
      </c>
      <c r="AP526" t="s">
        <v>981</v>
      </c>
      <c r="AQ526">
        <v>0</v>
      </c>
      <c r="AT526" t="s">
        <v>971</v>
      </c>
      <c r="AU526" t="s">
        <v>1344</v>
      </c>
      <c r="AV526" t="s">
        <v>5058</v>
      </c>
      <c r="AW526" t="s">
        <v>5059</v>
      </c>
      <c r="AX526" t="s">
        <v>1345</v>
      </c>
      <c r="BF526" s="730" t="s">
        <v>5039</v>
      </c>
      <c r="BG526" s="730" t="s">
        <v>936</v>
      </c>
      <c r="BH526" s="730" t="s">
        <v>11135</v>
      </c>
    </row>
    <row r="527" spans="1:60">
      <c r="A527">
        <v>523</v>
      </c>
      <c r="B527" t="s">
        <v>936</v>
      </c>
      <c r="D527" t="s">
        <v>5060</v>
      </c>
      <c r="E527" t="s">
        <v>5061</v>
      </c>
      <c r="F527" t="s">
        <v>974</v>
      </c>
      <c r="G527">
        <v>1</v>
      </c>
      <c r="H527">
        <v>0</v>
      </c>
      <c r="I527" t="s">
        <v>3976</v>
      </c>
      <c r="J527" t="s">
        <v>5062</v>
      </c>
      <c r="K527" t="s">
        <v>936</v>
      </c>
      <c r="L527" t="s">
        <v>2878</v>
      </c>
      <c r="M527" t="s">
        <v>1586</v>
      </c>
      <c r="N527" t="s">
        <v>5061</v>
      </c>
      <c r="O527" t="s">
        <v>5061</v>
      </c>
      <c r="P527" t="s">
        <v>5063</v>
      </c>
      <c r="Q527">
        <v>5634</v>
      </c>
      <c r="R527">
        <v>5677</v>
      </c>
      <c r="S527">
        <v>5200</v>
      </c>
      <c r="T527">
        <v>473</v>
      </c>
      <c r="U527">
        <v>4</v>
      </c>
      <c r="V527">
        <v>477</v>
      </c>
      <c r="W527">
        <v>0.91600000000000004</v>
      </c>
      <c r="X527">
        <v>0</v>
      </c>
      <c r="Y527">
        <v>1</v>
      </c>
      <c r="Z527">
        <v>1</v>
      </c>
      <c r="AA527">
        <v>0</v>
      </c>
      <c r="AB527" t="s">
        <v>936</v>
      </c>
      <c r="AC527" t="s">
        <v>5064</v>
      </c>
      <c r="AP527" t="s">
        <v>981</v>
      </c>
      <c r="AQ527">
        <v>0</v>
      </c>
      <c r="AT527" t="s">
        <v>1239</v>
      </c>
      <c r="AU527" t="s">
        <v>5065</v>
      </c>
      <c r="AV527" t="s">
        <v>5066</v>
      </c>
      <c r="AW527" t="s">
        <v>5067</v>
      </c>
      <c r="AX527" t="s">
        <v>5068</v>
      </c>
      <c r="BF527" s="730" t="s">
        <v>5046</v>
      </c>
      <c r="BG527" s="730" t="s">
        <v>985</v>
      </c>
      <c r="BH527" s="730" t="s">
        <v>11135</v>
      </c>
    </row>
    <row r="528" spans="1:60">
      <c r="A528">
        <v>524</v>
      </c>
      <c r="B528" t="s">
        <v>936</v>
      </c>
      <c r="D528" t="s">
        <v>5069</v>
      </c>
      <c r="E528" t="s">
        <v>5070</v>
      </c>
      <c r="F528" t="s">
        <v>974</v>
      </c>
      <c r="G528">
        <v>1</v>
      </c>
      <c r="H528">
        <v>0</v>
      </c>
      <c r="I528" t="s">
        <v>3976</v>
      </c>
      <c r="J528" t="s">
        <v>5062</v>
      </c>
      <c r="K528" t="s">
        <v>936</v>
      </c>
      <c r="L528" t="s">
        <v>2878</v>
      </c>
      <c r="M528" t="s">
        <v>1586</v>
      </c>
      <c r="N528" t="s">
        <v>5061</v>
      </c>
      <c r="O528" t="s">
        <v>5061</v>
      </c>
      <c r="P528" t="s">
        <v>5071</v>
      </c>
      <c r="Q528">
        <v>4983</v>
      </c>
      <c r="R528">
        <v>5101</v>
      </c>
      <c r="S528">
        <v>2625</v>
      </c>
      <c r="T528">
        <v>2461</v>
      </c>
      <c r="U528">
        <v>15</v>
      </c>
      <c r="V528">
        <v>2476</v>
      </c>
      <c r="W528">
        <v>0.51459999999999995</v>
      </c>
      <c r="X528">
        <v>0</v>
      </c>
      <c r="Y528">
        <v>1</v>
      </c>
      <c r="Z528">
        <v>1</v>
      </c>
      <c r="AA528">
        <v>0</v>
      </c>
      <c r="AB528" t="s">
        <v>936</v>
      </c>
      <c r="AC528" t="s">
        <v>5072</v>
      </c>
      <c r="AP528" t="s">
        <v>981</v>
      </c>
      <c r="AQ528">
        <v>0</v>
      </c>
      <c r="AT528" t="s">
        <v>1239</v>
      </c>
      <c r="AU528" t="s">
        <v>5073</v>
      </c>
      <c r="AV528" t="s">
        <v>5074</v>
      </c>
      <c r="AW528" t="s">
        <v>5075</v>
      </c>
      <c r="AX528" t="s">
        <v>5075</v>
      </c>
      <c r="BF528" s="730" t="s">
        <v>5054</v>
      </c>
      <c r="BG528" s="730" t="s">
        <v>4973</v>
      </c>
      <c r="BH528" s="730" t="s">
        <v>11135</v>
      </c>
    </row>
    <row r="529" spans="1:60">
      <c r="A529">
        <v>525</v>
      </c>
      <c r="B529" t="s">
        <v>936</v>
      </c>
      <c r="D529" t="s">
        <v>5076</v>
      </c>
      <c r="E529" t="s">
        <v>5077</v>
      </c>
      <c r="F529" t="s">
        <v>974</v>
      </c>
      <c r="G529">
        <v>1</v>
      </c>
      <c r="H529">
        <v>0</v>
      </c>
      <c r="I529" t="s">
        <v>3976</v>
      </c>
      <c r="J529" t="s">
        <v>5078</v>
      </c>
      <c r="K529" t="s">
        <v>936</v>
      </c>
      <c r="L529" t="s">
        <v>2878</v>
      </c>
      <c r="M529" t="s">
        <v>1586</v>
      </c>
      <c r="N529" t="s">
        <v>5077</v>
      </c>
      <c r="O529" t="s">
        <v>5077</v>
      </c>
      <c r="P529" t="s">
        <v>5079</v>
      </c>
      <c r="Q529">
        <v>5700</v>
      </c>
      <c r="R529">
        <v>5340</v>
      </c>
      <c r="S529">
        <v>5265</v>
      </c>
      <c r="T529">
        <v>25</v>
      </c>
      <c r="U529">
        <v>50</v>
      </c>
      <c r="V529">
        <v>75</v>
      </c>
      <c r="W529">
        <v>0.98599999999999999</v>
      </c>
      <c r="X529">
        <v>1</v>
      </c>
      <c r="Y529">
        <v>1</v>
      </c>
      <c r="Z529">
        <v>1</v>
      </c>
      <c r="AA529">
        <v>1</v>
      </c>
      <c r="AB529" t="s">
        <v>936</v>
      </c>
      <c r="AC529" t="s">
        <v>5080</v>
      </c>
      <c r="AP529" t="s">
        <v>981</v>
      </c>
      <c r="AQ529">
        <v>0</v>
      </c>
      <c r="AT529" t="s">
        <v>971</v>
      </c>
      <c r="AU529" t="s">
        <v>1500</v>
      </c>
      <c r="AV529" t="s">
        <v>5081</v>
      </c>
      <c r="AW529" t="s">
        <v>1501</v>
      </c>
      <c r="AX529" t="s">
        <v>1501</v>
      </c>
      <c r="BF529" s="730" t="s">
        <v>5060</v>
      </c>
      <c r="BG529" s="730" t="s">
        <v>936</v>
      </c>
      <c r="BH529" s="730" t="s">
        <v>11135</v>
      </c>
    </row>
    <row r="530" spans="1:60" ht="30">
      <c r="A530">
        <v>526</v>
      </c>
      <c r="B530" t="s">
        <v>936</v>
      </c>
      <c r="D530" t="s">
        <v>5082</v>
      </c>
      <c r="E530" t="s">
        <v>936</v>
      </c>
      <c r="F530" t="s">
        <v>974</v>
      </c>
      <c r="G530">
        <v>3</v>
      </c>
      <c r="H530">
        <v>0</v>
      </c>
      <c r="I530" t="s">
        <v>3976</v>
      </c>
      <c r="J530" t="s">
        <v>5083</v>
      </c>
      <c r="K530" t="s">
        <v>936</v>
      </c>
      <c r="L530" t="s">
        <v>2878</v>
      </c>
      <c r="M530" t="s">
        <v>1586</v>
      </c>
      <c r="N530" t="s">
        <v>936</v>
      </c>
      <c r="O530" t="s">
        <v>5084</v>
      </c>
      <c r="P530" t="s">
        <v>5085</v>
      </c>
      <c r="Q530">
        <v>924922</v>
      </c>
      <c r="R530">
        <v>900190</v>
      </c>
      <c r="S530">
        <v>888972</v>
      </c>
      <c r="T530">
        <v>10669</v>
      </c>
      <c r="U530">
        <v>549</v>
      </c>
      <c r="V530">
        <v>11218</v>
      </c>
      <c r="W530">
        <v>0.98750000000000004</v>
      </c>
      <c r="X530">
        <v>0</v>
      </c>
      <c r="Y530">
        <v>0</v>
      </c>
      <c r="Z530">
        <v>1</v>
      </c>
      <c r="AA530">
        <v>0</v>
      </c>
      <c r="AB530" t="s">
        <v>936</v>
      </c>
      <c r="AC530" s="505" t="s">
        <v>5086</v>
      </c>
      <c r="AD530" s="505" t="s">
        <v>5087</v>
      </c>
      <c r="AE530" s="505" t="s">
        <v>5088</v>
      </c>
      <c r="AP530" t="s">
        <v>1262</v>
      </c>
      <c r="AQ530">
        <v>1</v>
      </c>
      <c r="AT530" t="s">
        <v>971</v>
      </c>
      <c r="AU530" t="s">
        <v>1157</v>
      </c>
      <c r="AV530" t="s">
        <v>5089</v>
      </c>
      <c r="AW530" t="s">
        <v>1158</v>
      </c>
      <c r="AX530" t="s">
        <v>1158</v>
      </c>
      <c r="BF530" s="730" t="s">
        <v>5069</v>
      </c>
      <c r="BG530" s="730" t="s">
        <v>936</v>
      </c>
      <c r="BH530" s="730" t="s">
        <v>11135</v>
      </c>
    </row>
    <row r="531" spans="1:60">
      <c r="A531">
        <v>527</v>
      </c>
      <c r="B531" t="s">
        <v>936</v>
      </c>
      <c r="D531" t="s">
        <v>5090</v>
      </c>
      <c r="E531" t="s">
        <v>5091</v>
      </c>
      <c r="F531" t="s">
        <v>974</v>
      </c>
      <c r="G531">
        <v>1</v>
      </c>
      <c r="H531">
        <v>0</v>
      </c>
      <c r="I531" t="s">
        <v>3976</v>
      </c>
      <c r="J531" t="s">
        <v>5092</v>
      </c>
      <c r="K531" t="s">
        <v>936</v>
      </c>
      <c r="L531" t="s">
        <v>2878</v>
      </c>
      <c r="M531" t="s">
        <v>1586</v>
      </c>
      <c r="N531" t="s">
        <v>936</v>
      </c>
      <c r="O531" t="s">
        <v>936</v>
      </c>
      <c r="P531" t="s">
        <v>5093</v>
      </c>
      <c r="Q531">
        <v>2980</v>
      </c>
      <c r="R531">
        <v>2980</v>
      </c>
      <c r="S531">
        <v>2943</v>
      </c>
      <c r="T531">
        <v>37</v>
      </c>
      <c r="U531">
        <v>0</v>
      </c>
      <c r="V531">
        <v>37</v>
      </c>
      <c r="W531">
        <v>0.98760000000000003</v>
      </c>
      <c r="X531">
        <v>1</v>
      </c>
      <c r="Y531">
        <v>1</v>
      </c>
      <c r="Z531">
        <v>1</v>
      </c>
      <c r="AA531">
        <v>1</v>
      </c>
      <c r="AB531" t="s">
        <v>936</v>
      </c>
      <c r="AC531" t="s">
        <v>5094</v>
      </c>
      <c r="AP531" t="s">
        <v>981</v>
      </c>
      <c r="AQ531">
        <v>0</v>
      </c>
      <c r="AT531" t="s">
        <v>1034</v>
      </c>
      <c r="AU531" t="s">
        <v>5095</v>
      </c>
      <c r="AV531" t="s">
        <v>5096</v>
      </c>
      <c r="AW531" t="s">
        <v>5097</v>
      </c>
      <c r="AX531" t="s">
        <v>5098</v>
      </c>
      <c r="BF531" s="730" t="s">
        <v>5076</v>
      </c>
      <c r="BG531" s="730" t="s">
        <v>936</v>
      </c>
      <c r="BH531" s="730" t="s">
        <v>11135</v>
      </c>
    </row>
    <row r="532" spans="1:60">
      <c r="A532">
        <v>528</v>
      </c>
      <c r="B532" t="s">
        <v>936</v>
      </c>
      <c r="D532" t="s">
        <v>5099</v>
      </c>
      <c r="E532" t="s">
        <v>5100</v>
      </c>
      <c r="F532" t="s">
        <v>974</v>
      </c>
      <c r="G532">
        <v>1</v>
      </c>
      <c r="H532">
        <v>0</v>
      </c>
      <c r="I532" t="s">
        <v>4906</v>
      </c>
      <c r="J532" t="s">
        <v>5101</v>
      </c>
      <c r="K532" t="s">
        <v>4973</v>
      </c>
      <c r="L532" t="s">
        <v>1585</v>
      </c>
      <c r="M532" t="s">
        <v>1586</v>
      </c>
      <c r="N532" t="s">
        <v>5102</v>
      </c>
      <c r="O532" t="s">
        <v>5102</v>
      </c>
      <c r="P532" t="s">
        <v>5103</v>
      </c>
      <c r="Q532">
        <v>3190</v>
      </c>
      <c r="R532">
        <v>3026</v>
      </c>
      <c r="S532">
        <v>2984</v>
      </c>
      <c r="T532">
        <v>13</v>
      </c>
      <c r="U532">
        <v>29</v>
      </c>
      <c r="V532">
        <v>42</v>
      </c>
      <c r="W532">
        <v>0.98609999999999998</v>
      </c>
      <c r="X532">
        <v>1</v>
      </c>
      <c r="Y532">
        <v>1</v>
      </c>
      <c r="Z532">
        <v>1</v>
      </c>
      <c r="AA532">
        <v>1</v>
      </c>
      <c r="AB532" t="s">
        <v>936</v>
      </c>
      <c r="AC532" t="s">
        <v>5104</v>
      </c>
      <c r="AP532" t="s">
        <v>981</v>
      </c>
      <c r="AQ532">
        <v>0</v>
      </c>
      <c r="AT532" t="s">
        <v>991</v>
      </c>
      <c r="AU532" t="s">
        <v>5105</v>
      </c>
      <c r="AV532" t="s">
        <v>5106</v>
      </c>
      <c r="AW532" t="s">
        <v>5107</v>
      </c>
      <c r="AX532" t="s">
        <v>5108</v>
      </c>
      <c r="BF532" s="730" t="s">
        <v>5082</v>
      </c>
      <c r="BG532" s="730" t="s">
        <v>936</v>
      </c>
      <c r="BH532" s="730" t="s">
        <v>11135</v>
      </c>
    </row>
    <row r="533" spans="1:60">
      <c r="A533">
        <v>529</v>
      </c>
      <c r="B533" t="s">
        <v>936</v>
      </c>
      <c r="D533" t="s">
        <v>5109</v>
      </c>
      <c r="E533" t="s">
        <v>5110</v>
      </c>
      <c r="F533" t="s">
        <v>974</v>
      </c>
      <c r="G533">
        <v>1</v>
      </c>
      <c r="H533">
        <v>0</v>
      </c>
      <c r="I533" t="s">
        <v>3976</v>
      </c>
      <c r="J533" t="s">
        <v>5111</v>
      </c>
      <c r="K533" t="s">
        <v>4931</v>
      </c>
      <c r="L533" t="s">
        <v>2878</v>
      </c>
      <c r="M533" t="s">
        <v>1586</v>
      </c>
      <c r="N533" t="s">
        <v>5112</v>
      </c>
      <c r="O533" t="s">
        <v>5112</v>
      </c>
      <c r="P533" t="s">
        <v>5113</v>
      </c>
      <c r="Q533">
        <v>3256</v>
      </c>
      <c r="R533">
        <v>3266</v>
      </c>
      <c r="S533">
        <v>3266</v>
      </c>
      <c r="T533">
        <v>0</v>
      </c>
      <c r="U533">
        <v>0</v>
      </c>
      <c r="V533">
        <v>0</v>
      </c>
      <c r="W533">
        <v>1</v>
      </c>
      <c r="X533">
        <v>1</v>
      </c>
      <c r="Y533">
        <v>1</v>
      </c>
      <c r="Z533">
        <v>1</v>
      </c>
      <c r="AA533">
        <v>1</v>
      </c>
      <c r="AB533" t="s">
        <v>936</v>
      </c>
      <c r="AC533" t="s">
        <v>5114</v>
      </c>
      <c r="AP533" t="s">
        <v>981</v>
      </c>
      <c r="AQ533">
        <v>0</v>
      </c>
      <c r="AT533" t="s">
        <v>991</v>
      </c>
      <c r="AU533" t="s">
        <v>5115</v>
      </c>
      <c r="AV533" t="s">
        <v>5116</v>
      </c>
      <c r="AW533" t="s">
        <v>5117</v>
      </c>
      <c r="AX533" t="s">
        <v>5118</v>
      </c>
      <c r="BF533" s="730" t="s">
        <v>5090</v>
      </c>
      <c r="BG533" s="730" t="s">
        <v>936</v>
      </c>
      <c r="BH533" s="730" t="s">
        <v>11135</v>
      </c>
    </row>
    <row r="534" spans="1:60">
      <c r="A534">
        <v>530</v>
      </c>
      <c r="B534" t="s">
        <v>936</v>
      </c>
      <c r="D534" t="s">
        <v>5119</v>
      </c>
      <c r="E534" t="s">
        <v>5120</v>
      </c>
      <c r="F534" t="s">
        <v>974</v>
      </c>
      <c r="G534">
        <v>1</v>
      </c>
      <c r="H534">
        <v>0</v>
      </c>
      <c r="I534" t="s">
        <v>3976</v>
      </c>
      <c r="J534" t="s">
        <v>4178</v>
      </c>
      <c r="K534" t="s">
        <v>936</v>
      </c>
      <c r="L534" t="s">
        <v>2878</v>
      </c>
      <c r="M534" t="s">
        <v>1586</v>
      </c>
      <c r="N534" t="s">
        <v>5121</v>
      </c>
      <c r="O534" t="s">
        <v>4439</v>
      </c>
      <c r="P534" t="s">
        <v>5122</v>
      </c>
      <c r="Q534">
        <v>9827</v>
      </c>
      <c r="R534">
        <v>6382</v>
      </c>
      <c r="S534">
        <v>5582</v>
      </c>
      <c r="T534">
        <v>636</v>
      </c>
      <c r="U534">
        <v>164</v>
      </c>
      <c r="V534">
        <v>800</v>
      </c>
      <c r="W534">
        <v>0.87460000000000004</v>
      </c>
      <c r="X534">
        <v>0</v>
      </c>
      <c r="Y534">
        <v>1</v>
      </c>
      <c r="Z534">
        <v>1</v>
      </c>
      <c r="AA534">
        <v>0</v>
      </c>
      <c r="AB534" t="s">
        <v>936</v>
      </c>
      <c r="AC534" t="s">
        <v>5123</v>
      </c>
      <c r="AP534" t="s">
        <v>981</v>
      </c>
      <c r="AQ534">
        <v>0</v>
      </c>
      <c r="AT534" t="s">
        <v>1044</v>
      </c>
      <c r="AU534" t="s">
        <v>5124</v>
      </c>
      <c r="AV534" t="s">
        <v>5125</v>
      </c>
      <c r="AW534" t="s">
        <v>5126</v>
      </c>
      <c r="AX534" t="s">
        <v>5126</v>
      </c>
      <c r="BF534" s="730" t="s">
        <v>5099</v>
      </c>
      <c r="BG534" s="730" t="s">
        <v>4973</v>
      </c>
      <c r="BH534" s="730" t="s">
        <v>11135</v>
      </c>
    </row>
    <row r="535" spans="1:60">
      <c r="A535">
        <v>531</v>
      </c>
      <c r="B535" t="s">
        <v>936</v>
      </c>
      <c r="D535" t="s">
        <v>5127</v>
      </c>
      <c r="E535" t="s">
        <v>5128</v>
      </c>
      <c r="F535" t="s">
        <v>974</v>
      </c>
      <c r="G535">
        <v>2</v>
      </c>
      <c r="H535">
        <v>0</v>
      </c>
      <c r="I535" t="s">
        <v>3976</v>
      </c>
      <c r="J535" t="s">
        <v>4945</v>
      </c>
      <c r="K535" t="s">
        <v>4931</v>
      </c>
      <c r="L535" t="s">
        <v>5129</v>
      </c>
      <c r="M535" t="s">
        <v>5130</v>
      </c>
      <c r="N535" t="s">
        <v>5128</v>
      </c>
      <c r="O535" t="s">
        <v>5128</v>
      </c>
      <c r="P535" t="s">
        <v>5131</v>
      </c>
      <c r="Q535">
        <v>6800</v>
      </c>
      <c r="R535">
        <v>6321</v>
      </c>
      <c r="S535">
        <v>6001</v>
      </c>
      <c r="T535">
        <v>260</v>
      </c>
      <c r="U535">
        <v>60</v>
      </c>
      <c r="V535">
        <v>320</v>
      </c>
      <c r="W535">
        <v>0.94940000000000002</v>
      </c>
      <c r="X535">
        <v>0</v>
      </c>
      <c r="Y535">
        <v>1</v>
      </c>
      <c r="Z535">
        <v>0</v>
      </c>
      <c r="AA535">
        <v>0</v>
      </c>
      <c r="AB535" t="s">
        <v>936</v>
      </c>
      <c r="AC535" s="505" t="s">
        <v>5132</v>
      </c>
      <c r="AD535" s="504" t="s">
        <v>5133</v>
      </c>
      <c r="AP535" t="s">
        <v>981</v>
      </c>
      <c r="AQ535">
        <v>0</v>
      </c>
      <c r="AT535" t="s">
        <v>1023</v>
      </c>
      <c r="AU535" t="s">
        <v>5134</v>
      </c>
      <c r="AV535" t="s">
        <v>5135</v>
      </c>
      <c r="AW535" t="s">
        <v>5136</v>
      </c>
      <c r="AX535" t="s">
        <v>5137</v>
      </c>
      <c r="BF535" s="730" t="s">
        <v>5109</v>
      </c>
      <c r="BG535" s="730" t="s">
        <v>4931</v>
      </c>
      <c r="BH535" s="730" t="s">
        <v>11135</v>
      </c>
    </row>
    <row r="536" spans="1:60">
      <c r="A536">
        <v>532</v>
      </c>
      <c r="B536" t="s">
        <v>936</v>
      </c>
      <c r="D536" t="s">
        <v>5138</v>
      </c>
      <c r="E536" t="s">
        <v>5139</v>
      </c>
      <c r="F536" t="s">
        <v>974</v>
      </c>
      <c r="G536">
        <v>1</v>
      </c>
      <c r="H536">
        <v>0</v>
      </c>
      <c r="I536" t="s">
        <v>3976</v>
      </c>
      <c r="J536" t="s">
        <v>5005</v>
      </c>
      <c r="K536" t="s">
        <v>936</v>
      </c>
      <c r="L536" t="s">
        <v>2878</v>
      </c>
      <c r="M536" t="s">
        <v>1586</v>
      </c>
      <c r="N536" t="s">
        <v>5140</v>
      </c>
      <c r="O536" t="s">
        <v>5140</v>
      </c>
      <c r="P536" t="s">
        <v>5141</v>
      </c>
      <c r="Q536">
        <v>19995</v>
      </c>
      <c r="R536">
        <v>20897</v>
      </c>
      <c r="S536">
        <v>20686</v>
      </c>
      <c r="T536">
        <v>167</v>
      </c>
      <c r="U536">
        <v>44</v>
      </c>
      <c r="V536">
        <v>211</v>
      </c>
      <c r="W536">
        <v>0.9899</v>
      </c>
      <c r="X536">
        <v>1</v>
      </c>
      <c r="Y536">
        <v>0</v>
      </c>
      <c r="Z536">
        <v>1</v>
      </c>
      <c r="AA536">
        <v>0</v>
      </c>
      <c r="AB536" t="s">
        <v>936</v>
      </c>
      <c r="AC536" t="s">
        <v>5142</v>
      </c>
      <c r="AP536" t="s">
        <v>981</v>
      </c>
      <c r="AQ536">
        <v>0</v>
      </c>
      <c r="AT536" t="s">
        <v>1044</v>
      </c>
      <c r="AU536" t="s">
        <v>5143</v>
      </c>
      <c r="AV536" t="s">
        <v>5144</v>
      </c>
      <c r="AW536" t="s">
        <v>5145</v>
      </c>
      <c r="AX536" t="s">
        <v>5145</v>
      </c>
      <c r="BF536" s="730" t="s">
        <v>5119</v>
      </c>
      <c r="BG536" s="730" t="s">
        <v>936</v>
      </c>
      <c r="BH536" s="730" t="s">
        <v>11135</v>
      </c>
    </row>
    <row r="537" spans="1:60">
      <c r="A537">
        <v>533</v>
      </c>
      <c r="B537" t="s">
        <v>936</v>
      </c>
      <c r="D537" t="s">
        <v>5146</v>
      </c>
      <c r="E537" t="s">
        <v>5147</v>
      </c>
      <c r="F537" t="s">
        <v>974</v>
      </c>
      <c r="G537">
        <v>2</v>
      </c>
      <c r="H537">
        <v>0</v>
      </c>
      <c r="I537" t="s">
        <v>3976</v>
      </c>
      <c r="J537" t="s">
        <v>4930</v>
      </c>
      <c r="K537" t="s">
        <v>4931</v>
      </c>
      <c r="L537" t="s">
        <v>2878</v>
      </c>
      <c r="M537" t="s">
        <v>1586</v>
      </c>
      <c r="N537" t="s">
        <v>5148</v>
      </c>
      <c r="O537" t="s">
        <v>5148</v>
      </c>
      <c r="P537" t="s">
        <v>5149</v>
      </c>
      <c r="Q537">
        <v>2068</v>
      </c>
      <c r="R537">
        <v>2051</v>
      </c>
      <c r="S537">
        <v>2011</v>
      </c>
      <c r="T537">
        <v>30</v>
      </c>
      <c r="U537">
        <v>10</v>
      </c>
      <c r="V537">
        <v>40</v>
      </c>
      <c r="W537">
        <v>0.98050000000000004</v>
      </c>
      <c r="X537">
        <v>1</v>
      </c>
      <c r="Y537">
        <v>1</v>
      </c>
      <c r="Z537">
        <v>1</v>
      </c>
      <c r="AA537">
        <v>1</v>
      </c>
      <c r="AB537" t="s">
        <v>936</v>
      </c>
      <c r="AC537" s="505" t="s">
        <v>5150</v>
      </c>
      <c r="AD537" s="504" t="s">
        <v>5151</v>
      </c>
      <c r="AP537" t="s">
        <v>981</v>
      </c>
      <c r="AQ537">
        <v>0</v>
      </c>
      <c r="AT537" t="s">
        <v>1521</v>
      </c>
      <c r="AU537" t="s">
        <v>1820</v>
      </c>
      <c r="AV537" t="s">
        <v>5152</v>
      </c>
      <c r="AW537" t="s">
        <v>1821</v>
      </c>
      <c r="AX537" t="s">
        <v>1821</v>
      </c>
      <c r="BF537" s="730" t="s">
        <v>5127</v>
      </c>
      <c r="BG537" s="730" t="s">
        <v>4931</v>
      </c>
      <c r="BH537" s="730" t="s">
        <v>11136</v>
      </c>
    </row>
    <row r="538" spans="1:60">
      <c r="A538">
        <v>534</v>
      </c>
      <c r="B538" t="s">
        <v>936</v>
      </c>
      <c r="D538" t="s">
        <v>5153</v>
      </c>
      <c r="E538" t="s">
        <v>5148</v>
      </c>
      <c r="F538" t="s">
        <v>974</v>
      </c>
      <c r="G538">
        <v>1</v>
      </c>
      <c r="H538">
        <v>0</v>
      </c>
      <c r="I538" t="s">
        <v>3976</v>
      </c>
      <c r="J538" t="s">
        <v>4930</v>
      </c>
      <c r="K538" t="s">
        <v>4931</v>
      </c>
      <c r="L538" t="s">
        <v>2878</v>
      </c>
      <c r="M538" t="s">
        <v>1586</v>
      </c>
      <c r="N538" t="s">
        <v>5148</v>
      </c>
      <c r="O538" t="s">
        <v>5148</v>
      </c>
      <c r="P538" t="s">
        <v>5154</v>
      </c>
      <c r="Q538">
        <v>5710</v>
      </c>
      <c r="R538">
        <v>5769</v>
      </c>
      <c r="S538">
        <v>5658</v>
      </c>
      <c r="T538">
        <v>96</v>
      </c>
      <c r="U538">
        <v>15</v>
      </c>
      <c r="V538">
        <v>111</v>
      </c>
      <c r="W538">
        <v>0.98080000000000001</v>
      </c>
      <c r="X538">
        <v>1</v>
      </c>
      <c r="Y538">
        <v>1</v>
      </c>
      <c r="Z538">
        <v>1</v>
      </c>
      <c r="AA538">
        <v>1</v>
      </c>
      <c r="AB538" t="s">
        <v>936</v>
      </c>
      <c r="AC538" t="s">
        <v>5155</v>
      </c>
      <c r="AP538" t="s">
        <v>981</v>
      </c>
      <c r="AQ538">
        <v>0</v>
      </c>
      <c r="AT538" t="s">
        <v>1239</v>
      </c>
      <c r="AU538" t="s">
        <v>5156</v>
      </c>
      <c r="AV538" t="s">
        <v>5157</v>
      </c>
      <c r="AW538" t="s">
        <v>5158</v>
      </c>
      <c r="AX538" t="s">
        <v>5158</v>
      </c>
      <c r="BF538" s="730" t="s">
        <v>5138</v>
      </c>
      <c r="BG538" s="730" t="s">
        <v>936</v>
      </c>
      <c r="BH538" s="730" t="s">
        <v>11135</v>
      </c>
    </row>
    <row r="539" spans="1:60">
      <c r="A539">
        <v>535</v>
      </c>
      <c r="B539" t="s">
        <v>936</v>
      </c>
      <c r="D539" t="s">
        <v>5159</v>
      </c>
      <c r="E539" t="s">
        <v>5160</v>
      </c>
      <c r="F539" t="s">
        <v>974</v>
      </c>
      <c r="G539">
        <v>1</v>
      </c>
      <c r="H539">
        <v>0</v>
      </c>
      <c r="I539" t="s">
        <v>4906</v>
      </c>
      <c r="J539" t="s">
        <v>5161</v>
      </c>
      <c r="K539" t="s">
        <v>4973</v>
      </c>
      <c r="L539" t="s">
        <v>2878</v>
      </c>
      <c r="M539" t="s">
        <v>1586</v>
      </c>
      <c r="N539" t="s">
        <v>5160</v>
      </c>
      <c r="O539" t="s">
        <v>5160</v>
      </c>
      <c r="P539" t="s">
        <v>5162</v>
      </c>
      <c r="Q539">
        <v>5301</v>
      </c>
      <c r="R539">
        <v>5301</v>
      </c>
      <c r="S539">
        <v>5191</v>
      </c>
      <c r="T539">
        <v>110</v>
      </c>
      <c r="U539">
        <v>0</v>
      </c>
      <c r="V539">
        <v>110</v>
      </c>
      <c r="W539">
        <v>0.97919999999999996</v>
      </c>
      <c r="X539">
        <v>0</v>
      </c>
      <c r="Y539">
        <v>1</v>
      </c>
      <c r="Z539">
        <v>1</v>
      </c>
      <c r="AA539">
        <v>0</v>
      </c>
      <c r="AB539" t="s">
        <v>936</v>
      </c>
      <c r="AC539" t="s">
        <v>5163</v>
      </c>
      <c r="AP539" t="s">
        <v>981</v>
      </c>
      <c r="AQ539">
        <v>0</v>
      </c>
      <c r="AT539" t="s">
        <v>991</v>
      </c>
      <c r="AU539" t="s">
        <v>5164</v>
      </c>
      <c r="AV539" t="s">
        <v>5165</v>
      </c>
      <c r="AW539" t="s">
        <v>3175</v>
      </c>
      <c r="AX539" t="s">
        <v>5166</v>
      </c>
      <c r="BF539" s="730" t="s">
        <v>5146</v>
      </c>
      <c r="BG539" s="730" t="s">
        <v>4931</v>
      </c>
      <c r="BH539" s="730" t="s">
        <v>11135</v>
      </c>
    </row>
    <row r="540" spans="1:60">
      <c r="A540">
        <v>536</v>
      </c>
      <c r="B540" t="s">
        <v>936</v>
      </c>
      <c r="D540" t="s">
        <v>5167</v>
      </c>
      <c r="E540" t="s">
        <v>5168</v>
      </c>
      <c r="F540" t="s">
        <v>974</v>
      </c>
      <c r="G540">
        <v>1</v>
      </c>
      <c r="H540">
        <v>0</v>
      </c>
      <c r="I540" t="s">
        <v>4906</v>
      </c>
      <c r="J540" t="s">
        <v>4972</v>
      </c>
      <c r="K540" t="s">
        <v>936</v>
      </c>
      <c r="L540" t="s">
        <v>2878</v>
      </c>
      <c r="M540" t="s">
        <v>1586</v>
      </c>
      <c r="N540" t="s">
        <v>5168</v>
      </c>
      <c r="O540" t="s">
        <v>5169</v>
      </c>
      <c r="P540" t="s">
        <v>5170</v>
      </c>
      <c r="Q540">
        <v>11031</v>
      </c>
      <c r="R540">
        <v>12037</v>
      </c>
      <c r="S540">
        <v>9879</v>
      </c>
      <c r="T540">
        <v>1686</v>
      </c>
      <c r="U540">
        <v>472</v>
      </c>
      <c r="V540">
        <v>2158</v>
      </c>
      <c r="W540">
        <v>0.82069999999999999</v>
      </c>
      <c r="X540">
        <v>0</v>
      </c>
      <c r="Y540">
        <v>0</v>
      </c>
      <c r="Z540">
        <v>0</v>
      </c>
      <c r="AA540">
        <v>0</v>
      </c>
      <c r="AB540" t="s">
        <v>936</v>
      </c>
      <c r="AC540" t="s">
        <v>5171</v>
      </c>
      <c r="AP540" t="s">
        <v>981</v>
      </c>
      <c r="AQ540">
        <v>0</v>
      </c>
      <c r="AT540" t="s">
        <v>1082</v>
      </c>
      <c r="AU540" t="s">
        <v>2243</v>
      </c>
      <c r="AV540" t="s">
        <v>5172</v>
      </c>
      <c r="AW540" t="s">
        <v>5173</v>
      </c>
      <c r="AX540" t="s">
        <v>2244</v>
      </c>
      <c r="BF540" s="730" t="s">
        <v>5153</v>
      </c>
      <c r="BG540" s="730" t="s">
        <v>4931</v>
      </c>
      <c r="BH540" s="730" t="s">
        <v>11135</v>
      </c>
    </row>
    <row r="541" spans="1:60">
      <c r="A541">
        <v>537</v>
      </c>
      <c r="B541" t="s">
        <v>936</v>
      </c>
      <c r="D541" t="s">
        <v>5174</v>
      </c>
      <c r="E541" t="s">
        <v>5175</v>
      </c>
      <c r="F541" t="s">
        <v>974</v>
      </c>
      <c r="G541">
        <v>1</v>
      </c>
      <c r="H541">
        <v>0</v>
      </c>
      <c r="I541" t="s">
        <v>4906</v>
      </c>
      <c r="J541" t="s">
        <v>4972</v>
      </c>
      <c r="K541" t="s">
        <v>4973</v>
      </c>
      <c r="L541" t="s">
        <v>2878</v>
      </c>
      <c r="M541" t="s">
        <v>1586</v>
      </c>
      <c r="N541" t="s">
        <v>5175</v>
      </c>
      <c r="O541" t="s">
        <v>5175</v>
      </c>
      <c r="P541" t="s">
        <v>5176</v>
      </c>
      <c r="Q541">
        <v>15500</v>
      </c>
      <c r="R541">
        <v>17876</v>
      </c>
      <c r="S541">
        <v>17610</v>
      </c>
      <c r="T541">
        <v>196</v>
      </c>
      <c r="U541">
        <v>70</v>
      </c>
      <c r="V541">
        <v>266</v>
      </c>
      <c r="W541">
        <v>0.98509999999999998</v>
      </c>
      <c r="X541">
        <v>1</v>
      </c>
      <c r="Y541">
        <v>0</v>
      </c>
      <c r="Z541">
        <v>1</v>
      </c>
      <c r="AA541">
        <v>0</v>
      </c>
      <c r="AB541" t="s">
        <v>936</v>
      </c>
      <c r="AC541" t="s">
        <v>5177</v>
      </c>
      <c r="AP541" t="s">
        <v>981</v>
      </c>
      <c r="AQ541">
        <v>0</v>
      </c>
      <c r="AT541" t="s">
        <v>1023</v>
      </c>
      <c r="AU541" t="s">
        <v>5178</v>
      </c>
      <c r="AV541" t="s">
        <v>5179</v>
      </c>
      <c r="AW541" t="s">
        <v>5180</v>
      </c>
      <c r="AX541" t="s">
        <v>5181</v>
      </c>
      <c r="BF541" s="730" t="s">
        <v>5159</v>
      </c>
      <c r="BG541" s="730" t="s">
        <v>4973</v>
      </c>
      <c r="BH541" s="730" t="s">
        <v>11135</v>
      </c>
    </row>
    <row r="542" spans="1:60">
      <c r="A542">
        <v>538</v>
      </c>
      <c r="B542" t="s">
        <v>936</v>
      </c>
      <c r="D542" t="s">
        <v>5182</v>
      </c>
      <c r="E542" t="s">
        <v>5183</v>
      </c>
      <c r="F542" t="s">
        <v>974</v>
      </c>
      <c r="G542">
        <v>1</v>
      </c>
      <c r="H542">
        <v>0</v>
      </c>
      <c r="I542" t="s">
        <v>3976</v>
      </c>
      <c r="J542" t="s">
        <v>5111</v>
      </c>
      <c r="K542" t="s">
        <v>936</v>
      </c>
      <c r="L542" t="s">
        <v>2878</v>
      </c>
      <c r="M542" t="s">
        <v>1586</v>
      </c>
      <c r="N542" t="s">
        <v>5184</v>
      </c>
      <c r="O542" t="s">
        <v>5185</v>
      </c>
      <c r="P542" t="s">
        <v>5186</v>
      </c>
      <c r="Q542">
        <v>9585</v>
      </c>
      <c r="R542">
        <v>10579</v>
      </c>
      <c r="S542">
        <v>10231</v>
      </c>
      <c r="T542">
        <v>303</v>
      </c>
      <c r="U542">
        <v>45</v>
      </c>
      <c r="V542">
        <v>348</v>
      </c>
      <c r="W542">
        <v>0.96709999999999996</v>
      </c>
      <c r="X542">
        <v>0</v>
      </c>
      <c r="Y542">
        <v>1</v>
      </c>
      <c r="Z542">
        <v>1</v>
      </c>
      <c r="AA542">
        <v>0</v>
      </c>
      <c r="AB542" t="s">
        <v>936</v>
      </c>
      <c r="AC542" t="s">
        <v>5187</v>
      </c>
      <c r="AP542" t="s">
        <v>1262</v>
      </c>
      <c r="AQ542">
        <v>1</v>
      </c>
      <c r="AT542" t="s">
        <v>1034</v>
      </c>
      <c r="AU542" t="s">
        <v>5188</v>
      </c>
      <c r="AV542" t="s">
        <v>5189</v>
      </c>
      <c r="AW542" t="s">
        <v>5190</v>
      </c>
      <c r="AX542" t="s">
        <v>5190</v>
      </c>
      <c r="BF542" s="730" t="s">
        <v>5167</v>
      </c>
      <c r="BG542" s="730" t="s">
        <v>936</v>
      </c>
      <c r="BH542" s="730" t="s">
        <v>11135</v>
      </c>
    </row>
    <row r="543" spans="1:60">
      <c r="A543">
        <v>539</v>
      </c>
      <c r="B543" t="s">
        <v>936</v>
      </c>
      <c r="D543" t="s">
        <v>5191</v>
      </c>
      <c r="E543" t="s">
        <v>5192</v>
      </c>
      <c r="F543" t="s">
        <v>974</v>
      </c>
      <c r="G543">
        <v>2</v>
      </c>
      <c r="H543">
        <v>0</v>
      </c>
      <c r="I543" t="s">
        <v>3976</v>
      </c>
      <c r="J543" t="s">
        <v>4961</v>
      </c>
      <c r="K543" t="s">
        <v>936</v>
      </c>
      <c r="L543" t="s">
        <v>2878</v>
      </c>
      <c r="M543" t="s">
        <v>1586</v>
      </c>
      <c r="N543" t="s">
        <v>5192</v>
      </c>
      <c r="O543" t="s">
        <v>5192</v>
      </c>
      <c r="P543" t="s">
        <v>5193</v>
      </c>
      <c r="Q543">
        <v>41930</v>
      </c>
      <c r="R543">
        <v>41930</v>
      </c>
      <c r="S543">
        <v>41133</v>
      </c>
      <c r="T543">
        <v>797</v>
      </c>
      <c r="U543">
        <v>0</v>
      </c>
      <c r="V543">
        <v>797</v>
      </c>
      <c r="W543">
        <v>0.98099999999999998</v>
      </c>
      <c r="X543">
        <v>1</v>
      </c>
      <c r="Y543">
        <v>1</v>
      </c>
      <c r="Z543">
        <v>1</v>
      </c>
      <c r="AA543">
        <v>1</v>
      </c>
      <c r="AB543" t="s">
        <v>936</v>
      </c>
      <c r="AC543" s="505" t="s">
        <v>5194</v>
      </c>
      <c r="AD543" s="505" t="s">
        <v>5195</v>
      </c>
      <c r="AP543" t="s">
        <v>981</v>
      </c>
      <c r="AQ543">
        <v>0</v>
      </c>
      <c r="AT543" t="s">
        <v>991</v>
      </c>
      <c r="AU543" t="s">
        <v>5196</v>
      </c>
      <c r="AV543" t="s">
        <v>5197</v>
      </c>
      <c r="AW543" t="s">
        <v>5198</v>
      </c>
      <c r="AX543" t="s">
        <v>5198</v>
      </c>
      <c r="BF543" s="730" t="s">
        <v>5174</v>
      </c>
      <c r="BG543" s="730" t="s">
        <v>4973</v>
      </c>
      <c r="BH543" s="730" t="s">
        <v>11135</v>
      </c>
    </row>
    <row r="544" spans="1:60">
      <c r="A544">
        <v>540</v>
      </c>
      <c r="B544" t="s">
        <v>936</v>
      </c>
      <c r="D544" t="s">
        <v>5199</v>
      </c>
      <c r="E544" t="s">
        <v>5200</v>
      </c>
      <c r="F544" t="s">
        <v>1019</v>
      </c>
      <c r="G544">
        <v>0</v>
      </c>
      <c r="H544">
        <v>1</v>
      </c>
      <c r="I544" t="s">
        <v>3976</v>
      </c>
      <c r="J544" t="s">
        <v>5111</v>
      </c>
      <c r="K544" t="s">
        <v>936</v>
      </c>
      <c r="L544" t="s">
        <v>2878</v>
      </c>
      <c r="M544" t="s">
        <v>1586</v>
      </c>
      <c r="N544" t="s">
        <v>5200</v>
      </c>
      <c r="O544" t="s">
        <v>5200</v>
      </c>
      <c r="P544" t="s">
        <v>5201</v>
      </c>
      <c r="Q544">
        <v>2657</v>
      </c>
      <c r="R544">
        <v>2657</v>
      </c>
      <c r="S544">
        <v>2606</v>
      </c>
      <c r="T544">
        <v>45</v>
      </c>
      <c r="U544">
        <v>6</v>
      </c>
      <c r="V544">
        <v>51</v>
      </c>
      <c r="W544">
        <v>0.98080000000000001</v>
      </c>
      <c r="X544">
        <v>1</v>
      </c>
      <c r="Y544">
        <v>0</v>
      </c>
      <c r="Z544">
        <v>1</v>
      </c>
      <c r="AA544">
        <v>0</v>
      </c>
      <c r="AB544" t="s">
        <v>936</v>
      </c>
      <c r="AC544" t="s">
        <v>747</v>
      </c>
      <c r="AJ544" t="s">
        <v>5182</v>
      </c>
      <c r="AP544" t="s">
        <v>981</v>
      </c>
      <c r="AQ544">
        <v>0</v>
      </c>
      <c r="AT544" t="s">
        <v>991</v>
      </c>
      <c r="AU544" t="s">
        <v>5202</v>
      </c>
      <c r="AV544" t="s">
        <v>5203</v>
      </c>
      <c r="AW544" t="s">
        <v>5204</v>
      </c>
      <c r="AX544" t="s">
        <v>5204</v>
      </c>
      <c r="BF544" s="730" t="s">
        <v>5182</v>
      </c>
      <c r="BG544" s="730" t="s">
        <v>936</v>
      </c>
      <c r="BH544" s="730" t="s">
        <v>11135</v>
      </c>
    </row>
    <row r="545" spans="1:60" ht="30">
      <c r="A545">
        <v>541</v>
      </c>
      <c r="B545" t="s">
        <v>936</v>
      </c>
      <c r="D545" t="s">
        <v>5205</v>
      </c>
      <c r="E545" t="s">
        <v>5206</v>
      </c>
      <c r="F545" t="s">
        <v>974</v>
      </c>
      <c r="G545">
        <v>3</v>
      </c>
      <c r="H545">
        <v>0</v>
      </c>
      <c r="I545" t="s">
        <v>3976</v>
      </c>
      <c r="J545" t="s">
        <v>5062</v>
      </c>
      <c r="K545" t="s">
        <v>936</v>
      </c>
      <c r="L545" t="s">
        <v>2878</v>
      </c>
      <c r="M545" t="s">
        <v>1586</v>
      </c>
      <c r="N545" t="s">
        <v>5206</v>
      </c>
      <c r="O545" t="s">
        <v>5206</v>
      </c>
      <c r="P545" t="s">
        <v>5207</v>
      </c>
      <c r="Q545">
        <v>71970</v>
      </c>
      <c r="R545">
        <v>57271</v>
      </c>
      <c r="S545">
        <v>55344</v>
      </c>
      <c r="T545">
        <v>1927</v>
      </c>
      <c r="U545">
        <v>0</v>
      </c>
      <c r="V545">
        <v>1927</v>
      </c>
      <c r="W545">
        <v>0.96640000000000004</v>
      </c>
      <c r="X545">
        <v>0</v>
      </c>
      <c r="Y545">
        <v>0</v>
      </c>
      <c r="Z545">
        <v>0</v>
      </c>
      <c r="AA545">
        <v>0</v>
      </c>
      <c r="AB545" t="s">
        <v>936</v>
      </c>
      <c r="AC545" s="505" t="s">
        <v>5208</v>
      </c>
      <c r="AD545" s="504" t="s">
        <v>5209</v>
      </c>
      <c r="AE545" s="504" t="s">
        <v>5210</v>
      </c>
      <c r="AP545" t="s">
        <v>981</v>
      </c>
      <c r="AQ545">
        <v>0</v>
      </c>
      <c r="AT545" t="s">
        <v>936</v>
      </c>
      <c r="AU545" t="s">
        <v>5211</v>
      </c>
      <c r="AV545" t="s">
        <v>5212</v>
      </c>
      <c r="AW545" t="s">
        <v>5213</v>
      </c>
      <c r="AX545" t="s">
        <v>5214</v>
      </c>
      <c r="BF545" s="730" t="s">
        <v>5191</v>
      </c>
      <c r="BG545" s="730" t="s">
        <v>936</v>
      </c>
      <c r="BH545" s="730" t="s">
        <v>11135</v>
      </c>
    </row>
    <row r="546" spans="1:60">
      <c r="A546">
        <v>542</v>
      </c>
      <c r="B546" t="s">
        <v>936</v>
      </c>
      <c r="D546" t="s">
        <v>5215</v>
      </c>
      <c r="E546" t="s">
        <v>5216</v>
      </c>
      <c r="F546" t="s">
        <v>974</v>
      </c>
      <c r="G546">
        <v>1</v>
      </c>
      <c r="H546">
        <v>0</v>
      </c>
      <c r="I546" t="s">
        <v>4906</v>
      </c>
      <c r="J546" t="s">
        <v>4907</v>
      </c>
      <c r="K546" t="s">
        <v>4678</v>
      </c>
      <c r="L546" t="s">
        <v>2878</v>
      </c>
      <c r="M546" t="s">
        <v>1586</v>
      </c>
      <c r="N546" t="s">
        <v>5216</v>
      </c>
      <c r="O546" t="s">
        <v>5216</v>
      </c>
      <c r="P546" t="s">
        <v>5217</v>
      </c>
      <c r="Q546">
        <v>6508</v>
      </c>
      <c r="R546">
        <v>6443</v>
      </c>
      <c r="S546">
        <v>6324</v>
      </c>
      <c r="T546">
        <v>99</v>
      </c>
      <c r="U546">
        <v>20</v>
      </c>
      <c r="V546">
        <v>119</v>
      </c>
      <c r="W546">
        <v>0.98150000000000004</v>
      </c>
      <c r="X546">
        <v>1</v>
      </c>
      <c r="Y546">
        <v>1</v>
      </c>
      <c r="Z546">
        <v>1</v>
      </c>
      <c r="AA546">
        <v>1</v>
      </c>
      <c r="AB546" t="s">
        <v>936</v>
      </c>
      <c r="AC546" t="s">
        <v>5218</v>
      </c>
      <c r="AP546" t="s">
        <v>981</v>
      </c>
      <c r="AQ546">
        <v>0</v>
      </c>
      <c r="AT546" t="s">
        <v>936</v>
      </c>
      <c r="AU546" t="s">
        <v>5219</v>
      </c>
      <c r="AV546" t="s">
        <v>5220</v>
      </c>
      <c r="AW546" t="s">
        <v>5221</v>
      </c>
      <c r="AX546" t="s">
        <v>5222</v>
      </c>
      <c r="BF546" s="730" t="s">
        <v>5199</v>
      </c>
      <c r="BG546" s="730" t="s">
        <v>936</v>
      </c>
      <c r="BH546" s="730" t="s">
        <v>11135</v>
      </c>
    </row>
    <row r="547" spans="1:60">
      <c r="A547">
        <v>543</v>
      </c>
      <c r="B547" t="s">
        <v>936</v>
      </c>
      <c r="D547" t="s">
        <v>5223</v>
      </c>
      <c r="E547" t="s">
        <v>5224</v>
      </c>
      <c r="F547" t="s">
        <v>974</v>
      </c>
      <c r="G547">
        <v>1</v>
      </c>
      <c r="H547">
        <v>0</v>
      </c>
      <c r="I547" t="s">
        <v>3976</v>
      </c>
      <c r="J547" t="s">
        <v>4298</v>
      </c>
      <c r="K547" t="s">
        <v>936</v>
      </c>
      <c r="L547" t="s">
        <v>2878</v>
      </c>
      <c r="M547" t="s">
        <v>1586</v>
      </c>
      <c r="N547" t="s">
        <v>5225</v>
      </c>
      <c r="O547" t="s">
        <v>5226</v>
      </c>
      <c r="P547" t="s">
        <v>5227</v>
      </c>
      <c r="Q547">
        <v>82184</v>
      </c>
      <c r="R547">
        <v>80568</v>
      </c>
      <c r="S547">
        <v>77891</v>
      </c>
      <c r="T547">
        <v>2365</v>
      </c>
      <c r="U547">
        <v>312</v>
      </c>
      <c r="V547">
        <v>2677</v>
      </c>
      <c r="W547">
        <v>0.96679999999999999</v>
      </c>
      <c r="X547">
        <v>0</v>
      </c>
      <c r="Y547">
        <v>1</v>
      </c>
      <c r="Z547">
        <v>1</v>
      </c>
      <c r="AA547">
        <v>0</v>
      </c>
      <c r="AB547" t="s">
        <v>936</v>
      </c>
      <c r="AC547" t="s">
        <v>5228</v>
      </c>
      <c r="AP547" t="s">
        <v>981</v>
      </c>
      <c r="AQ547">
        <v>0</v>
      </c>
      <c r="AT547" t="s">
        <v>1082</v>
      </c>
      <c r="AU547" t="s">
        <v>2573</v>
      </c>
      <c r="AV547" t="s">
        <v>5229</v>
      </c>
      <c r="AW547" t="s">
        <v>2574</v>
      </c>
      <c r="AX547" t="s">
        <v>2574</v>
      </c>
      <c r="BF547" s="730" t="s">
        <v>5205</v>
      </c>
      <c r="BG547" s="730" t="s">
        <v>936</v>
      </c>
      <c r="BH547" s="730" t="s">
        <v>11135</v>
      </c>
    </row>
    <row r="548" spans="1:60">
      <c r="A548">
        <v>544</v>
      </c>
      <c r="B548" t="s">
        <v>936</v>
      </c>
      <c r="D548" t="s">
        <v>5230</v>
      </c>
      <c r="E548" t="s">
        <v>5231</v>
      </c>
      <c r="F548" t="s">
        <v>974</v>
      </c>
      <c r="G548">
        <v>1</v>
      </c>
      <c r="H548">
        <v>0</v>
      </c>
      <c r="I548" t="s">
        <v>3966</v>
      </c>
      <c r="J548" t="s">
        <v>1711</v>
      </c>
      <c r="K548" t="s">
        <v>985</v>
      </c>
      <c r="L548" t="s">
        <v>2878</v>
      </c>
      <c r="M548" t="s">
        <v>1586</v>
      </c>
      <c r="N548" t="s">
        <v>5232</v>
      </c>
      <c r="O548" t="s">
        <v>5233</v>
      </c>
      <c r="P548" t="s">
        <v>5234</v>
      </c>
      <c r="Q548">
        <v>15452</v>
      </c>
      <c r="R548">
        <v>16087</v>
      </c>
      <c r="S548">
        <v>15711</v>
      </c>
      <c r="T548">
        <v>323</v>
      </c>
      <c r="U548">
        <v>53</v>
      </c>
      <c r="V548">
        <v>376</v>
      </c>
      <c r="W548">
        <v>0.97660000000000002</v>
      </c>
      <c r="X548">
        <v>0</v>
      </c>
      <c r="Y548">
        <v>1</v>
      </c>
      <c r="Z548">
        <v>1</v>
      </c>
      <c r="AA548">
        <v>0</v>
      </c>
      <c r="AB548" t="s">
        <v>936</v>
      </c>
      <c r="AC548" t="s">
        <v>5235</v>
      </c>
      <c r="AP548" t="s">
        <v>981</v>
      </c>
      <c r="AQ548">
        <v>0</v>
      </c>
      <c r="AT548" t="s">
        <v>1044</v>
      </c>
      <c r="AU548" t="s">
        <v>5236</v>
      </c>
      <c r="AV548" t="s">
        <v>5237</v>
      </c>
      <c r="AW548" t="s">
        <v>5238</v>
      </c>
      <c r="AX548" t="s">
        <v>5238</v>
      </c>
      <c r="BF548" s="730" t="s">
        <v>5215</v>
      </c>
      <c r="BG548" s="730" t="s">
        <v>4678</v>
      </c>
      <c r="BH548" s="730" t="s">
        <v>11135</v>
      </c>
    </row>
    <row r="549" spans="1:60">
      <c r="A549">
        <v>545</v>
      </c>
      <c r="B549" t="s">
        <v>936</v>
      </c>
      <c r="D549" t="s">
        <v>5239</v>
      </c>
      <c r="E549" t="s">
        <v>5240</v>
      </c>
      <c r="F549" t="s">
        <v>974</v>
      </c>
      <c r="G549">
        <v>1</v>
      </c>
      <c r="H549">
        <v>0</v>
      </c>
      <c r="I549" t="s">
        <v>4906</v>
      </c>
      <c r="J549" t="s">
        <v>4914</v>
      </c>
      <c r="K549" t="s">
        <v>4678</v>
      </c>
      <c r="L549" t="s">
        <v>2878</v>
      </c>
      <c r="M549" t="s">
        <v>1586</v>
      </c>
      <c r="N549" t="s">
        <v>5240</v>
      </c>
      <c r="O549" t="s">
        <v>5240</v>
      </c>
      <c r="P549" t="s">
        <v>5241</v>
      </c>
      <c r="Q549">
        <v>11886</v>
      </c>
      <c r="R549">
        <v>11202</v>
      </c>
      <c r="S549">
        <v>10980</v>
      </c>
      <c r="T549">
        <v>72</v>
      </c>
      <c r="U549">
        <v>150</v>
      </c>
      <c r="V549">
        <v>222</v>
      </c>
      <c r="W549">
        <v>0.98019999999999996</v>
      </c>
      <c r="X549">
        <v>1</v>
      </c>
      <c r="Y549">
        <v>1</v>
      </c>
      <c r="Z549">
        <v>1</v>
      </c>
      <c r="AA549">
        <v>1</v>
      </c>
      <c r="AB549" t="s">
        <v>936</v>
      </c>
      <c r="AC549" t="s">
        <v>5242</v>
      </c>
      <c r="AP549" t="s">
        <v>981</v>
      </c>
      <c r="AQ549">
        <v>0</v>
      </c>
      <c r="AT549" t="s">
        <v>1054</v>
      </c>
      <c r="AU549" t="s">
        <v>4130</v>
      </c>
      <c r="AV549" t="s">
        <v>5243</v>
      </c>
      <c r="AW549" t="s">
        <v>5244</v>
      </c>
      <c r="AX549" t="s">
        <v>4131</v>
      </c>
      <c r="BF549" s="730" t="s">
        <v>5223</v>
      </c>
      <c r="BG549" s="730" t="s">
        <v>936</v>
      </c>
      <c r="BH549" s="730" t="s">
        <v>11135</v>
      </c>
    </row>
    <row r="550" spans="1:60">
      <c r="A550">
        <v>546</v>
      </c>
      <c r="B550" t="s">
        <v>936</v>
      </c>
      <c r="D550" t="s">
        <v>5245</v>
      </c>
      <c r="E550" t="s">
        <v>5246</v>
      </c>
      <c r="F550" t="s">
        <v>974</v>
      </c>
      <c r="G550">
        <v>1</v>
      </c>
      <c r="H550">
        <v>0</v>
      </c>
      <c r="I550" t="s">
        <v>3976</v>
      </c>
      <c r="J550" t="s">
        <v>4945</v>
      </c>
      <c r="K550" t="s">
        <v>936</v>
      </c>
      <c r="L550" t="s">
        <v>2878</v>
      </c>
      <c r="M550" t="s">
        <v>1586</v>
      </c>
      <c r="N550" t="s">
        <v>5247</v>
      </c>
      <c r="O550" t="s">
        <v>5247</v>
      </c>
      <c r="P550" t="s">
        <v>5248</v>
      </c>
      <c r="Q550">
        <v>2850</v>
      </c>
      <c r="R550">
        <v>2931</v>
      </c>
      <c r="S550">
        <v>2897</v>
      </c>
      <c r="T550">
        <v>34</v>
      </c>
      <c r="U550">
        <v>0</v>
      </c>
      <c r="V550">
        <v>34</v>
      </c>
      <c r="W550">
        <v>0.98839999999999995</v>
      </c>
      <c r="X550">
        <v>1</v>
      </c>
      <c r="Y550">
        <v>1</v>
      </c>
      <c r="Z550">
        <v>1</v>
      </c>
      <c r="AA550">
        <v>1</v>
      </c>
      <c r="AB550" t="s">
        <v>936</v>
      </c>
      <c r="AC550" t="s">
        <v>5249</v>
      </c>
      <c r="AP550" t="s">
        <v>981</v>
      </c>
      <c r="AQ550">
        <v>0</v>
      </c>
      <c r="AT550" t="s">
        <v>991</v>
      </c>
      <c r="AU550" t="s">
        <v>5250</v>
      </c>
      <c r="AV550" t="s">
        <v>5251</v>
      </c>
      <c r="AW550" t="s">
        <v>5252</v>
      </c>
      <c r="AX550" t="s">
        <v>5253</v>
      </c>
      <c r="BF550" s="730" t="s">
        <v>5230</v>
      </c>
      <c r="BG550" s="730" t="s">
        <v>985</v>
      </c>
      <c r="BH550" s="730" t="s">
        <v>11135</v>
      </c>
    </row>
    <row r="551" spans="1:60">
      <c r="A551">
        <v>547</v>
      </c>
      <c r="B551" t="s">
        <v>936</v>
      </c>
      <c r="D551" t="s">
        <v>5219</v>
      </c>
      <c r="E551" t="s">
        <v>5222</v>
      </c>
      <c r="F551" t="s">
        <v>974</v>
      </c>
      <c r="G551">
        <v>1</v>
      </c>
      <c r="H551">
        <v>0</v>
      </c>
      <c r="I551" t="s">
        <v>3976</v>
      </c>
      <c r="J551" t="s">
        <v>5254</v>
      </c>
      <c r="K551" t="s">
        <v>4678</v>
      </c>
      <c r="L551" t="s">
        <v>2878</v>
      </c>
      <c r="M551" t="s">
        <v>1586</v>
      </c>
      <c r="N551" t="s">
        <v>5222</v>
      </c>
      <c r="O551" t="s">
        <v>5222</v>
      </c>
      <c r="P551" t="s">
        <v>5255</v>
      </c>
      <c r="Q551">
        <v>4657</v>
      </c>
      <c r="R551">
        <v>4049</v>
      </c>
      <c r="S551">
        <v>3911</v>
      </c>
      <c r="T551">
        <v>136</v>
      </c>
      <c r="U551">
        <v>2</v>
      </c>
      <c r="V551">
        <v>138</v>
      </c>
      <c r="W551">
        <v>0.96589999999999998</v>
      </c>
      <c r="X551">
        <v>0</v>
      </c>
      <c r="Y551">
        <v>1</v>
      </c>
      <c r="Z551">
        <v>0</v>
      </c>
      <c r="AA551">
        <v>0</v>
      </c>
      <c r="AB551" t="s">
        <v>936</v>
      </c>
      <c r="AC551" t="s">
        <v>5256</v>
      </c>
      <c r="AP551" t="s">
        <v>981</v>
      </c>
      <c r="AQ551">
        <v>0</v>
      </c>
      <c r="AT551" t="s">
        <v>936</v>
      </c>
      <c r="AU551" t="s">
        <v>5257</v>
      </c>
      <c r="AV551" t="s">
        <v>5258</v>
      </c>
      <c r="AW551" t="s">
        <v>5259</v>
      </c>
      <c r="AX551" t="s">
        <v>5260</v>
      </c>
      <c r="BF551" s="730" t="s">
        <v>5239</v>
      </c>
      <c r="BG551" s="730" t="s">
        <v>4678</v>
      </c>
      <c r="BH551" s="730" t="s">
        <v>11135</v>
      </c>
    </row>
    <row r="552" spans="1:60">
      <c r="A552">
        <v>548</v>
      </c>
      <c r="B552" t="s">
        <v>936</v>
      </c>
      <c r="D552" t="s">
        <v>5211</v>
      </c>
      <c r="E552" t="s">
        <v>5214</v>
      </c>
      <c r="F552" t="s">
        <v>974</v>
      </c>
      <c r="G552">
        <v>1</v>
      </c>
      <c r="H552">
        <v>0</v>
      </c>
      <c r="I552" t="s">
        <v>3976</v>
      </c>
      <c r="J552" t="s">
        <v>5261</v>
      </c>
      <c r="K552" t="s">
        <v>936</v>
      </c>
      <c r="L552" t="s">
        <v>2878</v>
      </c>
      <c r="M552" t="s">
        <v>1586</v>
      </c>
      <c r="N552" t="s">
        <v>5214</v>
      </c>
      <c r="O552" t="s">
        <v>5214</v>
      </c>
      <c r="P552" t="s">
        <v>5262</v>
      </c>
      <c r="Q552">
        <v>9691</v>
      </c>
      <c r="R552">
        <v>7549</v>
      </c>
      <c r="S552">
        <v>5724</v>
      </c>
      <c r="T552">
        <v>1605</v>
      </c>
      <c r="U552">
        <v>220</v>
      </c>
      <c r="V552">
        <v>1825</v>
      </c>
      <c r="W552">
        <v>0.75819999999999999</v>
      </c>
      <c r="X552">
        <v>0</v>
      </c>
      <c r="Y552">
        <v>0</v>
      </c>
      <c r="Z552">
        <v>1</v>
      </c>
      <c r="AA552">
        <v>0</v>
      </c>
      <c r="AB552" t="s">
        <v>936</v>
      </c>
      <c r="AC552" t="s">
        <v>5263</v>
      </c>
      <c r="AP552" t="s">
        <v>981</v>
      </c>
      <c r="AQ552">
        <v>0</v>
      </c>
      <c r="AT552" t="s">
        <v>936</v>
      </c>
      <c r="AU552" t="s">
        <v>5245</v>
      </c>
      <c r="AV552" t="s">
        <v>5264</v>
      </c>
      <c r="AW552" t="s">
        <v>5265</v>
      </c>
      <c r="AX552" t="s">
        <v>5246</v>
      </c>
      <c r="BF552" s="730" t="s">
        <v>5245</v>
      </c>
      <c r="BG552" s="730" t="s">
        <v>936</v>
      </c>
      <c r="BH552" s="730" t="s">
        <v>11135</v>
      </c>
    </row>
    <row r="553" spans="1:60">
      <c r="A553">
        <v>549</v>
      </c>
      <c r="B553" t="s">
        <v>936</v>
      </c>
      <c r="D553" t="s">
        <v>4593</v>
      </c>
      <c r="E553" t="s">
        <v>4596</v>
      </c>
      <c r="F553" t="s">
        <v>1628</v>
      </c>
      <c r="G553">
        <v>1</v>
      </c>
      <c r="H553">
        <v>0</v>
      </c>
      <c r="I553" t="s">
        <v>3976</v>
      </c>
      <c r="J553" t="s">
        <v>4961</v>
      </c>
      <c r="K553" t="s">
        <v>936</v>
      </c>
      <c r="L553" t="s">
        <v>2878</v>
      </c>
      <c r="M553" t="s">
        <v>1586</v>
      </c>
      <c r="N553" t="s">
        <v>4596</v>
      </c>
      <c r="O553" t="s">
        <v>4596</v>
      </c>
      <c r="P553" t="s">
        <v>5266</v>
      </c>
      <c r="Q553">
        <v>4777</v>
      </c>
      <c r="R553">
        <v>4775</v>
      </c>
      <c r="S553">
        <v>4757</v>
      </c>
      <c r="T553">
        <v>18</v>
      </c>
      <c r="U553">
        <v>0</v>
      </c>
      <c r="V553">
        <v>18</v>
      </c>
      <c r="W553">
        <v>0.99619999999999997</v>
      </c>
      <c r="X553">
        <v>1</v>
      </c>
      <c r="Y553">
        <v>1</v>
      </c>
      <c r="Z553">
        <v>1</v>
      </c>
      <c r="AA553">
        <v>1</v>
      </c>
      <c r="AB553" t="s">
        <v>936</v>
      </c>
      <c r="AC553" t="s">
        <v>5267</v>
      </c>
      <c r="AP553" t="s">
        <v>981</v>
      </c>
      <c r="AQ553">
        <v>0</v>
      </c>
      <c r="AT553" t="s">
        <v>1044</v>
      </c>
      <c r="AU553" t="s">
        <v>5268</v>
      </c>
      <c r="AV553" t="s">
        <v>5269</v>
      </c>
      <c r="AW553" t="s">
        <v>5270</v>
      </c>
      <c r="AX553" t="s">
        <v>5271</v>
      </c>
      <c r="BF553" s="730" t="s">
        <v>5219</v>
      </c>
      <c r="BG553" s="730" t="s">
        <v>4678</v>
      </c>
      <c r="BH553" s="730" t="s">
        <v>11135</v>
      </c>
    </row>
    <row r="554" spans="1:60">
      <c r="A554">
        <v>550</v>
      </c>
      <c r="B554" t="s">
        <v>936</v>
      </c>
      <c r="D554" t="s">
        <v>4203</v>
      </c>
      <c r="E554" t="s">
        <v>4205</v>
      </c>
      <c r="F554" t="s">
        <v>974</v>
      </c>
      <c r="G554">
        <v>1</v>
      </c>
      <c r="H554">
        <v>0</v>
      </c>
      <c r="I554" t="s">
        <v>4906</v>
      </c>
      <c r="J554" t="s">
        <v>4922</v>
      </c>
      <c r="K554" t="s">
        <v>4678</v>
      </c>
      <c r="L554" t="s">
        <v>2878</v>
      </c>
      <c r="M554" t="s">
        <v>1586</v>
      </c>
      <c r="N554" t="s">
        <v>4205</v>
      </c>
      <c r="O554" t="s">
        <v>4205</v>
      </c>
      <c r="P554" t="s">
        <v>5272</v>
      </c>
      <c r="Q554">
        <v>4320</v>
      </c>
      <c r="R554">
        <v>4359</v>
      </c>
      <c r="S554">
        <v>4326</v>
      </c>
      <c r="T554">
        <v>29</v>
      </c>
      <c r="U554">
        <v>4</v>
      </c>
      <c r="V554">
        <v>33</v>
      </c>
      <c r="W554">
        <v>0.99239999999999995</v>
      </c>
      <c r="X554">
        <v>1</v>
      </c>
      <c r="Y554">
        <v>1</v>
      </c>
      <c r="Z554">
        <v>1</v>
      </c>
      <c r="AA554">
        <v>1</v>
      </c>
      <c r="AB554" t="s">
        <v>936</v>
      </c>
      <c r="AC554" t="s">
        <v>5273</v>
      </c>
      <c r="AP554" t="s">
        <v>981</v>
      </c>
      <c r="AQ554">
        <v>0</v>
      </c>
      <c r="AT554" t="s">
        <v>1023</v>
      </c>
      <c r="AU554" t="s">
        <v>5274</v>
      </c>
      <c r="AV554" t="s">
        <v>5275</v>
      </c>
      <c r="AW554" t="s">
        <v>5276</v>
      </c>
      <c r="AX554" t="s">
        <v>5277</v>
      </c>
      <c r="BF554" s="730" t="s">
        <v>5211</v>
      </c>
      <c r="BG554" s="730" t="s">
        <v>936</v>
      </c>
      <c r="BH554" s="730" t="s">
        <v>11135</v>
      </c>
    </row>
    <row r="555" spans="1:60">
      <c r="A555">
        <v>551</v>
      </c>
      <c r="B555" t="s">
        <v>936</v>
      </c>
      <c r="D555" t="s">
        <v>3201</v>
      </c>
      <c r="E555" t="s">
        <v>3203</v>
      </c>
      <c r="F555" t="s">
        <v>974</v>
      </c>
      <c r="G555">
        <v>1</v>
      </c>
      <c r="H555">
        <v>0</v>
      </c>
      <c r="I555" t="s">
        <v>4906</v>
      </c>
      <c r="J555" t="s">
        <v>4922</v>
      </c>
      <c r="K555" t="s">
        <v>4678</v>
      </c>
      <c r="L555" t="s">
        <v>2878</v>
      </c>
      <c r="M555" t="s">
        <v>1586</v>
      </c>
      <c r="N555" t="s">
        <v>4205</v>
      </c>
      <c r="O555" t="s">
        <v>5278</v>
      </c>
      <c r="P555" t="s">
        <v>5279</v>
      </c>
      <c r="Q555">
        <v>2352</v>
      </c>
      <c r="R555">
        <v>2302</v>
      </c>
      <c r="S555">
        <v>2266</v>
      </c>
      <c r="T555">
        <v>21</v>
      </c>
      <c r="U555">
        <v>15</v>
      </c>
      <c r="V555">
        <v>36</v>
      </c>
      <c r="W555">
        <v>0.98440000000000005</v>
      </c>
      <c r="X555">
        <v>1</v>
      </c>
      <c r="Y555">
        <v>1</v>
      </c>
      <c r="Z555">
        <v>1</v>
      </c>
      <c r="AA555">
        <v>1</v>
      </c>
      <c r="AB555" t="s">
        <v>936</v>
      </c>
      <c r="AC555" t="s">
        <v>5280</v>
      </c>
      <c r="AP555" t="s">
        <v>981</v>
      </c>
      <c r="AQ555">
        <v>0</v>
      </c>
      <c r="AT555" t="s">
        <v>971</v>
      </c>
      <c r="AU555" t="s">
        <v>1516</v>
      </c>
      <c r="AV555" t="s">
        <v>5281</v>
      </c>
      <c r="AW555" t="s">
        <v>1517</v>
      </c>
      <c r="AX555" t="s">
        <v>1517</v>
      </c>
      <c r="BF555" s="730" t="s">
        <v>4593</v>
      </c>
      <c r="BG555" s="730" t="s">
        <v>936</v>
      </c>
      <c r="BH555" s="730" t="s">
        <v>11135</v>
      </c>
    </row>
    <row r="556" spans="1:60">
      <c r="A556">
        <v>552</v>
      </c>
      <c r="B556" t="s">
        <v>936</v>
      </c>
      <c r="D556" t="s">
        <v>3911</v>
      </c>
      <c r="E556" t="s">
        <v>3914</v>
      </c>
      <c r="F556" t="s">
        <v>974</v>
      </c>
      <c r="G556">
        <v>1</v>
      </c>
      <c r="H556">
        <v>0</v>
      </c>
      <c r="I556" t="s">
        <v>4906</v>
      </c>
      <c r="J556" t="s">
        <v>4922</v>
      </c>
      <c r="K556" t="s">
        <v>4678</v>
      </c>
      <c r="L556" t="s">
        <v>2878</v>
      </c>
      <c r="M556" t="s">
        <v>1586</v>
      </c>
      <c r="N556" t="s">
        <v>3914</v>
      </c>
      <c r="O556" t="s">
        <v>3914</v>
      </c>
      <c r="P556" t="s">
        <v>5282</v>
      </c>
      <c r="Q556">
        <v>5700</v>
      </c>
      <c r="R556">
        <v>5615</v>
      </c>
      <c r="S556">
        <v>5575</v>
      </c>
      <c r="T556">
        <v>5</v>
      </c>
      <c r="U556">
        <v>35</v>
      </c>
      <c r="V556">
        <v>40</v>
      </c>
      <c r="W556">
        <v>0.9929</v>
      </c>
      <c r="X556">
        <v>1</v>
      </c>
      <c r="Y556">
        <v>1</v>
      </c>
      <c r="Z556">
        <v>1</v>
      </c>
      <c r="AA556">
        <v>1</v>
      </c>
      <c r="AB556" t="s">
        <v>936</v>
      </c>
      <c r="AC556" t="s">
        <v>5283</v>
      </c>
      <c r="AP556" t="s">
        <v>981</v>
      </c>
      <c r="AQ556">
        <v>0</v>
      </c>
      <c r="AT556" t="s">
        <v>991</v>
      </c>
      <c r="AU556" t="s">
        <v>5284</v>
      </c>
      <c r="AV556" t="s">
        <v>5285</v>
      </c>
      <c r="AW556" t="s">
        <v>5286</v>
      </c>
      <c r="AX556" t="s">
        <v>5287</v>
      </c>
      <c r="BF556" s="730" t="s">
        <v>4203</v>
      </c>
      <c r="BG556" s="730" t="s">
        <v>4678</v>
      </c>
      <c r="BH556" s="730" t="s">
        <v>11135</v>
      </c>
    </row>
    <row r="557" spans="1:60">
      <c r="A557">
        <v>553</v>
      </c>
      <c r="B557" t="s">
        <v>936</v>
      </c>
      <c r="D557" t="s">
        <v>3547</v>
      </c>
      <c r="E557" t="s">
        <v>3549</v>
      </c>
      <c r="F557" t="s">
        <v>974</v>
      </c>
      <c r="G557">
        <v>1</v>
      </c>
      <c r="H557">
        <v>0</v>
      </c>
      <c r="I557" t="s">
        <v>3976</v>
      </c>
      <c r="J557" t="s">
        <v>4945</v>
      </c>
      <c r="K557" t="s">
        <v>4931</v>
      </c>
      <c r="L557" t="s">
        <v>2878</v>
      </c>
      <c r="M557" t="s">
        <v>1586</v>
      </c>
      <c r="N557" t="s">
        <v>3549</v>
      </c>
      <c r="O557" t="s">
        <v>3549</v>
      </c>
      <c r="P557" t="s">
        <v>5288</v>
      </c>
      <c r="Q557">
        <v>12936</v>
      </c>
      <c r="R557">
        <v>13268</v>
      </c>
      <c r="S557">
        <v>13005</v>
      </c>
      <c r="T557">
        <v>240</v>
      </c>
      <c r="U557">
        <v>23</v>
      </c>
      <c r="V557">
        <v>263</v>
      </c>
      <c r="W557">
        <v>0.98019999999999996</v>
      </c>
      <c r="X557">
        <v>1</v>
      </c>
      <c r="Y557">
        <v>1</v>
      </c>
      <c r="Z557">
        <v>1</v>
      </c>
      <c r="AA557">
        <v>1</v>
      </c>
      <c r="AB557" t="s">
        <v>936</v>
      </c>
      <c r="AC557" t="s">
        <v>5289</v>
      </c>
      <c r="AP557" t="s">
        <v>981</v>
      </c>
      <c r="AQ557">
        <v>0</v>
      </c>
      <c r="AT557" t="s">
        <v>991</v>
      </c>
      <c r="AU557" t="s">
        <v>5290</v>
      </c>
      <c r="AV557" t="s">
        <v>5291</v>
      </c>
      <c r="AW557" t="s">
        <v>5292</v>
      </c>
      <c r="AX557" t="s">
        <v>5292</v>
      </c>
      <c r="BF557" s="730" t="s">
        <v>3201</v>
      </c>
      <c r="BG557" s="730" t="s">
        <v>4678</v>
      </c>
      <c r="BH557" s="730" t="s">
        <v>11135</v>
      </c>
    </row>
    <row r="558" spans="1:60">
      <c r="A558">
        <v>554</v>
      </c>
      <c r="B558" t="s">
        <v>936</v>
      </c>
      <c r="D558" t="s">
        <v>2355</v>
      </c>
      <c r="E558" t="s">
        <v>2358</v>
      </c>
      <c r="F558" t="s">
        <v>974</v>
      </c>
      <c r="G558">
        <v>1</v>
      </c>
      <c r="H558">
        <v>0</v>
      </c>
      <c r="I558" t="s">
        <v>3966</v>
      </c>
      <c r="J558" t="s">
        <v>5293</v>
      </c>
      <c r="K558" t="s">
        <v>985</v>
      </c>
      <c r="L558" t="s">
        <v>2878</v>
      </c>
      <c r="M558" t="s">
        <v>1586</v>
      </c>
      <c r="N558" t="s">
        <v>2358</v>
      </c>
      <c r="O558" t="s">
        <v>5294</v>
      </c>
      <c r="P558" t="s">
        <v>5295</v>
      </c>
      <c r="Q558">
        <v>36076</v>
      </c>
      <c r="R558">
        <v>39046</v>
      </c>
      <c r="S558">
        <v>37986</v>
      </c>
      <c r="T558">
        <v>981</v>
      </c>
      <c r="U558">
        <v>79</v>
      </c>
      <c r="V558">
        <v>1060</v>
      </c>
      <c r="W558">
        <v>0.97289999999999999</v>
      </c>
      <c r="X558">
        <v>0</v>
      </c>
      <c r="Y558">
        <v>1</v>
      </c>
      <c r="Z558">
        <v>1</v>
      </c>
      <c r="AA558">
        <v>0</v>
      </c>
      <c r="AB558" t="s">
        <v>936</v>
      </c>
      <c r="AC558" t="s">
        <v>5296</v>
      </c>
      <c r="AP558" t="s">
        <v>981</v>
      </c>
      <c r="AQ558">
        <v>0</v>
      </c>
      <c r="AT558" t="s">
        <v>1023</v>
      </c>
      <c r="AU558" t="s">
        <v>5297</v>
      </c>
      <c r="AV558" t="s">
        <v>5298</v>
      </c>
      <c r="AW558" t="s">
        <v>5299</v>
      </c>
      <c r="AX558" t="s">
        <v>5299</v>
      </c>
      <c r="BF558" s="730" t="s">
        <v>3911</v>
      </c>
      <c r="BG558" s="730" t="s">
        <v>4678</v>
      </c>
      <c r="BH558" s="730" t="s">
        <v>11135</v>
      </c>
    </row>
    <row r="559" spans="1:60">
      <c r="A559">
        <v>555</v>
      </c>
      <c r="B559" t="s">
        <v>936</v>
      </c>
      <c r="D559" t="s">
        <v>5300</v>
      </c>
      <c r="E559" t="s">
        <v>5301</v>
      </c>
      <c r="F559" t="s">
        <v>1019</v>
      </c>
      <c r="G559">
        <v>0</v>
      </c>
      <c r="H559">
        <v>1</v>
      </c>
      <c r="I559" t="s">
        <v>3976</v>
      </c>
      <c r="J559" t="s">
        <v>4897</v>
      </c>
      <c r="K559" t="s">
        <v>985</v>
      </c>
      <c r="L559" t="s">
        <v>2878</v>
      </c>
      <c r="M559" t="s">
        <v>1586</v>
      </c>
      <c r="N559" t="s">
        <v>5301</v>
      </c>
      <c r="O559" t="s">
        <v>5301</v>
      </c>
      <c r="P559" t="s">
        <v>5302</v>
      </c>
      <c r="Q559">
        <v>3511</v>
      </c>
      <c r="R559">
        <v>3580</v>
      </c>
      <c r="S559">
        <v>3548</v>
      </c>
      <c r="T559">
        <v>32</v>
      </c>
      <c r="U559">
        <v>0</v>
      </c>
      <c r="V559">
        <v>32</v>
      </c>
      <c r="W559">
        <v>0.99109999999999998</v>
      </c>
      <c r="X559">
        <v>1</v>
      </c>
      <c r="Y559">
        <v>0</v>
      </c>
      <c r="Z559">
        <v>1</v>
      </c>
      <c r="AA559">
        <v>0</v>
      </c>
      <c r="AB559" t="s">
        <v>936</v>
      </c>
      <c r="AC559" t="s">
        <v>747</v>
      </c>
      <c r="AJ559" t="s">
        <v>4895</v>
      </c>
      <c r="AP559" t="s">
        <v>981</v>
      </c>
      <c r="AQ559">
        <v>0</v>
      </c>
      <c r="AT559" t="s">
        <v>1190</v>
      </c>
      <c r="AU559" t="s">
        <v>2959</v>
      </c>
      <c r="AV559" t="s">
        <v>5303</v>
      </c>
      <c r="AW559" t="s">
        <v>5304</v>
      </c>
      <c r="AX559" t="s">
        <v>2960</v>
      </c>
      <c r="BF559" s="730" t="s">
        <v>3547</v>
      </c>
      <c r="BG559" s="730" t="s">
        <v>4931</v>
      </c>
      <c r="BH559" s="730" t="s">
        <v>11135</v>
      </c>
    </row>
    <row r="560" spans="1:60">
      <c r="A560">
        <v>556</v>
      </c>
      <c r="B560" t="s">
        <v>936</v>
      </c>
      <c r="D560" t="s">
        <v>2081</v>
      </c>
      <c r="E560" t="s">
        <v>2084</v>
      </c>
      <c r="F560" t="s">
        <v>974</v>
      </c>
      <c r="G560">
        <v>1</v>
      </c>
      <c r="H560">
        <v>0</v>
      </c>
      <c r="I560" t="s">
        <v>3976</v>
      </c>
      <c r="J560" t="s">
        <v>4961</v>
      </c>
      <c r="K560" t="s">
        <v>936</v>
      </c>
      <c r="L560" t="s">
        <v>2878</v>
      </c>
      <c r="M560" t="s">
        <v>1586</v>
      </c>
      <c r="N560" t="s">
        <v>5305</v>
      </c>
      <c r="O560" t="s">
        <v>5306</v>
      </c>
      <c r="P560" t="s">
        <v>5307</v>
      </c>
      <c r="Q560">
        <v>2550</v>
      </c>
      <c r="R560">
        <v>2555</v>
      </c>
      <c r="S560">
        <v>2506</v>
      </c>
      <c r="T560">
        <v>42</v>
      </c>
      <c r="U560">
        <v>7</v>
      </c>
      <c r="V560">
        <v>49</v>
      </c>
      <c r="W560">
        <v>0.98080000000000001</v>
      </c>
      <c r="X560">
        <v>1</v>
      </c>
      <c r="Y560">
        <v>1</v>
      </c>
      <c r="Z560">
        <v>1</v>
      </c>
      <c r="AA560">
        <v>1</v>
      </c>
      <c r="AB560" t="s">
        <v>936</v>
      </c>
      <c r="AC560" t="s">
        <v>5308</v>
      </c>
      <c r="AP560" t="s">
        <v>981</v>
      </c>
      <c r="AQ560">
        <v>0</v>
      </c>
      <c r="AT560" t="s">
        <v>1239</v>
      </c>
      <c r="AU560" t="s">
        <v>5309</v>
      </c>
      <c r="AV560" t="s">
        <v>5310</v>
      </c>
      <c r="AW560" t="s">
        <v>5311</v>
      </c>
      <c r="AX560" t="s">
        <v>5312</v>
      </c>
      <c r="BF560" s="730" t="s">
        <v>2355</v>
      </c>
      <c r="BG560" s="730" t="s">
        <v>985</v>
      </c>
      <c r="BH560" s="730" t="s">
        <v>11135</v>
      </c>
    </row>
    <row r="561" spans="1:60" ht="30">
      <c r="A561">
        <v>557</v>
      </c>
      <c r="B561" t="s">
        <v>936</v>
      </c>
      <c r="D561" t="s">
        <v>1603</v>
      </c>
      <c r="E561" t="s">
        <v>1605</v>
      </c>
      <c r="F561" t="s">
        <v>974</v>
      </c>
      <c r="G561">
        <v>3</v>
      </c>
      <c r="H561">
        <v>0</v>
      </c>
      <c r="I561" t="s">
        <v>3976</v>
      </c>
      <c r="J561" t="s">
        <v>5261</v>
      </c>
      <c r="K561" t="s">
        <v>4931</v>
      </c>
      <c r="L561" t="s">
        <v>2878</v>
      </c>
      <c r="M561" t="s">
        <v>1586</v>
      </c>
      <c r="N561" t="s">
        <v>1605</v>
      </c>
      <c r="O561" t="s">
        <v>1605</v>
      </c>
      <c r="P561" t="s">
        <v>5313</v>
      </c>
      <c r="Q561">
        <v>5177</v>
      </c>
      <c r="R561">
        <v>5596</v>
      </c>
      <c r="S561">
        <v>5495</v>
      </c>
      <c r="T561">
        <v>101</v>
      </c>
      <c r="U561">
        <v>0</v>
      </c>
      <c r="V561">
        <v>101</v>
      </c>
      <c r="W561">
        <v>0.98199999999999998</v>
      </c>
      <c r="X561">
        <v>1</v>
      </c>
      <c r="Y561">
        <v>1</v>
      </c>
      <c r="Z561">
        <v>1</v>
      </c>
      <c r="AA561">
        <v>1</v>
      </c>
      <c r="AB561" t="s">
        <v>936</v>
      </c>
      <c r="AC561" s="505" t="s">
        <v>5314</v>
      </c>
      <c r="AD561" s="504" t="s">
        <v>5315</v>
      </c>
      <c r="AE561" s="504" t="s">
        <v>5316</v>
      </c>
      <c r="AP561" t="s">
        <v>981</v>
      </c>
      <c r="AQ561">
        <v>0</v>
      </c>
      <c r="AT561" t="s">
        <v>1054</v>
      </c>
      <c r="AU561" t="s">
        <v>4123</v>
      </c>
      <c r="AV561" t="s">
        <v>5317</v>
      </c>
      <c r="AW561" t="s">
        <v>5318</v>
      </c>
      <c r="AX561" t="s">
        <v>4124</v>
      </c>
      <c r="BF561" s="730" t="s">
        <v>5300</v>
      </c>
      <c r="BG561" s="730" t="s">
        <v>985</v>
      </c>
      <c r="BH561" s="730" t="s">
        <v>11135</v>
      </c>
    </row>
    <row r="562" spans="1:60">
      <c r="A562">
        <v>558</v>
      </c>
      <c r="B562" t="s">
        <v>936</v>
      </c>
      <c r="D562" t="s">
        <v>1463</v>
      </c>
      <c r="E562" t="s">
        <v>1466</v>
      </c>
      <c r="F562" t="s">
        <v>974</v>
      </c>
      <c r="G562">
        <v>1</v>
      </c>
      <c r="H562">
        <v>0</v>
      </c>
      <c r="I562" t="s">
        <v>3976</v>
      </c>
      <c r="J562" t="s">
        <v>5319</v>
      </c>
      <c r="K562" t="s">
        <v>985</v>
      </c>
      <c r="L562" t="s">
        <v>2878</v>
      </c>
      <c r="M562" t="s">
        <v>1586</v>
      </c>
      <c r="N562" t="s">
        <v>1466</v>
      </c>
      <c r="O562" t="s">
        <v>5320</v>
      </c>
      <c r="P562" t="s">
        <v>5321</v>
      </c>
      <c r="Q562">
        <v>10809</v>
      </c>
      <c r="R562">
        <v>9963</v>
      </c>
      <c r="S562">
        <v>9820</v>
      </c>
      <c r="T562">
        <v>121</v>
      </c>
      <c r="U562">
        <v>22</v>
      </c>
      <c r="V562">
        <v>143</v>
      </c>
      <c r="W562">
        <v>0.98560000000000003</v>
      </c>
      <c r="X562">
        <v>1</v>
      </c>
      <c r="Y562">
        <v>1</v>
      </c>
      <c r="Z562">
        <v>1</v>
      </c>
      <c r="AA562">
        <v>1</v>
      </c>
      <c r="AB562" t="s">
        <v>936</v>
      </c>
      <c r="AC562" t="s">
        <v>5322</v>
      </c>
      <c r="AP562" t="s">
        <v>981</v>
      </c>
      <c r="AQ562">
        <v>0</v>
      </c>
      <c r="AT562" t="s">
        <v>1054</v>
      </c>
      <c r="AU562" t="s">
        <v>4115</v>
      </c>
      <c r="AV562" t="s">
        <v>5323</v>
      </c>
      <c r="AW562" t="s">
        <v>5324</v>
      </c>
      <c r="AX562" t="s">
        <v>4116</v>
      </c>
      <c r="BF562" s="730" t="s">
        <v>2081</v>
      </c>
      <c r="BG562" s="730" t="s">
        <v>936</v>
      </c>
      <c r="BH562" s="730" t="s">
        <v>11135</v>
      </c>
    </row>
    <row r="563" spans="1:60">
      <c r="A563">
        <v>559</v>
      </c>
      <c r="B563" t="s">
        <v>936</v>
      </c>
      <c r="D563" t="s">
        <v>1325</v>
      </c>
      <c r="E563" t="s">
        <v>1327</v>
      </c>
      <c r="F563" t="s">
        <v>974</v>
      </c>
      <c r="G563">
        <v>1</v>
      </c>
      <c r="H563">
        <v>0</v>
      </c>
      <c r="I563" t="s">
        <v>3976</v>
      </c>
      <c r="J563" t="s">
        <v>5031</v>
      </c>
      <c r="K563" t="s">
        <v>985</v>
      </c>
      <c r="L563" t="s">
        <v>2878</v>
      </c>
      <c r="M563" t="s">
        <v>1586</v>
      </c>
      <c r="N563" t="s">
        <v>1327</v>
      </c>
      <c r="O563" t="s">
        <v>1327</v>
      </c>
      <c r="P563" t="s">
        <v>5325</v>
      </c>
      <c r="Q563">
        <v>3643</v>
      </c>
      <c r="R563">
        <v>3643</v>
      </c>
      <c r="S563">
        <v>3630</v>
      </c>
      <c r="T563">
        <v>5</v>
      </c>
      <c r="U563">
        <v>8</v>
      </c>
      <c r="V563">
        <v>13</v>
      </c>
      <c r="W563">
        <v>0.99639999999999995</v>
      </c>
      <c r="X563">
        <v>1</v>
      </c>
      <c r="Y563">
        <v>1</v>
      </c>
      <c r="Z563">
        <v>1</v>
      </c>
      <c r="AA563">
        <v>1</v>
      </c>
      <c r="AB563" t="s">
        <v>936</v>
      </c>
      <c r="AC563" t="s">
        <v>5326</v>
      </c>
      <c r="AP563" t="s">
        <v>981</v>
      </c>
      <c r="AQ563">
        <v>0</v>
      </c>
      <c r="AT563" t="s">
        <v>1190</v>
      </c>
      <c r="AU563" t="s">
        <v>3357</v>
      </c>
      <c r="AV563" t="s">
        <v>5327</v>
      </c>
      <c r="AW563" t="s">
        <v>5328</v>
      </c>
      <c r="AX563" t="s">
        <v>3358</v>
      </c>
      <c r="BF563" s="730" t="s">
        <v>1603</v>
      </c>
      <c r="BG563" s="730" t="s">
        <v>4931</v>
      </c>
      <c r="BH563" s="730" t="s">
        <v>11135</v>
      </c>
    </row>
    <row r="564" spans="1:60">
      <c r="A564">
        <v>560</v>
      </c>
      <c r="B564" t="s">
        <v>936</v>
      </c>
      <c r="D564" t="s">
        <v>5329</v>
      </c>
      <c r="E564" t="s">
        <v>5330</v>
      </c>
      <c r="F564" t="s">
        <v>974</v>
      </c>
      <c r="G564">
        <v>1</v>
      </c>
      <c r="H564">
        <v>0</v>
      </c>
      <c r="I564" t="s">
        <v>3976</v>
      </c>
      <c r="J564" t="s">
        <v>5331</v>
      </c>
      <c r="K564" t="s">
        <v>4931</v>
      </c>
      <c r="L564" t="s">
        <v>2878</v>
      </c>
      <c r="M564" t="s">
        <v>1586</v>
      </c>
      <c r="N564" t="s">
        <v>5330</v>
      </c>
      <c r="O564" t="s">
        <v>5330</v>
      </c>
      <c r="P564" t="s">
        <v>5332</v>
      </c>
      <c r="Q564">
        <v>5264</v>
      </c>
      <c r="R564">
        <v>5264</v>
      </c>
      <c r="S564">
        <v>5214</v>
      </c>
      <c r="T564">
        <v>30</v>
      </c>
      <c r="U564">
        <v>20</v>
      </c>
      <c r="V564">
        <v>50</v>
      </c>
      <c r="W564">
        <v>0.99050000000000005</v>
      </c>
      <c r="X564">
        <v>1</v>
      </c>
      <c r="Y564">
        <v>1</v>
      </c>
      <c r="Z564">
        <v>1</v>
      </c>
      <c r="AA564">
        <v>1</v>
      </c>
      <c r="AB564" t="s">
        <v>936</v>
      </c>
      <c r="AC564" t="s">
        <v>5333</v>
      </c>
      <c r="AP564" t="s">
        <v>981</v>
      </c>
      <c r="AQ564">
        <v>0</v>
      </c>
      <c r="AT564" t="s">
        <v>1044</v>
      </c>
      <c r="AU564" t="s">
        <v>5334</v>
      </c>
      <c r="AV564" t="s">
        <v>5335</v>
      </c>
      <c r="AW564" t="s">
        <v>5336</v>
      </c>
      <c r="AX564" t="s">
        <v>5336</v>
      </c>
      <c r="BF564" s="730" t="s">
        <v>1463</v>
      </c>
      <c r="BG564" s="730" t="s">
        <v>985</v>
      </c>
      <c r="BH564" s="730" t="s">
        <v>11135</v>
      </c>
    </row>
    <row r="565" spans="1:60">
      <c r="A565">
        <v>561</v>
      </c>
      <c r="B565" t="s">
        <v>936</v>
      </c>
      <c r="D565" t="s">
        <v>5337</v>
      </c>
      <c r="E565" t="s">
        <v>5338</v>
      </c>
      <c r="F565" t="s">
        <v>974</v>
      </c>
      <c r="G565">
        <v>1</v>
      </c>
      <c r="H565">
        <v>0</v>
      </c>
      <c r="I565" t="s">
        <v>3976</v>
      </c>
      <c r="J565" t="s">
        <v>5339</v>
      </c>
      <c r="K565" t="s">
        <v>4931</v>
      </c>
      <c r="L565" t="s">
        <v>2878</v>
      </c>
      <c r="M565" t="s">
        <v>1586</v>
      </c>
      <c r="N565" t="s">
        <v>5338</v>
      </c>
      <c r="O565" t="s">
        <v>5340</v>
      </c>
      <c r="P565" t="s">
        <v>5341</v>
      </c>
      <c r="Q565">
        <v>10465</v>
      </c>
      <c r="R565">
        <v>8575</v>
      </c>
      <c r="S565">
        <v>7246</v>
      </c>
      <c r="T565">
        <v>1329</v>
      </c>
      <c r="U565">
        <v>0</v>
      </c>
      <c r="V565">
        <v>1329</v>
      </c>
      <c r="W565">
        <v>0.84499999999999997</v>
      </c>
      <c r="X565">
        <v>0</v>
      </c>
      <c r="Y565">
        <v>1</v>
      </c>
      <c r="Z565">
        <v>1</v>
      </c>
      <c r="AA565">
        <v>0</v>
      </c>
      <c r="AB565" t="s">
        <v>936</v>
      </c>
      <c r="AC565" t="s">
        <v>5342</v>
      </c>
      <c r="AP565" t="s">
        <v>981</v>
      </c>
      <c r="AQ565">
        <v>0</v>
      </c>
      <c r="AT565" t="s">
        <v>1190</v>
      </c>
      <c r="AU565" t="s">
        <v>3959</v>
      </c>
      <c r="AV565" t="s">
        <v>5343</v>
      </c>
      <c r="AW565" t="s">
        <v>3960</v>
      </c>
      <c r="AX565" t="s">
        <v>3960</v>
      </c>
      <c r="BF565" s="730" t="s">
        <v>1325</v>
      </c>
      <c r="BG565" s="730" t="s">
        <v>985</v>
      </c>
      <c r="BH565" s="730" t="s">
        <v>11135</v>
      </c>
    </row>
    <row r="566" spans="1:60">
      <c r="A566">
        <v>562</v>
      </c>
      <c r="B566" t="s">
        <v>936</v>
      </c>
      <c r="D566" t="s">
        <v>5344</v>
      </c>
      <c r="E566" t="s">
        <v>5345</v>
      </c>
      <c r="F566" t="s">
        <v>974</v>
      </c>
      <c r="G566">
        <v>1</v>
      </c>
      <c r="H566">
        <v>0</v>
      </c>
      <c r="I566" t="s">
        <v>3976</v>
      </c>
      <c r="J566" t="s">
        <v>5346</v>
      </c>
      <c r="K566" t="s">
        <v>4931</v>
      </c>
      <c r="L566" t="s">
        <v>2878</v>
      </c>
      <c r="M566" t="s">
        <v>1586</v>
      </c>
      <c r="N566" t="s">
        <v>5345</v>
      </c>
      <c r="O566" t="s">
        <v>5345</v>
      </c>
      <c r="P566" t="s">
        <v>5347</v>
      </c>
      <c r="Q566">
        <v>4277</v>
      </c>
      <c r="R566">
        <v>4790</v>
      </c>
      <c r="S566">
        <v>4477</v>
      </c>
      <c r="T566">
        <v>301</v>
      </c>
      <c r="U566">
        <v>12</v>
      </c>
      <c r="V566">
        <v>313</v>
      </c>
      <c r="W566">
        <v>0.93469999999999998</v>
      </c>
      <c r="X566">
        <v>0</v>
      </c>
      <c r="Y566">
        <v>0</v>
      </c>
      <c r="Z566">
        <v>1</v>
      </c>
      <c r="AA566">
        <v>0</v>
      </c>
      <c r="AB566" t="s">
        <v>936</v>
      </c>
      <c r="AC566" t="s">
        <v>5348</v>
      </c>
      <c r="AP566" t="s">
        <v>981</v>
      </c>
      <c r="AQ566">
        <v>0</v>
      </c>
      <c r="AT566" t="s">
        <v>1044</v>
      </c>
      <c r="AU566" t="s">
        <v>5349</v>
      </c>
      <c r="AV566" t="s">
        <v>5350</v>
      </c>
      <c r="AW566" t="s">
        <v>5351</v>
      </c>
      <c r="AX566" t="s">
        <v>5351</v>
      </c>
      <c r="BF566" s="730" t="s">
        <v>5329</v>
      </c>
      <c r="BG566" s="730" t="s">
        <v>4931</v>
      </c>
      <c r="BH566" s="730" t="s">
        <v>11135</v>
      </c>
    </row>
    <row r="567" spans="1:60">
      <c r="A567">
        <v>563</v>
      </c>
      <c r="B567" t="s">
        <v>936</v>
      </c>
      <c r="D567" t="s">
        <v>5352</v>
      </c>
      <c r="E567" t="s">
        <v>5353</v>
      </c>
      <c r="F567" t="s">
        <v>974</v>
      </c>
      <c r="G567">
        <v>1</v>
      </c>
      <c r="H567">
        <v>0</v>
      </c>
      <c r="I567" t="s">
        <v>4906</v>
      </c>
      <c r="J567" t="s">
        <v>4972</v>
      </c>
      <c r="K567" t="s">
        <v>4973</v>
      </c>
      <c r="L567" t="s">
        <v>2878</v>
      </c>
      <c r="M567" t="s">
        <v>1586</v>
      </c>
      <c r="N567" t="s">
        <v>5353</v>
      </c>
      <c r="O567" t="s">
        <v>5353</v>
      </c>
      <c r="P567" t="s">
        <v>5354</v>
      </c>
      <c r="Q567">
        <v>5575</v>
      </c>
      <c r="R567">
        <v>4752</v>
      </c>
      <c r="S567">
        <v>4736</v>
      </c>
      <c r="T567">
        <v>16</v>
      </c>
      <c r="U567">
        <v>0</v>
      </c>
      <c r="V567">
        <v>16</v>
      </c>
      <c r="W567">
        <v>0.99660000000000004</v>
      </c>
      <c r="X567">
        <v>1</v>
      </c>
      <c r="Y567">
        <v>1</v>
      </c>
      <c r="Z567">
        <v>1</v>
      </c>
      <c r="AA567">
        <v>1</v>
      </c>
      <c r="AB567" t="s">
        <v>936</v>
      </c>
      <c r="AC567" t="s">
        <v>5355</v>
      </c>
      <c r="AP567" t="s">
        <v>981</v>
      </c>
      <c r="AQ567">
        <v>0</v>
      </c>
      <c r="AT567" t="s">
        <v>991</v>
      </c>
      <c r="AU567" t="s">
        <v>5356</v>
      </c>
      <c r="AV567" t="s">
        <v>5357</v>
      </c>
      <c r="AW567" t="s">
        <v>5358</v>
      </c>
      <c r="AX567" t="s">
        <v>5358</v>
      </c>
      <c r="BF567" s="730" t="s">
        <v>5337</v>
      </c>
      <c r="BG567" s="730" t="s">
        <v>4931</v>
      </c>
      <c r="BH567" s="730" t="s">
        <v>11135</v>
      </c>
    </row>
    <row r="568" spans="1:60">
      <c r="A568">
        <v>564</v>
      </c>
      <c r="B568" t="s">
        <v>936</v>
      </c>
      <c r="D568" t="s">
        <v>5359</v>
      </c>
      <c r="E568" t="s">
        <v>5360</v>
      </c>
      <c r="F568" t="s">
        <v>974</v>
      </c>
      <c r="G568">
        <v>1</v>
      </c>
      <c r="H568">
        <v>0</v>
      </c>
      <c r="I568" t="s">
        <v>4906</v>
      </c>
      <c r="J568" t="s">
        <v>4972</v>
      </c>
      <c r="K568" t="s">
        <v>4973</v>
      </c>
      <c r="L568" t="s">
        <v>4013</v>
      </c>
      <c r="M568" t="s">
        <v>1586</v>
      </c>
      <c r="N568" t="s">
        <v>5353</v>
      </c>
      <c r="O568" t="s">
        <v>5353</v>
      </c>
      <c r="P568" t="s">
        <v>5361</v>
      </c>
      <c r="Q568">
        <v>7710</v>
      </c>
      <c r="R568">
        <v>5962</v>
      </c>
      <c r="S568">
        <v>5962</v>
      </c>
      <c r="T568">
        <v>0</v>
      </c>
      <c r="U568">
        <v>0</v>
      </c>
      <c r="V568">
        <v>0</v>
      </c>
      <c r="W568">
        <v>1</v>
      </c>
      <c r="X568">
        <v>1</v>
      </c>
      <c r="Y568">
        <v>1</v>
      </c>
      <c r="Z568">
        <v>1</v>
      </c>
      <c r="AA568">
        <v>1</v>
      </c>
      <c r="AB568" t="s">
        <v>936</v>
      </c>
      <c r="AC568" t="s">
        <v>5362</v>
      </c>
      <c r="AP568" t="s">
        <v>981</v>
      </c>
      <c r="AQ568">
        <v>0</v>
      </c>
      <c r="AT568" t="s">
        <v>1044</v>
      </c>
      <c r="AU568" t="s">
        <v>5363</v>
      </c>
      <c r="AV568" t="s">
        <v>5364</v>
      </c>
      <c r="AW568" t="s">
        <v>5365</v>
      </c>
      <c r="AX568" t="s">
        <v>5366</v>
      </c>
      <c r="BF568" s="730" t="s">
        <v>5344</v>
      </c>
      <c r="BG568" s="730" t="s">
        <v>4931</v>
      </c>
      <c r="BH568" s="730" t="s">
        <v>11135</v>
      </c>
    </row>
    <row r="569" spans="1:60">
      <c r="A569">
        <v>565</v>
      </c>
      <c r="B569" t="s">
        <v>936</v>
      </c>
      <c r="D569" t="s">
        <v>5367</v>
      </c>
      <c r="E569" t="s">
        <v>1443</v>
      </c>
      <c r="F569" t="s">
        <v>974</v>
      </c>
      <c r="G569">
        <v>2</v>
      </c>
      <c r="H569">
        <v>0</v>
      </c>
      <c r="I569" t="s">
        <v>3976</v>
      </c>
      <c r="J569" t="s">
        <v>5346</v>
      </c>
      <c r="K569" t="s">
        <v>936</v>
      </c>
      <c r="L569" t="s">
        <v>2878</v>
      </c>
      <c r="M569" t="s">
        <v>1586</v>
      </c>
      <c r="N569" t="s">
        <v>1443</v>
      </c>
      <c r="O569" t="s">
        <v>1443</v>
      </c>
      <c r="P569" t="s">
        <v>5368</v>
      </c>
      <c r="Q569">
        <v>11139</v>
      </c>
      <c r="R569">
        <v>12569</v>
      </c>
      <c r="S569">
        <v>10265</v>
      </c>
      <c r="T569">
        <v>2304</v>
      </c>
      <c r="U569">
        <v>0</v>
      </c>
      <c r="V569">
        <v>2304</v>
      </c>
      <c r="W569">
        <v>0.81669999999999998</v>
      </c>
      <c r="X569">
        <v>0</v>
      </c>
      <c r="Y569">
        <v>1</v>
      </c>
      <c r="Z569">
        <v>0</v>
      </c>
      <c r="AA569">
        <v>0</v>
      </c>
      <c r="AB569" t="s">
        <v>936</v>
      </c>
      <c r="AC569" s="505" t="s">
        <v>5369</v>
      </c>
      <c r="AD569" s="505" t="s">
        <v>5370</v>
      </c>
      <c r="AP569" t="s">
        <v>981</v>
      </c>
      <c r="AQ569">
        <v>0</v>
      </c>
      <c r="AT569" t="s">
        <v>971</v>
      </c>
      <c r="AU569" t="s">
        <v>1028</v>
      </c>
      <c r="AV569" t="s">
        <v>5371</v>
      </c>
      <c r="AW569" t="s">
        <v>5372</v>
      </c>
      <c r="AX569" t="s">
        <v>1029</v>
      </c>
      <c r="BF569" s="730" t="s">
        <v>5352</v>
      </c>
      <c r="BG569" s="730" t="s">
        <v>4973</v>
      </c>
      <c r="BH569" s="730" t="s">
        <v>11135</v>
      </c>
    </row>
    <row r="570" spans="1:60">
      <c r="A570">
        <v>566</v>
      </c>
      <c r="B570" t="s">
        <v>936</v>
      </c>
      <c r="D570" t="s">
        <v>5373</v>
      </c>
      <c r="E570" t="s">
        <v>5374</v>
      </c>
      <c r="F570" t="s">
        <v>974</v>
      </c>
      <c r="G570">
        <v>2</v>
      </c>
      <c r="H570">
        <v>0</v>
      </c>
      <c r="I570" t="s">
        <v>3976</v>
      </c>
      <c r="J570" t="s">
        <v>5375</v>
      </c>
      <c r="K570" t="s">
        <v>936</v>
      </c>
      <c r="L570" t="s">
        <v>2878</v>
      </c>
      <c r="M570" t="s">
        <v>1586</v>
      </c>
      <c r="N570" t="s">
        <v>5374</v>
      </c>
      <c r="O570" t="s">
        <v>5374</v>
      </c>
      <c r="P570" t="s">
        <v>5376</v>
      </c>
      <c r="Q570">
        <v>11002</v>
      </c>
      <c r="R570">
        <v>10759</v>
      </c>
      <c r="S570">
        <v>1960</v>
      </c>
      <c r="T570">
        <v>8416</v>
      </c>
      <c r="U570">
        <v>383</v>
      </c>
      <c r="V570">
        <v>8799</v>
      </c>
      <c r="W570">
        <v>0.1822</v>
      </c>
      <c r="X570">
        <v>0</v>
      </c>
      <c r="Y570">
        <v>1</v>
      </c>
      <c r="Z570">
        <v>1</v>
      </c>
      <c r="AA570">
        <v>0</v>
      </c>
      <c r="AB570" t="s">
        <v>936</v>
      </c>
      <c r="AC570" s="505" t="s">
        <v>5377</v>
      </c>
      <c r="AD570" s="505" t="s">
        <v>5378</v>
      </c>
      <c r="AP570" t="s">
        <v>981</v>
      </c>
      <c r="AQ570">
        <v>0</v>
      </c>
      <c r="AT570" t="s">
        <v>1190</v>
      </c>
      <c r="AU570" t="s">
        <v>2953</v>
      </c>
      <c r="AV570" t="s">
        <v>5379</v>
      </c>
      <c r="AW570" t="s">
        <v>2954</v>
      </c>
      <c r="AX570" t="s">
        <v>2954</v>
      </c>
      <c r="BF570" s="730" t="s">
        <v>5359</v>
      </c>
      <c r="BG570" s="730" t="s">
        <v>4973</v>
      </c>
      <c r="BH570" s="730" t="s">
        <v>11135</v>
      </c>
    </row>
    <row r="571" spans="1:60">
      <c r="A571">
        <v>567</v>
      </c>
      <c r="B571" t="s">
        <v>936</v>
      </c>
      <c r="D571" t="s">
        <v>5380</v>
      </c>
      <c r="E571" t="s">
        <v>5381</v>
      </c>
      <c r="F571" t="s">
        <v>974</v>
      </c>
      <c r="G571">
        <v>1</v>
      </c>
      <c r="H571">
        <v>0</v>
      </c>
      <c r="I571" t="s">
        <v>3976</v>
      </c>
      <c r="J571" t="s">
        <v>5346</v>
      </c>
      <c r="K571" t="s">
        <v>936</v>
      </c>
      <c r="L571" t="s">
        <v>2878</v>
      </c>
      <c r="M571" t="s">
        <v>1586</v>
      </c>
      <c r="N571" t="s">
        <v>5382</v>
      </c>
      <c r="O571" t="s">
        <v>5382</v>
      </c>
      <c r="P571" t="s">
        <v>5383</v>
      </c>
      <c r="Q571">
        <v>4520</v>
      </c>
      <c r="R571">
        <v>4520</v>
      </c>
      <c r="S571">
        <v>4455</v>
      </c>
      <c r="T571">
        <v>57</v>
      </c>
      <c r="U571">
        <v>8</v>
      </c>
      <c r="V571">
        <v>65</v>
      </c>
      <c r="W571">
        <v>0.98560000000000003</v>
      </c>
      <c r="X571">
        <v>1</v>
      </c>
      <c r="Y571">
        <v>1</v>
      </c>
      <c r="Z571">
        <v>1</v>
      </c>
      <c r="AA571">
        <v>1</v>
      </c>
      <c r="AB571" t="s">
        <v>936</v>
      </c>
      <c r="AC571" t="s">
        <v>5384</v>
      </c>
      <c r="AP571" t="s">
        <v>981</v>
      </c>
      <c r="AQ571">
        <v>0</v>
      </c>
      <c r="AT571" t="s">
        <v>1054</v>
      </c>
      <c r="AU571" t="s">
        <v>4856</v>
      </c>
      <c r="AV571" t="s">
        <v>5385</v>
      </c>
      <c r="AW571" t="s">
        <v>4857</v>
      </c>
      <c r="AX571" t="s">
        <v>4857</v>
      </c>
      <c r="BF571" s="730" t="s">
        <v>5367</v>
      </c>
      <c r="BG571" s="730" t="s">
        <v>936</v>
      </c>
      <c r="BH571" s="730" t="s">
        <v>11135</v>
      </c>
    </row>
    <row r="572" spans="1:60">
      <c r="A572">
        <v>568</v>
      </c>
      <c r="B572" t="s">
        <v>936</v>
      </c>
      <c r="D572" t="s">
        <v>5386</v>
      </c>
      <c r="E572" t="s">
        <v>5387</v>
      </c>
      <c r="F572" t="s">
        <v>974</v>
      </c>
      <c r="G572">
        <v>2</v>
      </c>
      <c r="H572">
        <v>0</v>
      </c>
      <c r="I572" t="s">
        <v>3976</v>
      </c>
      <c r="J572" t="s">
        <v>4930</v>
      </c>
      <c r="K572" t="s">
        <v>4931</v>
      </c>
      <c r="L572" t="s">
        <v>2878</v>
      </c>
      <c r="M572" t="s">
        <v>1586</v>
      </c>
      <c r="N572" t="s">
        <v>5388</v>
      </c>
      <c r="O572" t="s">
        <v>5389</v>
      </c>
      <c r="P572" t="s">
        <v>5390</v>
      </c>
      <c r="Q572">
        <v>3008</v>
      </c>
      <c r="R572">
        <v>3220</v>
      </c>
      <c r="S572">
        <v>3170</v>
      </c>
      <c r="T572">
        <v>20</v>
      </c>
      <c r="U572">
        <v>30</v>
      </c>
      <c r="V572">
        <v>50</v>
      </c>
      <c r="W572">
        <v>0.98450000000000004</v>
      </c>
      <c r="X572">
        <v>1</v>
      </c>
      <c r="Y572">
        <v>0</v>
      </c>
      <c r="Z572">
        <v>1</v>
      </c>
      <c r="AA572">
        <v>0</v>
      </c>
      <c r="AB572" t="s">
        <v>936</v>
      </c>
      <c r="AC572" s="505" t="s">
        <v>5391</v>
      </c>
      <c r="AD572" s="505" t="s">
        <v>5392</v>
      </c>
      <c r="AP572" t="s">
        <v>981</v>
      </c>
      <c r="AQ572">
        <v>0</v>
      </c>
      <c r="AT572" t="s">
        <v>1023</v>
      </c>
      <c r="AU572" t="s">
        <v>5393</v>
      </c>
      <c r="AV572" t="s">
        <v>5394</v>
      </c>
      <c r="AW572" t="s">
        <v>5395</v>
      </c>
      <c r="AX572" t="s">
        <v>5395</v>
      </c>
      <c r="BF572" s="730" t="s">
        <v>5373</v>
      </c>
      <c r="BG572" s="730" t="s">
        <v>936</v>
      </c>
      <c r="BH572" s="730" t="s">
        <v>11135</v>
      </c>
    </row>
    <row r="573" spans="1:60">
      <c r="A573">
        <v>569</v>
      </c>
      <c r="B573" t="s">
        <v>936</v>
      </c>
      <c r="D573" t="s">
        <v>5396</v>
      </c>
      <c r="E573" t="s">
        <v>5397</v>
      </c>
      <c r="F573" t="s">
        <v>974</v>
      </c>
      <c r="G573">
        <v>1</v>
      </c>
      <c r="H573">
        <v>0</v>
      </c>
      <c r="I573" t="s">
        <v>3976</v>
      </c>
      <c r="J573" t="s">
        <v>4930</v>
      </c>
      <c r="K573" t="s">
        <v>4931</v>
      </c>
      <c r="L573" t="s">
        <v>2878</v>
      </c>
      <c r="M573" t="s">
        <v>1586</v>
      </c>
      <c r="N573" t="s">
        <v>5388</v>
      </c>
      <c r="O573" t="s">
        <v>5389</v>
      </c>
      <c r="P573" t="s">
        <v>5398</v>
      </c>
      <c r="Q573">
        <v>9843</v>
      </c>
      <c r="R573">
        <v>10440</v>
      </c>
      <c r="S573">
        <v>10053</v>
      </c>
      <c r="T573">
        <v>357</v>
      </c>
      <c r="U573">
        <v>30</v>
      </c>
      <c r="V573">
        <v>387</v>
      </c>
      <c r="W573">
        <v>0.96289999999999998</v>
      </c>
      <c r="X573">
        <v>0</v>
      </c>
      <c r="Y573">
        <v>1</v>
      </c>
      <c r="Z573">
        <v>1</v>
      </c>
      <c r="AA573">
        <v>0</v>
      </c>
      <c r="AB573" t="s">
        <v>936</v>
      </c>
      <c r="AC573" t="s">
        <v>5399</v>
      </c>
      <c r="AP573" t="s">
        <v>981</v>
      </c>
      <c r="AQ573">
        <v>0</v>
      </c>
      <c r="AT573" t="s">
        <v>1023</v>
      </c>
      <c r="AU573" t="s">
        <v>5400</v>
      </c>
      <c r="AV573" t="s">
        <v>5401</v>
      </c>
      <c r="AW573" t="s">
        <v>5402</v>
      </c>
      <c r="AX573" t="s">
        <v>5403</v>
      </c>
      <c r="BF573" s="730" t="s">
        <v>5380</v>
      </c>
      <c r="BG573" s="730" t="s">
        <v>936</v>
      </c>
      <c r="BH573" s="730" t="s">
        <v>11135</v>
      </c>
    </row>
    <row r="574" spans="1:60">
      <c r="A574">
        <v>570</v>
      </c>
      <c r="B574" t="s">
        <v>936</v>
      </c>
      <c r="D574" t="s">
        <v>5404</v>
      </c>
      <c r="E574" t="s">
        <v>5405</v>
      </c>
      <c r="F574" t="s">
        <v>974</v>
      </c>
      <c r="G574">
        <v>2</v>
      </c>
      <c r="H574">
        <v>0</v>
      </c>
      <c r="I574" t="s">
        <v>3976</v>
      </c>
      <c r="J574" t="s">
        <v>4930</v>
      </c>
      <c r="K574" t="s">
        <v>4931</v>
      </c>
      <c r="L574" t="s">
        <v>2878</v>
      </c>
      <c r="M574" t="s">
        <v>1586</v>
      </c>
      <c r="N574" t="s">
        <v>5406</v>
      </c>
      <c r="O574" t="s">
        <v>5406</v>
      </c>
      <c r="P574" t="s">
        <v>5407</v>
      </c>
      <c r="Q574">
        <v>4163</v>
      </c>
      <c r="R574">
        <v>4308</v>
      </c>
      <c r="S574">
        <v>4225</v>
      </c>
      <c r="T574">
        <v>71</v>
      </c>
      <c r="U574">
        <v>12</v>
      </c>
      <c r="V574">
        <v>83</v>
      </c>
      <c r="W574">
        <v>0.98070000000000002</v>
      </c>
      <c r="X574">
        <v>1</v>
      </c>
      <c r="Y574">
        <v>1</v>
      </c>
      <c r="Z574">
        <v>1</v>
      </c>
      <c r="AA574">
        <v>1</v>
      </c>
      <c r="AB574" t="s">
        <v>936</v>
      </c>
      <c r="AC574" s="505" t="s">
        <v>5408</v>
      </c>
      <c r="AD574" s="505" t="s">
        <v>5409</v>
      </c>
      <c r="AP574" t="s">
        <v>981</v>
      </c>
      <c r="AQ574">
        <v>0</v>
      </c>
      <c r="AT574" t="s">
        <v>1023</v>
      </c>
      <c r="AU574" t="s">
        <v>5410</v>
      </c>
      <c r="AV574" t="s">
        <v>5411</v>
      </c>
      <c r="AW574" t="s">
        <v>5412</v>
      </c>
      <c r="AX574" t="s">
        <v>5413</v>
      </c>
      <c r="BF574" s="730" t="s">
        <v>5386</v>
      </c>
      <c r="BG574" s="730" t="s">
        <v>4931</v>
      </c>
      <c r="BH574" s="730" t="s">
        <v>11135</v>
      </c>
    </row>
    <row r="575" spans="1:60" ht="30">
      <c r="A575">
        <v>571</v>
      </c>
      <c r="B575" t="s">
        <v>936</v>
      </c>
      <c r="D575" t="s">
        <v>5414</v>
      </c>
      <c r="E575" t="s">
        <v>5415</v>
      </c>
      <c r="F575" t="s">
        <v>974</v>
      </c>
      <c r="G575">
        <v>5</v>
      </c>
      <c r="H575">
        <v>0</v>
      </c>
      <c r="I575" t="s">
        <v>3976</v>
      </c>
      <c r="J575" t="s">
        <v>5416</v>
      </c>
      <c r="K575" t="s">
        <v>936</v>
      </c>
      <c r="L575" t="s">
        <v>2878</v>
      </c>
      <c r="M575" t="s">
        <v>1586</v>
      </c>
      <c r="N575" t="s">
        <v>5415</v>
      </c>
      <c r="O575" t="s">
        <v>5417</v>
      </c>
      <c r="P575" t="s">
        <v>5418</v>
      </c>
      <c r="Q575">
        <v>10700</v>
      </c>
      <c r="R575">
        <v>10700</v>
      </c>
      <c r="S575">
        <v>6522</v>
      </c>
      <c r="T575">
        <v>4178</v>
      </c>
      <c r="U575">
        <v>0</v>
      </c>
      <c r="V575">
        <v>4178</v>
      </c>
      <c r="W575">
        <v>0.60950000000000004</v>
      </c>
      <c r="X575">
        <v>0</v>
      </c>
      <c r="Y575">
        <v>1</v>
      </c>
      <c r="Z575">
        <v>1</v>
      </c>
      <c r="AA575">
        <v>0</v>
      </c>
      <c r="AB575" t="s">
        <v>936</v>
      </c>
      <c r="AC575" s="505" t="s">
        <v>5419</v>
      </c>
      <c r="AD575" s="505" t="s">
        <v>5420</v>
      </c>
      <c r="AE575" s="505" t="s">
        <v>5421</v>
      </c>
      <c r="AF575" s="505" t="s">
        <v>5422</v>
      </c>
      <c r="AG575" s="505" t="s">
        <v>5423</v>
      </c>
      <c r="AP575" t="s">
        <v>981</v>
      </c>
      <c r="AQ575">
        <v>0</v>
      </c>
      <c r="AT575" t="s">
        <v>1034</v>
      </c>
      <c r="AU575" t="s">
        <v>5424</v>
      </c>
      <c r="AV575" t="s">
        <v>5425</v>
      </c>
      <c r="AW575" t="s">
        <v>1181</v>
      </c>
      <c r="AX575" t="s">
        <v>5426</v>
      </c>
      <c r="BF575" s="730" t="s">
        <v>5396</v>
      </c>
      <c r="BG575" s="730" t="s">
        <v>4931</v>
      </c>
      <c r="BH575" s="730" t="s">
        <v>11135</v>
      </c>
    </row>
    <row r="576" spans="1:60">
      <c r="A576">
        <v>572</v>
      </c>
      <c r="B576" t="s">
        <v>936</v>
      </c>
      <c r="D576" t="s">
        <v>5427</v>
      </c>
      <c r="E576" t="s">
        <v>5428</v>
      </c>
      <c r="F576" t="s">
        <v>974</v>
      </c>
      <c r="G576">
        <v>2</v>
      </c>
      <c r="H576">
        <v>0</v>
      </c>
      <c r="I576" t="s">
        <v>3976</v>
      </c>
      <c r="J576" t="s">
        <v>5111</v>
      </c>
      <c r="K576" t="s">
        <v>4931</v>
      </c>
      <c r="L576" t="s">
        <v>2878</v>
      </c>
      <c r="M576" t="s">
        <v>1586</v>
      </c>
      <c r="N576" t="s">
        <v>5429</v>
      </c>
      <c r="O576" t="s">
        <v>5429</v>
      </c>
      <c r="P576" t="s">
        <v>5430</v>
      </c>
      <c r="Q576">
        <v>26086</v>
      </c>
      <c r="R576">
        <v>26086</v>
      </c>
      <c r="S576">
        <v>25865</v>
      </c>
      <c r="T576">
        <v>221</v>
      </c>
      <c r="U576">
        <v>0</v>
      </c>
      <c r="V576">
        <v>221</v>
      </c>
      <c r="W576">
        <v>0.99150000000000005</v>
      </c>
      <c r="X576">
        <v>1</v>
      </c>
      <c r="Y576">
        <v>1</v>
      </c>
      <c r="Z576">
        <v>1</v>
      </c>
      <c r="AA576">
        <v>1</v>
      </c>
      <c r="AB576" t="s">
        <v>936</v>
      </c>
      <c r="AC576" s="505" t="s">
        <v>5431</v>
      </c>
      <c r="AD576" s="505" t="s">
        <v>5432</v>
      </c>
      <c r="AP576" t="s">
        <v>981</v>
      </c>
      <c r="AQ576">
        <v>0</v>
      </c>
      <c r="AT576" t="s">
        <v>1034</v>
      </c>
      <c r="AU576" t="s">
        <v>5433</v>
      </c>
      <c r="AV576" t="s">
        <v>5434</v>
      </c>
      <c r="AW576" t="s">
        <v>5435</v>
      </c>
      <c r="AX576" t="s">
        <v>5436</v>
      </c>
      <c r="BF576" s="730" t="s">
        <v>5404</v>
      </c>
      <c r="BG576" s="730" t="s">
        <v>4931</v>
      </c>
      <c r="BH576" s="730" t="s">
        <v>11135</v>
      </c>
    </row>
    <row r="577" spans="1:60">
      <c r="A577">
        <v>573</v>
      </c>
      <c r="B577" t="s">
        <v>936</v>
      </c>
      <c r="D577" t="s">
        <v>5437</v>
      </c>
      <c r="E577" t="s">
        <v>5438</v>
      </c>
      <c r="F577" t="s">
        <v>1019</v>
      </c>
      <c r="G577">
        <v>0</v>
      </c>
      <c r="H577">
        <v>3</v>
      </c>
      <c r="I577" t="s">
        <v>3976</v>
      </c>
      <c r="J577" t="s">
        <v>5261</v>
      </c>
      <c r="K577" t="s">
        <v>4678</v>
      </c>
      <c r="L577" t="s">
        <v>2878</v>
      </c>
      <c r="M577" t="s">
        <v>1586</v>
      </c>
      <c r="N577" t="s">
        <v>5439</v>
      </c>
      <c r="O577" t="s">
        <v>5439</v>
      </c>
      <c r="P577" t="s">
        <v>5440</v>
      </c>
      <c r="Q577">
        <v>8512</v>
      </c>
      <c r="R577">
        <v>8468</v>
      </c>
      <c r="S577">
        <v>8116</v>
      </c>
      <c r="T577">
        <v>296</v>
      </c>
      <c r="U577">
        <v>56</v>
      </c>
      <c r="V577">
        <v>352</v>
      </c>
      <c r="W577">
        <v>0.95840000000000003</v>
      </c>
      <c r="X577">
        <v>0</v>
      </c>
      <c r="Y577">
        <v>0</v>
      </c>
      <c r="Z577">
        <v>1</v>
      </c>
      <c r="AA577">
        <v>0</v>
      </c>
      <c r="AB577" t="s">
        <v>936</v>
      </c>
      <c r="AC577" t="s">
        <v>747</v>
      </c>
      <c r="AJ577" s="503" t="s">
        <v>3112</v>
      </c>
      <c r="AK577" s="503" t="s">
        <v>3112</v>
      </c>
      <c r="AL577" s="503" t="s">
        <v>3112</v>
      </c>
      <c r="AP577" t="s">
        <v>981</v>
      </c>
      <c r="AQ577">
        <v>0</v>
      </c>
      <c r="AT577" t="s">
        <v>1034</v>
      </c>
      <c r="AU577" t="s">
        <v>5433</v>
      </c>
      <c r="AV577" t="s">
        <v>5441</v>
      </c>
      <c r="AW577" t="s">
        <v>2279</v>
      </c>
      <c r="AX577" t="s">
        <v>5436</v>
      </c>
      <c r="BF577" s="730" t="s">
        <v>5414</v>
      </c>
      <c r="BG577" s="730" t="s">
        <v>936</v>
      </c>
      <c r="BH577" s="730" t="s">
        <v>11135</v>
      </c>
    </row>
    <row r="578" spans="1:60">
      <c r="A578">
        <v>574</v>
      </c>
      <c r="B578" t="s">
        <v>936</v>
      </c>
      <c r="D578" t="s">
        <v>5442</v>
      </c>
      <c r="E578" t="s">
        <v>5443</v>
      </c>
      <c r="F578" t="s">
        <v>974</v>
      </c>
      <c r="G578">
        <v>1</v>
      </c>
      <c r="H578">
        <v>0</v>
      </c>
      <c r="I578" t="s">
        <v>4906</v>
      </c>
      <c r="J578" t="s">
        <v>4972</v>
      </c>
      <c r="K578" t="s">
        <v>4678</v>
      </c>
      <c r="L578" t="s">
        <v>2878</v>
      </c>
      <c r="M578" t="s">
        <v>1586</v>
      </c>
      <c r="N578" t="s">
        <v>5443</v>
      </c>
      <c r="O578" t="s">
        <v>5443</v>
      </c>
      <c r="P578" t="s">
        <v>5444</v>
      </c>
      <c r="Q578">
        <v>3505</v>
      </c>
      <c r="R578">
        <v>3505</v>
      </c>
      <c r="S578">
        <v>3442</v>
      </c>
      <c r="T578">
        <v>63</v>
      </c>
      <c r="U578">
        <v>0</v>
      </c>
      <c r="V578">
        <v>63</v>
      </c>
      <c r="W578">
        <v>0.98199999999999998</v>
      </c>
      <c r="X578">
        <v>1</v>
      </c>
      <c r="Y578">
        <v>1</v>
      </c>
      <c r="Z578">
        <v>1</v>
      </c>
      <c r="AA578">
        <v>1</v>
      </c>
      <c r="AB578" t="s">
        <v>936</v>
      </c>
      <c r="AC578" t="s">
        <v>5445</v>
      </c>
      <c r="AP578" t="s">
        <v>981</v>
      </c>
      <c r="AQ578">
        <v>0</v>
      </c>
      <c r="AT578" t="s">
        <v>991</v>
      </c>
      <c r="AU578" t="s">
        <v>5446</v>
      </c>
      <c r="AV578" t="s">
        <v>5447</v>
      </c>
      <c r="AW578" t="s">
        <v>5448</v>
      </c>
      <c r="AX578" t="s">
        <v>5448</v>
      </c>
      <c r="BF578" s="730" t="s">
        <v>5427</v>
      </c>
      <c r="BG578" s="730" t="s">
        <v>4931</v>
      </c>
      <c r="BH578" s="730" t="s">
        <v>11135</v>
      </c>
    </row>
    <row r="579" spans="1:60">
      <c r="A579">
        <v>575</v>
      </c>
      <c r="B579" t="s">
        <v>936</v>
      </c>
      <c r="D579" t="s">
        <v>5449</v>
      </c>
      <c r="E579" t="s">
        <v>5450</v>
      </c>
      <c r="F579" t="s">
        <v>974</v>
      </c>
      <c r="G579">
        <v>1</v>
      </c>
      <c r="H579">
        <v>0</v>
      </c>
      <c r="I579" t="s">
        <v>3976</v>
      </c>
      <c r="J579" t="s">
        <v>4897</v>
      </c>
      <c r="K579" t="s">
        <v>985</v>
      </c>
      <c r="L579" t="s">
        <v>2878</v>
      </c>
      <c r="M579" t="s">
        <v>1586</v>
      </c>
      <c r="N579" t="s">
        <v>5450</v>
      </c>
      <c r="O579" t="s">
        <v>5450</v>
      </c>
      <c r="P579" t="s">
        <v>5451</v>
      </c>
      <c r="Q579">
        <v>2473</v>
      </c>
      <c r="R579">
        <v>2458</v>
      </c>
      <c r="S579">
        <v>2434</v>
      </c>
      <c r="T579">
        <v>21</v>
      </c>
      <c r="U579">
        <v>3</v>
      </c>
      <c r="V579">
        <v>24</v>
      </c>
      <c r="W579">
        <v>0.99019999999999997</v>
      </c>
      <c r="X579">
        <v>1</v>
      </c>
      <c r="Y579">
        <v>1</v>
      </c>
      <c r="Z579">
        <v>1</v>
      </c>
      <c r="AA579">
        <v>1</v>
      </c>
      <c r="AB579" t="s">
        <v>936</v>
      </c>
      <c r="AC579" t="s">
        <v>5452</v>
      </c>
      <c r="AP579" t="s">
        <v>981</v>
      </c>
      <c r="AQ579">
        <v>0</v>
      </c>
      <c r="AT579" t="s">
        <v>1023</v>
      </c>
      <c r="AU579" t="s">
        <v>5453</v>
      </c>
      <c r="AV579" t="s">
        <v>5454</v>
      </c>
      <c r="AW579" t="s">
        <v>5455</v>
      </c>
      <c r="AX579" t="s">
        <v>5456</v>
      </c>
      <c r="BF579" s="730" t="s">
        <v>5437</v>
      </c>
      <c r="BG579" s="730" t="s">
        <v>4678</v>
      </c>
      <c r="BH579" s="730" t="s">
        <v>11135</v>
      </c>
    </row>
    <row r="580" spans="1:60">
      <c r="A580">
        <v>576</v>
      </c>
      <c r="B580" t="s">
        <v>936</v>
      </c>
      <c r="D580" t="s">
        <v>5457</v>
      </c>
      <c r="E580" t="s">
        <v>5458</v>
      </c>
      <c r="F580" t="s">
        <v>974</v>
      </c>
      <c r="G580">
        <v>1</v>
      </c>
      <c r="H580">
        <v>0</v>
      </c>
      <c r="I580" t="s">
        <v>3976</v>
      </c>
      <c r="J580" t="s">
        <v>4930</v>
      </c>
      <c r="K580" t="s">
        <v>4931</v>
      </c>
      <c r="L580" t="s">
        <v>2878</v>
      </c>
      <c r="M580" t="s">
        <v>1586</v>
      </c>
      <c r="N580" t="s">
        <v>5458</v>
      </c>
      <c r="O580" t="s">
        <v>5458</v>
      </c>
      <c r="P580" t="s">
        <v>5459</v>
      </c>
      <c r="Q580">
        <v>12628</v>
      </c>
      <c r="R580">
        <v>11679</v>
      </c>
      <c r="S580">
        <v>11592</v>
      </c>
      <c r="T580">
        <v>61</v>
      </c>
      <c r="U580">
        <v>26</v>
      </c>
      <c r="V580">
        <v>87</v>
      </c>
      <c r="W580">
        <v>0.99260000000000004</v>
      </c>
      <c r="X580">
        <v>1</v>
      </c>
      <c r="Y580">
        <v>1</v>
      </c>
      <c r="Z580">
        <v>1</v>
      </c>
      <c r="AA580">
        <v>1</v>
      </c>
      <c r="AB580" t="s">
        <v>936</v>
      </c>
      <c r="AC580" t="s">
        <v>5460</v>
      </c>
      <c r="AP580" t="s">
        <v>981</v>
      </c>
      <c r="AQ580">
        <v>0</v>
      </c>
      <c r="AT580" t="s">
        <v>1190</v>
      </c>
      <c r="AU580" t="s">
        <v>3785</v>
      </c>
      <c r="AV580" t="s">
        <v>5461</v>
      </c>
      <c r="AW580" t="s">
        <v>3786</v>
      </c>
      <c r="AX580" t="s">
        <v>3786</v>
      </c>
      <c r="BF580" s="730" t="s">
        <v>5442</v>
      </c>
      <c r="BG580" s="730" t="s">
        <v>4678</v>
      </c>
      <c r="BH580" s="730" t="s">
        <v>11135</v>
      </c>
    </row>
    <row r="581" spans="1:60">
      <c r="A581">
        <v>577</v>
      </c>
      <c r="B581" t="s">
        <v>936</v>
      </c>
      <c r="D581" t="s">
        <v>1146</v>
      </c>
      <c r="E581" t="s">
        <v>1149</v>
      </c>
      <c r="F581" t="s">
        <v>974</v>
      </c>
      <c r="G581">
        <v>2</v>
      </c>
      <c r="H581">
        <v>0</v>
      </c>
      <c r="I581" t="s">
        <v>3976</v>
      </c>
      <c r="J581" t="s">
        <v>4930</v>
      </c>
      <c r="K581" t="s">
        <v>4931</v>
      </c>
      <c r="L581" t="s">
        <v>2878</v>
      </c>
      <c r="M581" t="s">
        <v>1586</v>
      </c>
      <c r="N581" t="s">
        <v>5458</v>
      </c>
      <c r="O581" t="s">
        <v>5458</v>
      </c>
      <c r="P581" t="s">
        <v>5462</v>
      </c>
      <c r="Q581">
        <v>2213</v>
      </c>
      <c r="R581">
        <v>2272</v>
      </c>
      <c r="S581">
        <v>2228</v>
      </c>
      <c r="T581">
        <v>32</v>
      </c>
      <c r="U581">
        <v>12</v>
      </c>
      <c r="V581">
        <v>44</v>
      </c>
      <c r="W581">
        <v>0.98060000000000003</v>
      </c>
      <c r="X581">
        <v>1</v>
      </c>
      <c r="Y581">
        <v>1</v>
      </c>
      <c r="Z581">
        <v>1</v>
      </c>
      <c r="AA581">
        <v>1</v>
      </c>
      <c r="AB581" t="s">
        <v>936</v>
      </c>
      <c r="AC581" s="505" t="s">
        <v>5463</v>
      </c>
      <c r="AD581" s="504" t="s">
        <v>5464</v>
      </c>
      <c r="AP581" t="s">
        <v>981</v>
      </c>
      <c r="AQ581">
        <v>0</v>
      </c>
      <c r="AT581" t="s">
        <v>991</v>
      </c>
      <c r="AU581" t="s">
        <v>5465</v>
      </c>
      <c r="AV581" t="s">
        <v>5466</v>
      </c>
      <c r="AW581" t="s">
        <v>5467</v>
      </c>
      <c r="AX581" t="s">
        <v>5468</v>
      </c>
      <c r="BF581" s="730" t="s">
        <v>5449</v>
      </c>
      <c r="BG581" s="730" t="s">
        <v>985</v>
      </c>
      <c r="BH581" s="730" t="s">
        <v>11135</v>
      </c>
    </row>
    <row r="582" spans="1:60">
      <c r="A582">
        <v>578</v>
      </c>
      <c r="B582" t="s">
        <v>936</v>
      </c>
      <c r="D582" t="s">
        <v>5469</v>
      </c>
      <c r="E582" t="s">
        <v>5470</v>
      </c>
      <c r="F582" t="s">
        <v>974</v>
      </c>
      <c r="G582">
        <v>1</v>
      </c>
      <c r="H582">
        <v>0</v>
      </c>
      <c r="I582" t="s">
        <v>3976</v>
      </c>
      <c r="J582" t="s">
        <v>5339</v>
      </c>
      <c r="K582" t="s">
        <v>4931</v>
      </c>
      <c r="L582" t="s">
        <v>2878</v>
      </c>
      <c r="M582" t="s">
        <v>1586</v>
      </c>
      <c r="N582" t="s">
        <v>5471</v>
      </c>
      <c r="O582" t="s">
        <v>5472</v>
      </c>
      <c r="P582" t="s">
        <v>5473</v>
      </c>
      <c r="Q582">
        <v>112350</v>
      </c>
      <c r="R582">
        <v>87760</v>
      </c>
      <c r="S582">
        <v>84995</v>
      </c>
      <c r="T582">
        <v>2727</v>
      </c>
      <c r="U582">
        <v>38</v>
      </c>
      <c r="V582">
        <v>2765</v>
      </c>
      <c r="W582">
        <v>0.96850000000000003</v>
      </c>
      <c r="X582">
        <v>0</v>
      </c>
      <c r="Y582">
        <v>1</v>
      </c>
      <c r="Z582">
        <v>0</v>
      </c>
      <c r="AA582">
        <v>0</v>
      </c>
      <c r="AB582" t="s">
        <v>936</v>
      </c>
      <c r="AC582" t="s">
        <v>5474</v>
      </c>
      <c r="AP582" t="s">
        <v>981</v>
      </c>
      <c r="AQ582">
        <v>0</v>
      </c>
      <c r="AT582" t="s">
        <v>991</v>
      </c>
      <c r="AU582" t="s">
        <v>5475</v>
      </c>
      <c r="AV582" t="s">
        <v>5476</v>
      </c>
      <c r="AW582" t="s">
        <v>5477</v>
      </c>
      <c r="AX582" t="s">
        <v>5478</v>
      </c>
      <c r="BF582" s="730" t="s">
        <v>5457</v>
      </c>
      <c r="BG582" s="730" t="s">
        <v>4931</v>
      </c>
      <c r="BH582" s="730" t="s">
        <v>11135</v>
      </c>
    </row>
    <row r="583" spans="1:60">
      <c r="A583">
        <v>579</v>
      </c>
      <c r="B583" t="s">
        <v>936</v>
      </c>
      <c r="D583" t="s">
        <v>5479</v>
      </c>
      <c r="E583" t="s">
        <v>5480</v>
      </c>
      <c r="F583" t="s">
        <v>974</v>
      </c>
      <c r="G583">
        <v>1</v>
      </c>
      <c r="H583">
        <v>0</v>
      </c>
      <c r="I583" t="s">
        <v>4906</v>
      </c>
      <c r="J583" t="s">
        <v>5481</v>
      </c>
      <c r="K583" t="s">
        <v>4973</v>
      </c>
      <c r="L583" t="s">
        <v>2878</v>
      </c>
      <c r="M583" t="s">
        <v>1586</v>
      </c>
      <c r="N583" t="s">
        <v>5480</v>
      </c>
      <c r="O583" t="s">
        <v>5482</v>
      </c>
      <c r="P583" t="s">
        <v>5483</v>
      </c>
      <c r="Q583">
        <v>17407</v>
      </c>
      <c r="R583">
        <v>17407</v>
      </c>
      <c r="S583">
        <v>17087</v>
      </c>
      <c r="T583">
        <v>301</v>
      </c>
      <c r="U583">
        <v>19</v>
      </c>
      <c r="V583">
        <v>320</v>
      </c>
      <c r="W583">
        <v>0.98160000000000003</v>
      </c>
      <c r="X583">
        <v>1</v>
      </c>
      <c r="Y583">
        <v>1</v>
      </c>
      <c r="Z583">
        <v>1</v>
      </c>
      <c r="AA583">
        <v>1</v>
      </c>
      <c r="AB583" t="s">
        <v>936</v>
      </c>
      <c r="AC583" t="s">
        <v>5484</v>
      </c>
      <c r="AP583" t="s">
        <v>981</v>
      </c>
      <c r="AQ583">
        <v>0</v>
      </c>
      <c r="AT583" t="s">
        <v>1190</v>
      </c>
      <c r="AU583" t="s">
        <v>3777</v>
      </c>
      <c r="AV583" t="s">
        <v>5485</v>
      </c>
      <c r="AW583" t="s">
        <v>3779</v>
      </c>
      <c r="AX583" t="s">
        <v>3779</v>
      </c>
      <c r="BF583" s="730" t="s">
        <v>1146</v>
      </c>
      <c r="BG583" s="730" t="s">
        <v>4931</v>
      </c>
      <c r="BH583" s="730" t="s">
        <v>11135</v>
      </c>
    </row>
    <row r="584" spans="1:60">
      <c r="A584">
        <v>580</v>
      </c>
      <c r="B584" t="s">
        <v>936</v>
      </c>
      <c r="D584" t="s">
        <v>4708</v>
      </c>
      <c r="E584" t="s">
        <v>4711</v>
      </c>
      <c r="F584" t="s">
        <v>974</v>
      </c>
      <c r="G584">
        <v>2</v>
      </c>
      <c r="H584">
        <v>0</v>
      </c>
      <c r="I584" t="s">
        <v>3976</v>
      </c>
      <c r="J584" t="s">
        <v>5375</v>
      </c>
      <c r="K584" t="s">
        <v>936</v>
      </c>
      <c r="L584" t="s">
        <v>2878</v>
      </c>
      <c r="M584" t="s">
        <v>1586</v>
      </c>
      <c r="N584" t="s">
        <v>4711</v>
      </c>
      <c r="O584" t="s">
        <v>4711</v>
      </c>
      <c r="P584" t="s">
        <v>5486</v>
      </c>
      <c r="Q584">
        <v>3302</v>
      </c>
      <c r="R584">
        <v>3556</v>
      </c>
      <c r="S584">
        <v>2847</v>
      </c>
      <c r="T584">
        <v>679</v>
      </c>
      <c r="U584">
        <v>30</v>
      </c>
      <c r="V584">
        <v>709</v>
      </c>
      <c r="W584">
        <v>0.80059999999999998</v>
      </c>
      <c r="X584">
        <v>0</v>
      </c>
      <c r="Y584">
        <v>1</v>
      </c>
      <c r="Z584">
        <v>1</v>
      </c>
      <c r="AA584">
        <v>0</v>
      </c>
      <c r="AB584" t="s">
        <v>936</v>
      </c>
      <c r="AC584" s="505" t="s">
        <v>5487</v>
      </c>
      <c r="AD584" s="504" t="s">
        <v>5488</v>
      </c>
      <c r="AP584" t="s">
        <v>981</v>
      </c>
      <c r="AQ584">
        <v>0</v>
      </c>
      <c r="AT584" t="s">
        <v>1034</v>
      </c>
      <c r="AU584" t="s">
        <v>5489</v>
      </c>
      <c r="AV584" t="s">
        <v>5490</v>
      </c>
      <c r="AW584" t="s">
        <v>5491</v>
      </c>
      <c r="AX584" t="s">
        <v>5492</v>
      </c>
      <c r="BF584" s="730" t="s">
        <v>5469</v>
      </c>
      <c r="BG584" s="730" t="s">
        <v>4931</v>
      </c>
      <c r="BH584" s="730" t="s">
        <v>11135</v>
      </c>
    </row>
    <row r="585" spans="1:60">
      <c r="A585">
        <v>581</v>
      </c>
      <c r="B585" t="s">
        <v>936</v>
      </c>
      <c r="D585" t="s">
        <v>4675</v>
      </c>
      <c r="E585" t="s">
        <v>4678</v>
      </c>
      <c r="F585" t="s">
        <v>974</v>
      </c>
      <c r="G585">
        <v>1</v>
      </c>
      <c r="H585">
        <v>0</v>
      </c>
      <c r="I585" t="s">
        <v>4906</v>
      </c>
      <c r="J585" t="s">
        <v>5493</v>
      </c>
      <c r="K585" t="s">
        <v>4678</v>
      </c>
      <c r="L585" t="s">
        <v>2878</v>
      </c>
      <c r="M585" t="s">
        <v>1586</v>
      </c>
      <c r="N585" t="s">
        <v>4678</v>
      </c>
      <c r="O585" t="s">
        <v>4678</v>
      </c>
      <c r="P585" t="s">
        <v>5494</v>
      </c>
      <c r="Q585">
        <v>29601</v>
      </c>
      <c r="R585">
        <v>25928</v>
      </c>
      <c r="S585">
        <v>25293</v>
      </c>
      <c r="T585">
        <v>572</v>
      </c>
      <c r="U585">
        <v>63</v>
      </c>
      <c r="V585">
        <v>635</v>
      </c>
      <c r="W585">
        <v>0.97550000000000003</v>
      </c>
      <c r="X585">
        <v>0</v>
      </c>
      <c r="Y585">
        <v>1</v>
      </c>
      <c r="Z585">
        <v>1</v>
      </c>
      <c r="AA585">
        <v>0</v>
      </c>
      <c r="AB585" t="s">
        <v>936</v>
      </c>
      <c r="AC585" t="s">
        <v>5495</v>
      </c>
      <c r="AP585" t="s">
        <v>981</v>
      </c>
      <c r="AQ585">
        <v>0</v>
      </c>
      <c r="AT585" t="s">
        <v>1054</v>
      </c>
      <c r="AU585" t="s">
        <v>4512</v>
      </c>
      <c r="AV585" t="s">
        <v>5496</v>
      </c>
      <c r="AW585" t="s">
        <v>5497</v>
      </c>
      <c r="AX585" t="s">
        <v>4513</v>
      </c>
      <c r="BF585" s="730" t="s">
        <v>5479</v>
      </c>
      <c r="BG585" s="730" t="s">
        <v>4973</v>
      </c>
      <c r="BH585" s="730" t="s">
        <v>11135</v>
      </c>
    </row>
    <row r="586" spans="1:60">
      <c r="A586">
        <v>582</v>
      </c>
      <c r="B586" t="s">
        <v>936</v>
      </c>
      <c r="D586" t="s">
        <v>4120</v>
      </c>
      <c r="E586" t="s">
        <v>4139</v>
      </c>
      <c r="F586" t="s">
        <v>974</v>
      </c>
      <c r="G586">
        <v>2</v>
      </c>
      <c r="H586">
        <v>0</v>
      </c>
      <c r="I586" t="s">
        <v>3976</v>
      </c>
      <c r="J586" t="s">
        <v>4897</v>
      </c>
      <c r="K586" t="s">
        <v>936</v>
      </c>
      <c r="L586" t="s">
        <v>2878</v>
      </c>
      <c r="M586" t="s">
        <v>1586</v>
      </c>
      <c r="N586" t="s">
        <v>4122</v>
      </c>
      <c r="O586" t="s">
        <v>4122</v>
      </c>
      <c r="P586" t="s">
        <v>5498</v>
      </c>
      <c r="Q586">
        <v>6532</v>
      </c>
      <c r="R586">
        <v>6463</v>
      </c>
      <c r="S586">
        <v>2770</v>
      </c>
      <c r="T586">
        <v>3569</v>
      </c>
      <c r="U586">
        <v>124</v>
      </c>
      <c r="V586">
        <v>3693</v>
      </c>
      <c r="W586">
        <v>0.42859999999999998</v>
      </c>
      <c r="X586">
        <v>0</v>
      </c>
      <c r="Y586">
        <v>0</v>
      </c>
      <c r="Z586">
        <v>1</v>
      </c>
      <c r="AA586">
        <v>0</v>
      </c>
      <c r="AB586" t="s">
        <v>936</v>
      </c>
      <c r="AC586" s="505" t="s">
        <v>5499</v>
      </c>
      <c r="AD586" s="504" t="s">
        <v>5500</v>
      </c>
      <c r="AP586" t="s">
        <v>981</v>
      </c>
      <c r="AQ586">
        <v>0</v>
      </c>
      <c r="AT586" t="s">
        <v>1023</v>
      </c>
      <c r="AU586" t="s">
        <v>5501</v>
      </c>
      <c r="AV586" t="s">
        <v>5502</v>
      </c>
      <c r="AW586" t="s">
        <v>5503</v>
      </c>
      <c r="AX586" t="s">
        <v>5504</v>
      </c>
      <c r="BF586" s="730" t="s">
        <v>4708</v>
      </c>
      <c r="BG586" s="730" t="s">
        <v>936</v>
      </c>
      <c r="BH586" s="730" t="s">
        <v>11135</v>
      </c>
    </row>
    <row r="587" spans="1:60">
      <c r="A587">
        <v>583</v>
      </c>
      <c r="B587" t="s">
        <v>936</v>
      </c>
      <c r="D587" t="s">
        <v>3112</v>
      </c>
      <c r="E587" t="s">
        <v>3114</v>
      </c>
      <c r="F587" t="s">
        <v>974</v>
      </c>
      <c r="G587">
        <v>1</v>
      </c>
      <c r="H587">
        <v>0</v>
      </c>
      <c r="I587" t="s">
        <v>3976</v>
      </c>
      <c r="J587" t="s">
        <v>5261</v>
      </c>
      <c r="K587" t="s">
        <v>4931</v>
      </c>
      <c r="L587" t="s">
        <v>2878</v>
      </c>
      <c r="M587" t="s">
        <v>1586</v>
      </c>
      <c r="N587" t="s">
        <v>5505</v>
      </c>
      <c r="O587" t="s">
        <v>5506</v>
      </c>
      <c r="P587" t="s">
        <v>5507</v>
      </c>
      <c r="Q587">
        <v>323314</v>
      </c>
      <c r="R587">
        <v>276847</v>
      </c>
      <c r="S587">
        <v>275059</v>
      </c>
      <c r="T587">
        <v>1490</v>
      </c>
      <c r="U587">
        <v>298</v>
      </c>
      <c r="V587">
        <v>1788</v>
      </c>
      <c r="W587">
        <v>0.99350000000000005</v>
      </c>
      <c r="X587">
        <v>1</v>
      </c>
      <c r="Y587">
        <v>1</v>
      </c>
      <c r="Z587">
        <v>1</v>
      </c>
      <c r="AA587">
        <v>1</v>
      </c>
      <c r="AB587" t="s">
        <v>936</v>
      </c>
      <c r="AC587" t="s">
        <v>5508</v>
      </c>
      <c r="AP587" t="s">
        <v>1262</v>
      </c>
      <c r="AQ587">
        <v>6</v>
      </c>
      <c r="AT587" t="s">
        <v>1054</v>
      </c>
      <c r="AU587" t="s">
        <v>4106</v>
      </c>
      <c r="AV587" t="s">
        <v>5509</v>
      </c>
      <c r="AW587" t="s">
        <v>5510</v>
      </c>
      <c r="AX587" t="s">
        <v>4107</v>
      </c>
      <c r="BF587" s="730" t="s">
        <v>4675</v>
      </c>
      <c r="BG587" s="730" t="s">
        <v>4678</v>
      </c>
      <c r="BH587" s="730" t="s">
        <v>11135</v>
      </c>
    </row>
    <row r="588" spans="1:60">
      <c r="A588">
        <v>584</v>
      </c>
      <c r="B588" t="s">
        <v>936</v>
      </c>
      <c r="D588" t="s">
        <v>3011</v>
      </c>
      <c r="E588" t="s">
        <v>3014</v>
      </c>
      <c r="F588" t="s">
        <v>974</v>
      </c>
      <c r="G588">
        <v>1</v>
      </c>
      <c r="H588">
        <v>0</v>
      </c>
      <c r="I588" t="s">
        <v>3976</v>
      </c>
      <c r="J588" t="s">
        <v>4897</v>
      </c>
      <c r="K588" t="s">
        <v>985</v>
      </c>
      <c r="L588" t="s">
        <v>2878</v>
      </c>
      <c r="M588" t="s">
        <v>1586</v>
      </c>
      <c r="N588" t="s">
        <v>3014</v>
      </c>
      <c r="O588" t="s">
        <v>3014</v>
      </c>
      <c r="P588" t="s">
        <v>5511</v>
      </c>
      <c r="Q588">
        <v>3283</v>
      </c>
      <c r="R588">
        <v>3340</v>
      </c>
      <c r="S588">
        <v>3236</v>
      </c>
      <c r="T588">
        <v>104</v>
      </c>
      <c r="U588">
        <v>0</v>
      </c>
      <c r="V588">
        <v>104</v>
      </c>
      <c r="W588">
        <v>0.96889999999999998</v>
      </c>
      <c r="X588">
        <v>0</v>
      </c>
      <c r="Y588">
        <v>0</v>
      </c>
      <c r="Z588">
        <v>1</v>
      </c>
      <c r="AA588">
        <v>0</v>
      </c>
      <c r="AB588" t="s">
        <v>936</v>
      </c>
      <c r="AC588" t="s">
        <v>5512</v>
      </c>
      <c r="AP588" t="s">
        <v>981</v>
      </c>
      <c r="AQ588">
        <v>0</v>
      </c>
      <c r="AT588" t="s">
        <v>936</v>
      </c>
      <c r="AU588" t="s">
        <v>5513</v>
      </c>
      <c r="AV588" t="s">
        <v>5514</v>
      </c>
      <c r="AW588" t="s">
        <v>5515</v>
      </c>
      <c r="AX588" t="s">
        <v>5516</v>
      </c>
      <c r="BF588" s="730" t="s">
        <v>4120</v>
      </c>
      <c r="BG588" s="730" t="s">
        <v>936</v>
      </c>
      <c r="BH588" s="730" t="s">
        <v>11135</v>
      </c>
    </row>
    <row r="589" spans="1:60">
      <c r="A589">
        <v>585</v>
      </c>
      <c r="B589" t="s">
        <v>936</v>
      </c>
      <c r="D589" t="s">
        <v>2542</v>
      </c>
      <c r="E589" t="s">
        <v>2545</v>
      </c>
      <c r="F589" t="s">
        <v>974</v>
      </c>
      <c r="G589">
        <v>1</v>
      </c>
      <c r="H589">
        <v>0</v>
      </c>
      <c r="I589" t="s">
        <v>3976</v>
      </c>
      <c r="J589" t="s">
        <v>4897</v>
      </c>
      <c r="K589" t="s">
        <v>985</v>
      </c>
      <c r="L589" t="s">
        <v>2878</v>
      </c>
      <c r="M589" t="s">
        <v>1586</v>
      </c>
      <c r="N589" t="s">
        <v>2545</v>
      </c>
      <c r="O589" t="s">
        <v>5517</v>
      </c>
      <c r="P589" t="s">
        <v>5518</v>
      </c>
      <c r="Q589">
        <v>56498</v>
      </c>
      <c r="R589">
        <v>48423</v>
      </c>
      <c r="S589">
        <v>46126</v>
      </c>
      <c r="T589">
        <v>2064</v>
      </c>
      <c r="U589">
        <v>233</v>
      </c>
      <c r="V589">
        <v>2297</v>
      </c>
      <c r="W589">
        <v>0.9526</v>
      </c>
      <c r="X589">
        <v>0</v>
      </c>
      <c r="Y589">
        <v>1</v>
      </c>
      <c r="Z589">
        <v>1</v>
      </c>
      <c r="AA589">
        <v>0</v>
      </c>
      <c r="AB589" t="s">
        <v>936</v>
      </c>
      <c r="AC589" t="s">
        <v>5519</v>
      </c>
      <c r="AP589" t="s">
        <v>981</v>
      </c>
      <c r="AQ589">
        <v>0</v>
      </c>
      <c r="AT589" t="s">
        <v>1521</v>
      </c>
      <c r="AU589" t="s">
        <v>2068</v>
      </c>
      <c r="AV589" t="s">
        <v>5520</v>
      </c>
      <c r="AW589" t="s">
        <v>2070</v>
      </c>
      <c r="AX589" t="s">
        <v>2070</v>
      </c>
      <c r="BF589" s="730" t="s">
        <v>3112</v>
      </c>
      <c r="BG589" s="730" t="s">
        <v>4931</v>
      </c>
      <c r="BH589" s="730" t="s">
        <v>11135</v>
      </c>
    </row>
    <row r="590" spans="1:60">
      <c r="A590">
        <v>586</v>
      </c>
      <c r="B590" t="s">
        <v>936</v>
      </c>
      <c r="D590" t="s">
        <v>5521</v>
      </c>
      <c r="E590" t="s">
        <v>5522</v>
      </c>
      <c r="F590" t="s">
        <v>1019</v>
      </c>
      <c r="G590">
        <v>0</v>
      </c>
      <c r="H590">
        <v>1</v>
      </c>
      <c r="I590" t="s">
        <v>3976</v>
      </c>
      <c r="J590" t="s">
        <v>5261</v>
      </c>
      <c r="K590" t="s">
        <v>4931</v>
      </c>
      <c r="L590" t="s">
        <v>2878</v>
      </c>
      <c r="M590" t="s">
        <v>1586</v>
      </c>
      <c r="N590" t="s">
        <v>5523</v>
      </c>
      <c r="O590" t="s">
        <v>5523</v>
      </c>
      <c r="P590" t="s">
        <v>5524</v>
      </c>
      <c r="Q590">
        <v>11282</v>
      </c>
      <c r="R590">
        <v>10624</v>
      </c>
      <c r="S590">
        <v>10439</v>
      </c>
      <c r="T590">
        <v>152</v>
      </c>
      <c r="U590">
        <v>30</v>
      </c>
      <c r="V590">
        <v>185</v>
      </c>
      <c r="W590">
        <v>0.98260000000000003</v>
      </c>
      <c r="X590">
        <v>1</v>
      </c>
      <c r="Y590">
        <v>0</v>
      </c>
      <c r="Z590">
        <v>1</v>
      </c>
      <c r="AA590">
        <v>0</v>
      </c>
      <c r="AB590" t="s">
        <v>936</v>
      </c>
      <c r="AC590" t="s">
        <v>747</v>
      </c>
      <c r="AJ590" t="s">
        <v>3112</v>
      </c>
      <c r="AP590" t="s">
        <v>981</v>
      </c>
      <c r="AQ590">
        <v>0</v>
      </c>
      <c r="AT590" t="s">
        <v>1034</v>
      </c>
      <c r="AU590" t="s">
        <v>5525</v>
      </c>
      <c r="AV590" t="s">
        <v>5526</v>
      </c>
      <c r="AW590" t="s">
        <v>5527</v>
      </c>
      <c r="AX590" t="s">
        <v>5528</v>
      </c>
      <c r="BF590" s="730" t="s">
        <v>3011</v>
      </c>
      <c r="BG590" s="730" t="s">
        <v>985</v>
      </c>
      <c r="BH590" s="730" t="s">
        <v>11135</v>
      </c>
    </row>
    <row r="591" spans="1:60">
      <c r="A591">
        <v>587</v>
      </c>
      <c r="B591" t="s">
        <v>936</v>
      </c>
      <c r="D591" t="s">
        <v>5529</v>
      </c>
      <c r="E591" t="s">
        <v>5530</v>
      </c>
      <c r="F591" t="s">
        <v>1019</v>
      </c>
      <c r="G591">
        <v>0</v>
      </c>
      <c r="H591">
        <v>1</v>
      </c>
      <c r="I591" t="s">
        <v>3976</v>
      </c>
      <c r="J591" t="s">
        <v>5261</v>
      </c>
      <c r="K591" t="s">
        <v>4931</v>
      </c>
      <c r="L591" t="s">
        <v>2878</v>
      </c>
      <c r="M591" t="s">
        <v>1586</v>
      </c>
      <c r="N591" t="s">
        <v>5531</v>
      </c>
      <c r="O591" t="s">
        <v>5531</v>
      </c>
      <c r="P591" t="s">
        <v>5532</v>
      </c>
      <c r="Q591">
        <v>3219</v>
      </c>
      <c r="R591">
        <v>3400</v>
      </c>
      <c r="S591">
        <v>3319</v>
      </c>
      <c r="T591">
        <v>57</v>
      </c>
      <c r="U591">
        <v>24</v>
      </c>
      <c r="V591">
        <v>81</v>
      </c>
      <c r="W591">
        <v>0.97619999999999996</v>
      </c>
      <c r="X591">
        <v>0</v>
      </c>
      <c r="Y591">
        <v>0</v>
      </c>
      <c r="Z591">
        <v>1</v>
      </c>
      <c r="AA591">
        <v>0</v>
      </c>
      <c r="AB591" t="s">
        <v>936</v>
      </c>
      <c r="AC591" t="s">
        <v>747</v>
      </c>
      <c r="AJ591" t="s">
        <v>3112</v>
      </c>
      <c r="AP591" t="s">
        <v>981</v>
      </c>
      <c r="AQ591">
        <v>0</v>
      </c>
      <c r="AT591" t="s">
        <v>1044</v>
      </c>
      <c r="AU591" t="s">
        <v>5533</v>
      </c>
      <c r="AV591" t="s">
        <v>5534</v>
      </c>
      <c r="AW591" t="s">
        <v>5535</v>
      </c>
      <c r="AX591" t="s">
        <v>5536</v>
      </c>
      <c r="BF591" s="730" t="s">
        <v>2542</v>
      </c>
      <c r="BG591" s="730" t="s">
        <v>985</v>
      </c>
      <c r="BH591" s="730" t="s">
        <v>11135</v>
      </c>
    </row>
    <row r="592" spans="1:60">
      <c r="A592">
        <v>588</v>
      </c>
      <c r="B592" t="s">
        <v>936</v>
      </c>
      <c r="D592" t="s">
        <v>5537</v>
      </c>
      <c r="E592" t="s">
        <v>5538</v>
      </c>
      <c r="F592" t="s">
        <v>1019</v>
      </c>
      <c r="G592">
        <v>0</v>
      </c>
      <c r="H592">
        <v>1</v>
      </c>
      <c r="I592" t="s">
        <v>3976</v>
      </c>
      <c r="J592" t="s">
        <v>5261</v>
      </c>
      <c r="K592" t="s">
        <v>4931</v>
      </c>
      <c r="L592" t="s">
        <v>2878</v>
      </c>
      <c r="M592" t="s">
        <v>1586</v>
      </c>
      <c r="N592" t="s">
        <v>5538</v>
      </c>
      <c r="O592" t="s">
        <v>5538</v>
      </c>
      <c r="P592" t="s">
        <v>5539</v>
      </c>
      <c r="Q592">
        <v>16752</v>
      </c>
      <c r="R592">
        <v>17049</v>
      </c>
      <c r="S592">
        <v>16814</v>
      </c>
      <c r="T592">
        <v>235</v>
      </c>
      <c r="U592">
        <v>0</v>
      </c>
      <c r="V592">
        <v>235</v>
      </c>
      <c r="W592">
        <v>0.98619999999999997</v>
      </c>
      <c r="X592">
        <v>1</v>
      </c>
      <c r="Y592">
        <v>0</v>
      </c>
      <c r="Z592">
        <v>1</v>
      </c>
      <c r="AA592">
        <v>0</v>
      </c>
      <c r="AB592" t="s">
        <v>936</v>
      </c>
      <c r="AC592" t="s">
        <v>747</v>
      </c>
      <c r="AJ592" t="s">
        <v>3112</v>
      </c>
      <c r="AP592" t="s">
        <v>981</v>
      </c>
      <c r="AQ592">
        <v>0</v>
      </c>
      <c r="AT592" t="s">
        <v>1190</v>
      </c>
      <c r="AU592" t="s">
        <v>3769</v>
      </c>
      <c r="AV592" t="s">
        <v>5540</v>
      </c>
      <c r="AW592" t="s">
        <v>3770</v>
      </c>
      <c r="AX592" t="s">
        <v>3770</v>
      </c>
      <c r="BF592" s="730" t="s">
        <v>5521</v>
      </c>
      <c r="BG592" s="730" t="s">
        <v>4931</v>
      </c>
      <c r="BH592" s="730" t="s">
        <v>11135</v>
      </c>
    </row>
    <row r="593" spans="1:60">
      <c r="A593">
        <v>589</v>
      </c>
      <c r="B593" t="s">
        <v>936</v>
      </c>
      <c r="D593" t="s">
        <v>3471</v>
      </c>
      <c r="E593" t="s">
        <v>3473</v>
      </c>
      <c r="F593" t="s">
        <v>974</v>
      </c>
      <c r="G593">
        <v>1</v>
      </c>
      <c r="H593">
        <v>0</v>
      </c>
      <c r="I593" t="s">
        <v>3976</v>
      </c>
      <c r="J593" t="s">
        <v>5346</v>
      </c>
      <c r="K593" t="s">
        <v>936</v>
      </c>
      <c r="L593" t="s">
        <v>2878</v>
      </c>
      <c r="M593" t="s">
        <v>1586</v>
      </c>
      <c r="N593" t="s">
        <v>3473</v>
      </c>
      <c r="O593" t="s">
        <v>3473</v>
      </c>
      <c r="P593" t="s">
        <v>5541</v>
      </c>
      <c r="Q593">
        <v>2537</v>
      </c>
      <c r="R593">
        <v>2549</v>
      </c>
      <c r="S593">
        <v>2537</v>
      </c>
      <c r="T593">
        <v>12</v>
      </c>
      <c r="U593">
        <v>0</v>
      </c>
      <c r="V593">
        <v>12</v>
      </c>
      <c r="W593">
        <v>0.99529999999999996</v>
      </c>
      <c r="X593">
        <v>1</v>
      </c>
      <c r="Y593">
        <v>1</v>
      </c>
      <c r="Z593">
        <v>1</v>
      </c>
      <c r="AA593">
        <v>1</v>
      </c>
      <c r="AB593" t="s">
        <v>936</v>
      </c>
      <c r="AC593" t="s">
        <v>5542</v>
      </c>
      <c r="AP593" t="s">
        <v>981</v>
      </c>
      <c r="AQ593">
        <v>0</v>
      </c>
      <c r="AT593" t="s">
        <v>1044</v>
      </c>
      <c r="AU593" t="s">
        <v>5543</v>
      </c>
      <c r="AV593" t="s">
        <v>5544</v>
      </c>
      <c r="AW593" t="s">
        <v>5545</v>
      </c>
      <c r="AX593" t="s">
        <v>1044</v>
      </c>
      <c r="BF593" s="730" t="s">
        <v>5529</v>
      </c>
      <c r="BG593" s="730" t="s">
        <v>4931</v>
      </c>
      <c r="BH593" s="730" t="s">
        <v>11135</v>
      </c>
    </row>
    <row r="594" spans="1:60">
      <c r="A594">
        <v>590</v>
      </c>
      <c r="B594" t="s">
        <v>936</v>
      </c>
      <c r="D594" t="s">
        <v>5546</v>
      </c>
      <c r="E594" t="s">
        <v>5547</v>
      </c>
      <c r="F594" t="s">
        <v>974</v>
      </c>
      <c r="G594">
        <v>1</v>
      </c>
      <c r="H594">
        <v>0</v>
      </c>
      <c r="I594" t="s">
        <v>4906</v>
      </c>
      <c r="J594" t="s">
        <v>5493</v>
      </c>
      <c r="K594" t="s">
        <v>4678</v>
      </c>
      <c r="L594" t="s">
        <v>2878</v>
      </c>
      <c r="M594" t="s">
        <v>1586</v>
      </c>
      <c r="N594" t="s">
        <v>5547</v>
      </c>
      <c r="O594" t="s">
        <v>5547</v>
      </c>
      <c r="P594" t="s">
        <v>5548</v>
      </c>
      <c r="Q594">
        <v>2164</v>
      </c>
      <c r="R594">
        <v>2167</v>
      </c>
      <c r="S594">
        <v>2167</v>
      </c>
      <c r="T594">
        <v>0</v>
      </c>
      <c r="U594">
        <v>0</v>
      </c>
      <c r="V594">
        <v>0</v>
      </c>
      <c r="W594">
        <v>1</v>
      </c>
      <c r="X594">
        <v>1</v>
      </c>
      <c r="Y594">
        <v>1</v>
      </c>
      <c r="Z594">
        <v>1</v>
      </c>
      <c r="AA594">
        <v>1</v>
      </c>
      <c r="AB594" t="s">
        <v>936</v>
      </c>
      <c r="AC594" t="s">
        <v>5549</v>
      </c>
      <c r="AP594" t="s">
        <v>981</v>
      </c>
      <c r="AQ594">
        <v>0</v>
      </c>
      <c r="AT594" t="s">
        <v>1044</v>
      </c>
      <c r="AU594" t="s">
        <v>5543</v>
      </c>
      <c r="AV594" t="s">
        <v>5550</v>
      </c>
      <c r="AW594" t="s">
        <v>5551</v>
      </c>
      <c r="AX594" t="s">
        <v>1044</v>
      </c>
      <c r="BF594" s="730" t="s">
        <v>5537</v>
      </c>
      <c r="BG594" s="730" t="s">
        <v>4931</v>
      </c>
      <c r="BH594" s="730" t="s">
        <v>11135</v>
      </c>
    </row>
    <row r="595" spans="1:60">
      <c r="A595">
        <v>591</v>
      </c>
      <c r="B595" t="s">
        <v>936</v>
      </c>
      <c r="D595" t="s">
        <v>4136</v>
      </c>
      <c r="E595" t="s">
        <v>4139</v>
      </c>
      <c r="F595" t="s">
        <v>974</v>
      </c>
      <c r="G595">
        <v>1</v>
      </c>
      <c r="H595">
        <v>0</v>
      </c>
      <c r="I595" t="s">
        <v>3976</v>
      </c>
      <c r="J595" t="s">
        <v>4945</v>
      </c>
      <c r="K595" t="s">
        <v>985</v>
      </c>
      <c r="L595" t="s">
        <v>2878</v>
      </c>
      <c r="M595" t="s">
        <v>1586</v>
      </c>
      <c r="N595" t="s">
        <v>4139</v>
      </c>
      <c r="O595" t="s">
        <v>4139</v>
      </c>
      <c r="P595" t="s">
        <v>5552</v>
      </c>
      <c r="Q595">
        <v>2531</v>
      </c>
      <c r="R595">
        <v>2639</v>
      </c>
      <c r="S595">
        <v>2619</v>
      </c>
      <c r="T595">
        <v>10</v>
      </c>
      <c r="U595">
        <v>10</v>
      </c>
      <c r="V595">
        <v>20</v>
      </c>
      <c r="W595">
        <v>0.99239999999999995</v>
      </c>
      <c r="X595">
        <v>1</v>
      </c>
      <c r="Y595">
        <v>1</v>
      </c>
      <c r="Z595">
        <v>1</v>
      </c>
      <c r="AA595">
        <v>1</v>
      </c>
      <c r="AB595" t="s">
        <v>936</v>
      </c>
      <c r="AC595" t="s">
        <v>5553</v>
      </c>
      <c r="AP595" t="s">
        <v>981</v>
      </c>
      <c r="AQ595">
        <v>0</v>
      </c>
      <c r="AT595" t="s">
        <v>1521</v>
      </c>
      <c r="AU595" t="s">
        <v>2107</v>
      </c>
      <c r="AV595" t="s">
        <v>5554</v>
      </c>
      <c r="AW595" t="s">
        <v>5555</v>
      </c>
      <c r="AX595" t="s">
        <v>2108</v>
      </c>
      <c r="BF595" s="730" t="s">
        <v>3471</v>
      </c>
      <c r="BG595" s="730" t="s">
        <v>936</v>
      </c>
      <c r="BH595" s="730" t="s">
        <v>11135</v>
      </c>
    </row>
    <row r="596" spans="1:60">
      <c r="A596">
        <v>592</v>
      </c>
      <c r="B596" t="s">
        <v>936</v>
      </c>
      <c r="D596" t="s">
        <v>3039</v>
      </c>
      <c r="E596" t="s">
        <v>5556</v>
      </c>
      <c r="F596" t="s">
        <v>974</v>
      </c>
      <c r="G596">
        <v>1</v>
      </c>
      <c r="H596">
        <v>0</v>
      </c>
      <c r="I596" t="s">
        <v>3976</v>
      </c>
      <c r="J596" t="s">
        <v>4961</v>
      </c>
      <c r="K596" t="s">
        <v>936</v>
      </c>
      <c r="L596" t="s">
        <v>2878</v>
      </c>
      <c r="M596" t="s">
        <v>1586</v>
      </c>
      <c r="N596" t="s">
        <v>3042</v>
      </c>
      <c r="O596" t="s">
        <v>3042</v>
      </c>
      <c r="P596" t="s">
        <v>5557</v>
      </c>
      <c r="Q596">
        <v>2157</v>
      </c>
      <c r="R596">
        <v>2330</v>
      </c>
      <c r="S596">
        <v>2330</v>
      </c>
      <c r="T596">
        <v>0</v>
      </c>
      <c r="U596">
        <v>0</v>
      </c>
      <c r="V596">
        <v>0</v>
      </c>
      <c r="W596">
        <v>1</v>
      </c>
      <c r="X596">
        <v>1</v>
      </c>
      <c r="Y596">
        <v>1</v>
      </c>
      <c r="Z596">
        <v>1</v>
      </c>
      <c r="AA596">
        <v>1</v>
      </c>
      <c r="AB596" t="s">
        <v>936</v>
      </c>
      <c r="AC596" t="s">
        <v>5558</v>
      </c>
      <c r="AP596" t="s">
        <v>981</v>
      </c>
      <c r="AQ596">
        <v>0</v>
      </c>
      <c r="AT596" t="s">
        <v>1044</v>
      </c>
      <c r="AU596" t="s">
        <v>5559</v>
      </c>
      <c r="AV596" t="s">
        <v>5560</v>
      </c>
      <c r="AW596" t="s">
        <v>5561</v>
      </c>
      <c r="AX596" t="s">
        <v>5562</v>
      </c>
      <c r="BF596" s="730" t="s">
        <v>5546</v>
      </c>
      <c r="BG596" s="730" t="s">
        <v>4678</v>
      </c>
      <c r="BH596" s="730" t="s">
        <v>11135</v>
      </c>
    </row>
    <row r="597" spans="1:60">
      <c r="A597">
        <v>593</v>
      </c>
      <c r="B597" t="s">
        <v>936</v>
      </c>
      <c r="D597" t="s">
        <v>5563</v>
      </c>
      <c r="E597" t="s">
        <v>5564</v>
      </c>
      <c r="F597" t="s">
        <v>974</v>
      </c>
      <c r="G597">
        <v>1</v>
      </c>
      <c r="H597">
        <v>0</v>
      </c>
      <c r="I597" t="s">
        <v>3976</v>
      </c>
      <c r="J597" t="s">
        <v>5078</v>
      </c>
      <c r="K597" t="s">
        <v>936</v>
      </c>
      <c r="L597" t="s">
        <v>2878</v>
      </c>
      <c r="M597" t="s">
        <v>1586</v>
      </c>
      <c r="N597" t="s">
        <v>5564</v>
      </c>
      <c r="O597" t="s">
        <v>5564</v>
      </c>
      <c r="P597" t="s">
        <v>5565</v>
      </c>
      <c r="Q597">
        <v>2487</v>
      </c>
      <c r="R597">
        <v>2481</v>
      </c>
      <c r="S597">
        <v>2435</v>
      </c>
      <c r="T597">
        <v>35</v>
      </c>
      <c r="U597">
        <v>11</v>
      </c>
      <c r="V597">
        <v>46</v>
      </c>
      <c r="W597">
        <v>0.98150000000000004</v>
      </c>
      <c r="X597">
        <v>1</v>
      </c>
      <c r="Y597">
        <v>1</v>
      </c>
      <c r="Z597">
        <v>1</v>
      </c>
      <c r="AA597">
        <v>1</v>
      </c>
      <c r="AB597" t="s">
        <v>936</v>
      </c>
      <c r="AC597" t="s">
        <v>5566</v>
      </c>
      <c r="AP597" t="s">
        <v>981</v>
      </c>
      <c r="AQ597">
        <v>0</v>
      </c>
      <c r="AT597" t="s">
        <v>1044</v>
      </c>
      <c r="AU597" t="s">
        <v>5559</v>
      </c>
      <c r="AV597" t="s">
        <v>5560</v>
      </c>
      <c r="AW597" t="s">
        <v>5561</v>
      </c>
      <c r="AX597" t="s">
        <v>5562</v>
      </c>
      <c r="BF597" s="730" t="s">
        <v>4136</v>
      </c>
      <c r="BG597" s="730" t="s">
        <v>985</v>
      </c>
      <c r="BH597" s="730" t="s">
        <v>11135</v>
      </c>
    </row>
    <row r="598" spans="1:60">
      <c r="A598">
        <v>594</v>
      </c>
      <c r="B598" t="s">
        <v>936</v>
      </c>
      <c r="D598" t="s">
        <v>1577</v>
      </c>
      <c r="E598" t="s">
        <v>1580</v>
      </c>
      <c r="F598" t="s">
        <v>974</v>
      </c>
      <c r="G598">
        <v>2</v>
      </c>
      <c r="H598">
        <v>0</v>
      </c>
      <c r="I598" t="s">
        <v>3976</v>
      </c>
      <c r="J598" t="s">
        <v>5567</v>
      </c>
      <c r="K598" t="s">
        <v>4931</v>
      </c>
      <c r="L598" t="s">
        <v>2878</v>
      </c>
      <c r="M598" t="s">
        <v>1586</v>
      </c>
      <c r="N598" t="s">
        <v>1580</v>
      </c>
      <c r="O598" t="s">
        <v>5568</v>
      </c>
      <c r="P598" t="s">
        <v>5569</v>
      </c>
      <c r="Q598">
        <v>77930</v>
      </c>
      <c r="R598">
        <v>96609</v>
      </c>
      <c r="S598">
        <v>94706</v>
      </c>
      <c r="T598">
        <v>1827</v>
      </c>
      <c r="U598">
        <v>76</v>
      </c>
      <c r="V598">
        <v>1903</v>
      </c>
      <c r="W598">
        <v>0.98029999999999995</v>
      </c>
      <c r="X598">
        <v>1</v>
      </c>
      <c r="Y598">
        <v>0</v>
      </c>
      <c r="Z598">
        <v>0</v>
      </c>
      <c r="AA598">
        <v>0</v>
      </c>
      <c r="AB598" t="s">
        <v>936</v>
      </c>
      <c r="AC598" s="506" t="s">
        <v>5570</v>
      </c>
      <c r="AD598" s="506" t="s">
        <v>5571</v>
      </c>
      <c r="AP598" t="s">
        <v>981</v>
      </c>
      <c r="AQ598">
        <v>0</v>
      </c>
      <c r="AT598" t="s">
        <v>1082</v>
      </c>
      <c r="AU598" t="s">
        <v>2272</v>
      </c>
      <c r="AV598" t="s">
        <v>5572</v>
      </c>
      <c r="AW598" t="s">
        <v>5573</v>
      </c>
      <c r="AX598" t="s">
        <v>2273</v>
      </c>
      <c r="BF598" s="730" t="s">
        <v>3039</v>
      </c>
      <c r="BG598" s="730" t="s">
        <v>936</v>
      </c>
      <c r="BH598" s="730" t="s">
        <v>11135</v>
      </c>
    </row>
    <row r="599" spans="1:60">
      <c r="A599">
        <v>595</v>
      </c>
      <c r="B599" t="s">
        <v>936</v>
      </c>
      <c r="D599" t="s">
        <v>5574</v>
      </c>
      <c r="E599" t="s">
        <v>5575</v>
      </c>
      <c r="F599" t="s">
        <v>974</v>
      </c>
      <c r="G599">
        <v>1</v>
      </c>
      <c r="H599">
        <v>0</v>
      </c>
      <c r="I599" t="s">
        <v>4906</v>
      </c>
      <c r="J599" t="s">
        <v>5480</v>
      </c>
      <c r="K599" t="s">
        <v>4973</v>
      </c>
      <c r="L599" t="s">
        <v>2878</v>
      </c>
      <c r="M599" t="s">
        <v>1586</v>
      </c>
      <c r="N599" t="s">
        <v>5575</v>
      </c>
      <c r="O599" t="s">
        <v>5575</v>
      </c>
      <c r="P599" t="s">
        <v>5576</v>
      </c>
      <c r="Q599">
        <v>3149</v>
      </c>
      <c r="R599">
        <v>3149</v>
      </c>
      <c r="S599">
        <v>3149</v>
      </c>
      <c r="T599">
        <v>0</v>
      </c>
      <c r="U599">
        <v>0</v>
      </c>
      <c r="V599">
        <v>0</v>
      </c>
      <c r="W599">
        <v>1</v>
      </c>
      <c r="X599">
        <v>1</v>
      </c>
      <c r="Y599">
        <v>1</v>
      </c>
      <c r="Z599">
        <v>1</v>
      </c>
      <c r="AA599">
        <v>1</v>
      </c>
      <c r="AB599" t="s">
        <v>936</v>
      </c>
      <c r="AC599" t="s">
        <v>5577</v>
      </c>
      <c r="AP599" t="s">
        <v>981</v>
      </c>
      <c r="AQ599">
        <v>0</v>
      </c>
      <c r="AT599" t="s">
        <v>1190</v>
      </c>
      <c r="AU599" t="s">
        <v>3347</v>
      </c>
      <c r="AV599" t="s">
        <v>5578</v>
      </c>
      <c r="AW599" t="s">
        <v>5579</v>
      </c>
      <c r="AX599" t="s">
        <v>3348</v>
      </c>
      <c r="BF599" s="730" t="s">
        <v>5563</v>
      </c>
      <c r="BG599" s="730" t="s">
        <v>936</v>
      </c>
      <c r="BH599" s="730" t="s">
        <v>11135</v>
      </c>
    </row>
    <row r="600" spans="1:60">
      <c r="A600">
        <v>596</v>
      </c>
      <c r="B600" t="s">
        <v>936</v>
      </c>
      <c r="D600" t="s">
        <v>5580</v>
      </c>
      <c r="E600" t="s">
        <v>5581</v>
      </c>
      <c r="F600" t="s">
        <v>974</v>
      </c>
      <c r="G600">
        <v>1</v>
      </c>
      <c r="H600">
        <v>0</v>
      </c>
      <c r="I600" t="s">
        <v>3976</v>
      </c>
      <c r="J600" t="s">
        <v>5111</v>
      </c>
      <c r="K600" t="s">
        <v>4931</v>
      </c>
      <c r="L600" t="s">
        <v>2878</v>
      </c>
      <c r="M600" t="s">
        <v>1586</v>
      </c>
      <c r="N600" t="s">
        <v>5582</v>
      </c>
      <c r="O600" t="s">
        <v>5581</v>
      </c>
      <c r="P600" t="s">
        <v>5583</v>
      </c>
      <c r="Q600">
        <v>3300</v>
      </c>
      <c r="R600">
        <v>3300</v>
      </c>
      <c r="S600">
        <v>3300</v>
      </c>
      <c r="T600">
        <v>0</v>
      </c>
      <c r="U600">
        <v>0</v>
      </c>
      <c r="V600">
        <v>0</v>
      </c>
      <c r="W600">
        <v>1</v>
      </c>
      <c r="X600">
        <v>1</v>
      </c>
      <c r="Y600">
        <v>1</v>
      </c>
      <c r="Z600">
        <v>1</v>
      </c>
      <c r="AA600">
        <v>1</v>
      </c>
      <c r="AB600" t="s">
        <v>936</v>
      </c>
      <c r="AC600" t="s">
        <v>5584</v>
      </c>
      <c r="AP600" t="s">
        <v>981</v>
      </c>
      <c r="AQ600">
        <v>0</v>
      </c>
      <c r="AT600" t="s">
        <v>1054</v>
      </c>
      <c r="AU600" t="s">
        <v>4097</v>
      </c>
      <c r="AV600" t="s">
        <v>5585</v>
      </c>
      <c r="AW600" t="s">
        <v>5586</v>
      </c>
      <c r="AX600" t="s">
        <v>4098</v>
      </c>
      <c r="BF600" s="730" t="s">
        <v>1577</v>
      </c>
      <c r="BG600" s="730" t="s">
        <v>4931</v>
      </c>
      <c r="BH600" s="730" t="s">
        <v>11135</v>
      </c>
    </row>
    <row r="601" spans="1:60">
      <c r="A601">
        <v>597</v>
      </c>
      <c r="B601" t="s">
        <v>936</v>
      </c>
      <c r="D601" t="s">
        <v>3633</v>
      </c>
      <c r="E601" t="s">
        <v>3636</v>
      </c>
      <c r="F601" t="s">
        <v>974</v>
      </c>
      <c r="G601">
        <v>1</v>
      </c>
      <c r="H601">
        <v>0</v>
      </c>
      <c r="I601" t="s">
        <v>3976</v>
      </c>
      <c r="J601" t="s">
        <v>5005</v>
      </c>
      <c r="K601" t="s">
        <v>936</v>
      </c>
      <c r="L601" t="s">
        <v>2878</v>
      </c>
      <c r="M601" t="s">
        <v>1586</v>
      </c>
      <c r="N601" t="s">
        <v>3636</v>
      </c>
      <c r="O601" t="s">
        <v>3636</v>
      </c>
      <c r="P601" t="s">
        <v>5587</v>
      </c>
      <c r="Q601">
        <v>4217</v>
      </c>
      <c r="R601">
        <v>4217</v>
      </c>
      <c r="S601">
        <v>4207</v>
      </c>
      <c r="T601">
        <v>10</v>
      </c>
      <c r="U601">
        <v>0</v>
      </c>
      <c r="V601">
        <v>10</v>
      </c>
      <c r="W601">
        <v>0.99760000000000004</v>
      </c>
      <c r="X601">
        <v>1</v>
      </c>
      <c r="Y601">
        <v>1</v>
      </c>
      <c r="Z601">
        <v>1</v>
      </c>
      <c r="AA601">
        <v>1</v>
      </c>
      <c r="AB601" t="s">
        <v>936</v>
      </c>
      <c r="AC601" t="s">
        <v>5588</v>
      </c>
      <c r="AP601" t="s">
        <v>981</v>
      </c>
      <c r="AQ601">
        <v>0</v>
      </c>
      <c r="AT601" t="s">
        <v>1054</v>
      </c>
      <c r="AU601" t="s">
        <v>4097</v>
      </c>
      <c r="AV601" t="s">
        <v>5589</v>
      </c>
      <c r="AW601" t="s">
        <v>5590</v>
      </c>
      <c r="AX601" t="s">
        <v>4098</v>
      </c>
      <c r="BF601" s="730" t="s">
        <v>5574</v>
      </c>
      <c r="BG601" s="730" t="s">
        <v>4973</v>
      </c>
      <c r="BH601" s="730" t="s">
        <v>11135</v>
      </c>
    </row>
    <row r="602" spans="1:60">
      <c r="A602">
        <v>598</v>
      </c>
      <c r="B602" t="s">
        <v>936</v>
      </c>
      <c r="D602" t="s">
        <v>5591</v>
      </c>
      <c r="E602" t="s">
        <v>5592</v>
      </c>
      <c r="F602" t="s">
        <v>974</v>
      </c>
      <c r="G602">
        <v>1</v>
      </c>
      <c r="H602">
        <v>0</v>
      </c>
      <c r="I602" t="s">
        <v>3976</v>
      </c>
      <c r="J602" t="s">
        <v>5346</v>
      </c>
      <c r="K602" t="s">
        <v>4931</v>
      </c>
      <c r="L602" t="s">
        <v>2878</v>
      </c>
      <c r="M602" t="s">
        <v>1586</v>
      </c>
      <c r="N602" t="s">
        <v>5592</v>
      </c>
      <c r="O602" t="s">
        <v>5592</v>
      </c>
      <c r="P602" t="s">
        <v>5593</v>
      </c>
      <c r="Q602">
        <v>2094</v>
      </c>
      <c r="R602">
        <v>2444</v>
      </c>
      <c r="S602">
        <v>2404</v>
      </c>
      <c r="T602">
        <v>16</v>
      </c>
      <c r="U602">
        <v>24</v>
      </c>
      <c r="V602">
        <v>40</v>
      </c>
      <c r="W602">
        <v>0.98360000000000003</v>
      </c>
      <c r="X602">
        <v>1</v>
      </c>
      <c r="Y602">
        <v>1</v>
      </c>
      <c r="Z602">
        <v>1</v>
      </c>
      <c r="AA602">
        <v>1</v>
      </c>
      <c r="AB602" t="s">
        <v>936</v>
      </c>
      <c r="AC602" t="s">
        <v>5594</v>
      </c>
      <c r="AP602" t="s">
        <v>981</v>
      </c>
      <c r="AQ602">
        <v>0</v>
      </c>
      <c r="AT602" t="s">
        <v>1044</v>
      </c>
      <c r="AU602" t="s">
        <v>5595</v>
      </c>
      <c r="AV602" t="s">
        <v>5596</v>
      </c>
      <c r="AW602" t="s">
        <v>5597</v>
      </c>
      <c r="AX602" t="s">
        <v>5598</v>
      </c>
      <c r="BF602" s="730" t="s">
        <v>5580</v>
      </c>
      <c r="BG602" s="730" t="s">
        <v>4931</v>
      </c>
      <c r="BH602" s="730" t="s">
        <v>11135</v>
      </c>
    </row>
    <row r="603" spans="1:60">
      <c r="A603">
        <v>599</v>
      </c>
      <c r="B603" t="s">
        <v>936</v>
      </c>
      <c r="D603" t="s">
        <v>5599</v>
      </c>
      <c r="E603" t="s">
        <v>4471</v>
      </c>
      <c r="F603" t="s">
        <v>974</v>
      </c>
      <c r="G603">
        <v>1</v>
      </c>
      <c r="H603">
        <v>0</v>
      </c>
      <c r="I603" t="s">
        <v>3976</v>
      </c>
      <c r="J603" t="s">
        <v>5254</v>
      </c>
      <c r="K603" t="s">
        <v>4678</v>
      </c>
      <c r="L603" t="s">
        <v>2878</v>
      </c>
      <c r="M603" t="s">
        <v>1586</v>
      </c>
      <c r="N603" t="s">
        <v>4471</v>
      </c>
      <c r="O603" t="s">
        <v>4471</v>
      </c>
      <c r="P603" t="s">
        <v>5600</v>
      </c>
      <c r="Q603">
        <v>2877</v>
      </c>
      <c r="R603">
        <v>2870</v>
      </c>
      <c r="S603">
        <v>2830</v>
      </c>
      <c r="T603">
        <v>40</v>
      </c>
      <c r="U603">
        <v>0</v>
      </c>
      <c r="V603">
        <v>40</v>
      </c>
      <c r="W603">
        <v>0.98609999999999998</v>
      </c>
      <c r="X603">
        <v>1</v>
      </c>
      <c r="Y603">
        <v>1</v>
      </c>
      <c r="Z603">
        <v>1</v>
      </c>
      <c r="AA603">
        <v>1</v>
      </c>
      <c r="AB603" t="s">
        <v>936</v>
      </c>
      <c r="AC603" t="s">
        <v>5601</v>
      </c>
      <c r="AP603" t="s">
        <v>981</v>
      </c>
      <c r="AQ603">
        <v>0</v>
      </c>
      <c r="AT603" t="s">
        <v>1044</v>
      </c>
      <c r="AU603" t="s">
        <v>5602</v>
      </c>
      <c r="AV603" t="s">
        <v>5603</v>
      </c>
      <c r="AW603" t="s">
        <v>5604</v>
      </c>
      <c r="AX603" t="s">
        <v>5605</v>
      </c>
      <c r="BF603" s="730" t="s">
        <v>3633</v>
      </c>
      <c r="BG603" s="730" t="s">
        <v>936</v>
      </c>
      <c r="BH603" s="730" t="s">
        <v>11135</v>
      </c>
    </row>
    <row r="604" spans="1:60">
      <c r="A604">
        <v>600</v>
      </c>
      <c r="B604" t="s">
        <v>936</v>
      </c>
      <c r="D604" t="s">
        <v>5606</v>
      </c>
      <c r="E604" t="s">
        <v>5607</v>
      </c>
      <c r="F604" t="s">
        <v>974</v>
      </c>
      <c r="G604">
        <v>1</v>
      </c>
      <c r="H604">
        <v>0</v>
      </c>
      <c r="I604" t="s">
        <v>4906</v>
      </c>
      <c r="J604" t="s">
        <v>4972</v>
      </c>
      <c r="K604" t="s">
        <v>4973</v>
      </c>
      <c r="L604" t="s">
        <v>2878</v>
      </c>
      <c r="M604" t="s">
        <v>1586</v>
      </c>
      <c r="N604" t="s">
        <v>5607</v>
      </c>
      <c r="O604" t="s">
        <v>5608</v>
      </c>
      <c r="P604" t="s">
        <v>5609</v>
      </c>
      <c r="Q604">
        <v>7085</v>
      </c>
      <c r="R604">
        <v>6930</v>
      </c>
      <c r="S604">
        <v>6922</v>
      </c>
      <c r="T604">
        <v>8</v>
      </c>
      <c r="U604">
        <v>0</v>
      </c>
      <c r="V604">
        <v>8</v>
      </c>
      <c r="W604">
        <v>0.99880000000000002</v>
      </c>
      <c r="X604">
        <v>1</v>
      </c>
      <c r="Y604">
        <v>0</v>
      </c>
      <c r="Z604">
        <v>1</v>
      </c>
      <c r="AA604">
        <v>0</v>
      </c>
      <c r="AB604" t="s">
        <v>936</v>
      </c>
      <c r="AC604" t="s">
        <v>5610</v>
      </c>
      <c r="AP604" t="s">
        <v>981</v>
      </c>
      <c r="AQ604">
        <v>0</v>
      </c>
      <c r="AT604" t="s">
        <v>1054</v>
      </c>
      <c r="AU604" t="s">
        <v>4846</v>
      </c>
      <c r="AV604" t="s">
        <v>5611</v>
      </c>
      <c r="AW604" t="s">
        <v>5612</v>
      </c>
      <c r="AX604" t="s">
        <v>4847</v>
      </c>
      <c r="BF604" s="730" t="s">
        <v>5591</v>
      </c>
      <c r="BG604" s="730" t="s">
        <v>4931</v>
      </c>
      <c r="BH604" s="730" t="s">
        <v>11135</v>
      </c>
    </row>
    <row r="605" spans="1:60">
      <c r="A605">
        <v>601</v>
      </c>
      <c r="B605" t="s">
        <v>936</v>
      </c>
      <c r="D605" t="s">
        <v>5613</v>
      </c>
      <c r="E605" t="s">
        <v>5614</v>
      </c>
      <c r="F605" t="s">
        <v>1628</v>
      </c>
      <c r="G605">
        <v>1</v>
      </c>
      <c r="H605">
        <v>1</v>
      </c>
      <c r="I605" t="s">
        <v>4906</v>
      </c>
      <c r="J605" t="s">
        <v>4972</v>
      </c>
      <c r="K605" t="s">
        <v>4973</v>
      </c>
      <c r="L605" t="s">
        <v>2878</v>
      </c>
      <c r="M605" t="s">
        <v>1586</v>
      </c>
      <c r="N605" t="s">
        <v>5607</v>
      </c>
      <c r="O605" t="s">
        <v>5615</v>
      </c>
      <c r="P605" t="s">
        <v>5616</v>
      </c>
      <c r="Q605">
        <v>2816</v>
      </c>
      <c r="R605">
        <v>2832</v>
      </c>
      <c r="S605">
        <v>2790</v>
      </c>
      <c r="T605">
        <v>27</v>
      </c>
      <c r="U605">
        <v>15</v>
      </c>
      <c r="V605">
        <v>42</v>
      </c>
      <c r="W605">
        <v>0.98519999999999996</v>
      </c>
      <c r="X605">
        <v>1</v>
      </c>
      <c r="Y605">
        <v>0</v>
      </c>
      <c r="Z605">
        <v>1</v>
      </c>
      <c r="AA605">
        <v>0</v>
      </c>
      <c r="AB605" t="s">
        <v>936</v>
      </c>
      <c r="AC605" t="s">
        <v>5617</v>
      </c>
      <c r="AJ605" t="s">
        <v>4450</v>
      </c>
      <c r="AP605" t="s">
        <v>981</v>
      </c>
      <c r="AQ605">
        <v>0</v>
      </c>
      <c r="AT605" t="s">
        <v>1054</v>
      </c>
      <c r="AU605" t="s">
        <v>4846</v>
      </c>
      <c r="AV605" t="s">
        <v>5618</v>
      </c>
      <c r="AW605" t="s">
        <v>5619</v>
      </c>
      <c r="AX605" t="s">
        <v>4847</v>
      </c>
      <c r="BF605" s="730" t="s">
        <v>5599</v>
      </c>
      <c r="BG605" s="730" t="s">
        <v>4678</v>
      </c>
      <c r="BH605" s="730" t="s">
        <v>11135</v>
      </c>
    </row>
    <row r="606" spans="1:60">
      <c r="A606">
        <v>602</v>
      </c>
      <c r="B606" t="s">
        <v>936</v>
      </c>
      <c r="D606" t="s">
        <v>5620</v>
      </c>
      <c r="E606" t="s">
        <v>5621</v>
      </c>
      <c r="F606" t="s">
        <v>974</v>
      </c>
      <c r="G606">
        <v>1</v>
      </c>
      <c r="H606">
        <v>0</v>
      </c>
      <c r="I606" t="s">
        <v>3976</v>
      </c>
      <c r="J606" t="s">
        <v>5261</v>
      </c>
      <c r="K606" t="s">
        <v>4931</v>
      </c>
      <c r="L606" t="s">
        <v>2878</v>
      </c>
      <c r="M606" t="s">
        <v>1586</v>
      </c>
      <c r="N606" t="s">
        <v>5621</v>
      </c>
      <c r="O606" t="s">
        <v>5621</v>
      </c>
      <c r="P606" t="s">
        <v>5622</v>
      </c>
      <c r="Q606">
        <v>3420</v>
      </c>
      <c r="R606">
        <v>3440</v>
      </c>
      <c r="S606">
        <v>3410</v>
      </c>
      <c r="T606">
        <v>20</v>
      </c>
      <c r="U606">
        <v>10</v>
      </c>
      <c r="V606">
        <v>30</v>
      </c>
      <c r="W606">
        <v>0.99129999999999996</v>
      </c>
      <c r="X606">
        <v>1</v>
      </c>
      <c r="Y606">
        <v>1</v>
      </c>
      <c r="Z606">
        <v>1</v>
      </c>
      <c r="AA606">
        <v>1</v>
      </c>
      <c r="AB606" t="s">
        <v>936</v>
      </c>
      <c r="AC606" t="s">
        <v>5623</v>
      </c>
      <c r="AP606" t="s">
        <v>981</v>
      </c>
      <c r="AQ606">
        <v>0</v>
      </c>
      <c r="AT606" t="s">
        <v>1034</v>
      </c>
      <c r="AU606" t="s">
        <v>5624</v>
      </c>
      <c r="AV606" t="s">
        <v>5625</v>
      </c>
      <c r="AW606" t="s">
        <v>5626</v>
      </c>
      <c r="AX606" t="s">
        <v>5626</v>
      </c>
      <c r="BF606" s="730" t="s">
        <v>5606</v>
      </c>
      <c r="BG606" s="730" t="s">
        <v>4973</v>
      </c>
      <c r="BH606" s="730" t="s">
        <v>11135</v>
      </c>
    </row>
    <row r="607" spans="1:60">
      <c r="A607">
        <v>603</v>
      </c>
      <c r="B607" t="s">
        <v>936</v>
      </c>
      <c r="D607" t="s">
        <v>4338</v>
      </c>
      <c r="E607" t="s">
        <v>4340</v>
      </c>
      <c r="F607" t="s">
        <v>974</v>
      </c>
      <c r="G607">
        <v>1</v>
      </c>
      <c r="H607">
        <v>0</v>
      </c>
      <c r="I607" t="s">
        <v>3976</v>
      </c>
      <c r="J607" t="s">
        <v>5005</v>
      </c>
      <c r="K607" t="s">
        <v>936</v>
      </c>
      <c r="L607" t="s">
        <v>2878</v>
      </c>
      <c r="M607" t="s">
        <v>1586</v>
      </c>
      <c r="N607" t="s">
        <v>4340</v>
      </c>
      <c r="O607" t="s">
        <v>4340</v>
      </c>
      <c r="P607" t="s">
        <v>5627</v>
      </c>
      <c r="Q607">
        <v>4133</v>
      </c>
      <c r="R607">
        <v>4073</v>
      </c>
      <c r="S607">
        <v>4073</v>
      </c>
      <c r="T607">
        <v>0</v>
      </c>
      <c r="U607">
        <v>0</v>
      </c>
      <c r="V607">
        <v>0</v>
      </c>
      <c r="W607">
        <v>1</v>
      </c>
      <c r="X607">
        <v>1</v>
      </c>
      <c r="Y607">
        <v>1</v>
      </c>
      <c r="Z607">
        <v>1</v>
      </c>
      <c r="AA607">
        <v>1</v>
      </c>
      <c r="AB607" t="s">
        <v>936</v>
      </c>
      <c r="AC607" t="s">
        <v>5628</v>
      </c>
      <c r="AP607" t="s">
        <v>981</v>
      </c>
      <c r="AQ607">
        <v>0</v>
      </c>
      <c r="AT607" t="s">
        <v>1034</v>
      </c>
      <c r="AU607" t="s">
        <v>5624</v>
      </c>
      <c r="AV607" t="s">
        <v>5629</v>
      </c>
      <c r="AW607" t="s">
        <v>5630</v>
      </c>
      <c r="AX607" t="s">
        <v>5626</v>
      </c>
      <c r="BF607" s="730" t="s">
        <v>5613</v>
      </c>
      <c r="BG607" s="730" t="s">
        <v>4973</v>
      </c>
      <c r="BH607" s="730" t="s">
        <v>11135</v>
      </c>
    </row>
    <row r="608" spans="1:60">
      <c r="A608">
        <v>604</v>
      </c>
      <c r="B608" t="s">
        <v>936</v>
      </c>
      <c r="D608" t="s">
        <v>5631</v>
      </c>
      <c r="E608" t="s">
        <v>3749</v>
      </c>
      <c r="F608" t="s">
        <v>974</v>
      </c>
      <c r="G608">
        <v>1</v>
      </c>
      <c r="H608">
        <v>0</v>
      </c>
      <c r="I608" t="s">
        <v>3976</v>
      </c>
      <c r="J608" t="s">
        <v>4298</v>
      </c>
      <c r="K608" t="s">
        <v>985</v>
      </c>
      <c r="L608" t="s">
        <v>2878</v>
      </c>
      <c r="M608" t="s">
        <v>1586</v>
      </c>
      <c r="N608" t="s">
        <v>3749</v>
      </c>
      <c r="O608" t="s">
        <v>3749</v>
      </c>
      <c r="P608" t="s">
        <v>5632</v>
      </c>
      <c r="Q608">
        <v>3687</v>
      </c>
      <c r="R608">
        <v>3647</v>
      </c>
      <c r="S608">
        <v>3647</v>
      </c>
      <c r="T608">
        <v>0</v>
      </c>
      <c r="U608">
        <v>0</v>
      </c>
      <c r="V608">
        <v>0</v>
      </c>
      <c r="W608">
        <v>1</v>
      </c>
      <c r="X608">
        <v>1</v>
      </c>
      <c r="Y608">
        <v>1</v>
      </c>
      <c r="Z608">
        <v>1</v>
      </c>
      <c r="AA608">
        <v>1</v>
      </c>
      <c r="AB608" t="s">
        <v>936</v>
      </c>
      <c r="AC608" t="s">
        <v>5633</v>
      </c>
      <c r="AP608" t="s">
        <v>981</v>
      </c>
      <c r="AQ608">
        <v>0</v>
      </c>
      <c r="AT608" t="s">
        <v>991</v>
      </c>
      <c r="AU608" t="s">
        <v>5634</v>
      </c>
      <c r="AV608" t="s">
        <v>5635</v>
      </c>
      <c r="AW608" t="s">
        <v>5636</v>
      </c>
      <c r="AX608" t="s">
        <v>5637</v>
      </c>
      <c r="BF608" s="730" t="s">
        <v>5620</v>
      </c>
      <c r="BG608" s="730" t="s">
        <v>4931</v>
      </c>
      <c r="BH608" s="730" t="s">
        <v>11135</v>
      </c>
    </row>
    <row r="609" spans="1:60">
      <c r="A609">
        <v>605</v>
      </c>
      <c r="B609" t="s">
        <v>936</v>
      </c>
      <c r="D609" t="s">
        <v>5513</v>
      </c>
      <c r="E609" t="s">
        <v>5516</v>
      </c>
      <c r="F609" t="s">
        <v>974</v>
      </c>
      <c r="G609">
        <v>1</v>
      </c>
      <c r="H609">
        <v>0</v>
      </c>
      <c r="I609" t="s">
        <v>3976</v>
      </c>
      <c r="J609" t="s">
        <v>5078</v>
      </c>
      <c r="K609" t="s">
        <v>936</v>
      </c>
      <c r="L609" t="s">
        <v>2878</v>
      </c>
      <c r="M609" t="s">
        <v>1586</v>
      </c>
      <c r="N609" t="s">
        <v>5516</v>
      </c>
      <c r="O609" t="s">
        <v>5516</v>
      </c>
      <c r="P609" t="s">
        <v>5638</v>
      </c>
      <c r="Q609">
        <v>6087</v>
      </c>
      <c r="R609">
        <v>6012</v>
      </c>
      <c r="S609">
        <v>5938</v>
      </c>
      <c r="T609">
        <v>65</v>
      </c>
      <c r="U609">
        <v>9</v>
      </c>
      <c r="V609">
        <v>74</v>
      </c>
      <c r="W609">
        <v>0.98770000000000002</v>
      </c>
      <c r="X609">
        <v>1</v>
      </c>
      <c r="Y609">
        <v>1</v>
      </c>
      <c r="Z609">
        <v>1</v>
      </c>
      <c r="AA609">
        <v>1</v>
      </c>
      <c r="AB609" t="s">
        <v>936</v>
      </c>
      <c r="AC609" t="s">
        <v>5639</v>
      </c>
      <c r="AP609" t="s">
        <v>981</v>
      </c>
      <c r="AQ609">
        <v>0</v>
      </c>
      <c r="AT609" t="s">
        <v>971</v>
      </c>
      <c r="AU609" t="s">
        <v>1393</v>
      </c>
      <c r="AV609" t="s">
        <v>5640</v>
      </c>
      <c r="AW609" t="s">
        <v>5641</v>
      </c>
      <c r="AX609" t="s">
        <v>1394</v>
      </c>
      <c r="BF609" s="730" t="s">
        <v>4338</v>
      </c>
      <c r="BG609" s="730" t="s">
        <v>936</v>
      </c>
      <c r="BH609" s="730" t="s">
        <v>11135</v>
      </c>
    </row>
    <row r="610" spans="1:60">
      <c r="A610">
        <v>606</v>
      </c>
      <c r="B610" t="s">
        <v>936</v>
      </c>
      <c r="D610" t="s">
        <v>5642</v>
      </c>
      <c r="E610" t="s">
        <v>5643</v>
      </c>
      <c r="F610" t="s">
        <v>974</v>
      </c>
      <c r="G610">
        <v>1</v>
      </c>
      <c r="H610">
        <v>0</v>
      </c>
      <c r="I610" t="s">
        <v>3976</v>
      </c>
      <c r="J610" t="s">
        <v>4945</v>
      </c>
      <c r="K610" t="s">
        <v>4931</v>
      </c>
      <c r="L610" t="s">
        <v>2878</v>
      </c>
      <c r="M610" t="s">
        <v>1586</v>
      </c>
      <c r="N610" t="s">
        <v>5644</v>
      </c>
      <c r="O610" t="s">
        <v>5644</v>
      </c>
      <c r="P610" t="s">
        <v>5645</v>
      </c>
      <c r="Q610">
        <v>7139</v>
      </c>
      <c r="R610">
        <v>6864</v>
      </c>
      <c r="S610">
        <v>6838</v>
      </c>
      <c r="T610">
        <v>10</v>
      </c>
      <c r="U610">
        <v>16</v>
      </c>
      <c r="V610">
        <v>26</v>
      </c>
      <c r="W610">
        <v>0.99619999999999997</v>
      </c>
      <c r="X610">
        <v>1</v>
      </c>
      <c r="Y610">
        <v>1</v>
      </c>
      <c r="Z610">
        <v>1</v>
      </c>
      <c r="AA610">
        <v>1</v>
      </c>
      <c r="AB610" t="s">
        <v>936</v>
      </c>
      <c r="AC610" t="s">
        <v>5646</v>
      </c>
      <c r="AP610" t="s">
        <v>981</v>
      </c>
      <c r="AQ610">
        <v>0</v>
      </c>
      <c r="AT610" t="s">
        <v>936</v>
      </c>
      <c r="AU610" t="s">
        <v>5239</v>
      </c>
      <c r="AV610" t="s">
        <v>5647</v>
      </c>
      <c r="AW610" t="s">
        <v>5648</v>
      </c>
      <c r="AX610" t="s">
        <v>5240</v>
      </c>
      <c r="BF610" s="730" t="s">
        <v>5631</v>
      </c>
      <c r="BG610" s="730" t="s">
        <v>985</v>
      </c>
      <c r="BH610" s="730" t="s">
        <v>11135</v>
      </c>
    </row>
    <row r="611" spans="1:60">
      <c r="A611">
        <v>607</v>
      </c>
      <c r="B611" t="s">
        <v>936</v>
      </c>
      <c r="D611" t="s">
        <v>2690</v>
      </c>
      <c r="E611" t="s">
        <v>2693</v>
      </c>
      <c r="F611" t="s">
        <v>974</v>
      </c>
      <c r="G611">
        <v>2</v>
      </c>
      <c r="H611">
        <v>0</v>
      </c>
      <c r="I611" t="s">
        <v>3976</v>
      </c>
      <c r="J611" t="s">
        <v>5111</v>
      </c>
      <c r="K611" t="s">
        <v>4931</v>
      </c>
      <c r="L611" t="s">
        <v>2878</v>
      </c>
      <c r="M611" t="s">
        <v>1586</v>
      </c>
      <c r="N611" t="s">
        <v>2693</v>
      </c>
      <c r="O611" t="s">
        <v>2693</v>
      </c>
      <c r="P611" t="s">
        <v>5649</v>
      </c>
      <c r="Q611">
        <v>41565</v>
      </c>
      <c r="R611">
        <v>54203</v>
      </c>
      <c r="S611">
        <v>54123</v>
      </c>
      <c r="T611">
        <v>48</v>
      </c>
      <c r="U611">
        <v>32</v>
      </c>
      <c r="V611">
        <v>80</v>
      </c>
      <c r="W611">
        <v>0.99850000000000005</v>
      </c>
      <c r="X611">
        <v>1</v>
      </c>
      <c r="Y611">
        <v>1</v>
      </c>
      <c r="Z611">
        <v>0</v>
      </c>
      <c r="AA611">
        <v>0</v>
      </c>
      <c r="AB611" t="s">
        <v>936</v>
      </c>
      <c r="AC611" s="505" t="s">
        <v>5650</v>
      </c>
      <c r="AD611" s="504" t="s">
        <v>5651</v>
      </c>
      <c r="AP611" t="s">
        <v>981</v>
      </c>
      <c r="AQ611">
        <v>0</v>
      </c>
      <c r="AT611" t="s">
        <v>1054</v>
      </c>
      <c r="AU611" t="s">
        <v>4839</v>
      </c>
      <c r="AV611" t="s">
        <v>5652</v>
      </c>
      <c r="AW611" t="s">
        <v>5653</v>
      </c>
      <c r="AX611" t="s">
        <v>4840</v>
      </c>
      <c r="BF611" s="730" t="s">
        <v>5513</v>
      </c>
      <c r="BG611" s="730" t="s">
        <v>936</v>
      </c>
      <c r="BH611" s="730" t="s">
        <v>11135</v>
      </c>
    </row>
    <row r="612" spans="1:60">
      <c r="A612">
        <v>608</v>
      </c>
      <c r="B612" t="s">
        <v>936</v>
      </c>
      <c r="D612" t="s">
        <v>5654</v>
      </c>
      <c r="E612" t="s">
        <v>5655</v>
      </c>
      <c r="F612" t="s">
        <v>974</v>
      </c>
      <c r="G612">
        <v>1</v>
      </c>
      <c r="H612">
        <v>0</v>
      </c>
      <c r="I612" t="s">
        <v>3976</v>
      </c>
      <c r="J612" t="s">
        <v>5005</v>
      </c>
      <c r="K612" t="s">
        <v>936</v>
      </c>
      <c r="L612" t="s">
        <v>2878</v>
      </c>
      <c r="M612" t="s">
        <v>1586</v>
      </c>
      <c r="N612" t="s">
        <v>5656</v>
      </c>
      <c r="O612" t="s">
        <v>5656</v>
      </c>
      <c r="P612" t="s">
        <v>5657</v>
      </c>
      <c r="Q612">
        <v>5298</v>
      </c>
      <c r="R612">
        <v>5298</v>
      </c>
      <c r="S612">
        <v>4803</v>
      </c>
      <c r="T612">
        <v>452</v>
      </c>
      <c r="U612">
        <v>43</v>
      </c>
      <c r="V612">
        <v>495</v>
      </c>
      <c r="W612">
        <v>0.90659999999999996</v>
      </c>
      <c r="X612">
        <v>0</v>
      </c>
      <c r="Y612">
        <v>1</v>
      </c>
      <c r="Z612">
        <v>1</v>
      </c>
      <c r="AA612">
        <v>0</v>
      </c>
      <c r="AB612" t="s">
        <v>936</v>
      </c>
      <c r="AC612" t="s">
        <v>5658</v>
      </c>
      <c r="AP612" t="s">
        <v>981</v>
      </c>
      <c r="AQ612">
        <v>0</v>
      </c>
      <c r="AT612" t="s">
        <v>1034</v>
      </c>
      <c r="AU612" t="s">
        <v>5659</v>
      </c>
      <c r="AV612" t="s">
        <v>5660</v>
      </c>
      <c r="AW612" t="s">
        <v>5661</v>
      </c>
      <c r="AX612" t="s">
        <v>5662</v>
      </c>
      <c r="BF612" s="730" t="s">
        <v>5642</v>
      </c>
      <c r="BG612" s="730" t="s">
        <v>4931</v>
      </c>
      <c r="BH612" s="730" t="s">
        <v>11135</v>
      </c>
    </row>
    <row r="613" spans="1:60">
      <c r="A613">
        <v>609</v>
      </c>
      <c r="B613" t="s">
        <v>936</v>
      </c>
      <c r="D613" t="s">
        <v>5663</v>
      </c>
      <c r="E613" t="s">
        <v>5664</v>
      </c>
      <c r="F613" t="s">
        <v>974</v>
      </c>
      <c r="G613">
        <v>1</v>
      </c>
      <c r="H613">
        <v>0</v>
      </c>
      <c r="I613" t="s">
        <v>3976</v>
      </c>
      <c r="J613" t="s">
        <v>5005</v>
      </c>
      <c r="K613" t="s">
        <v>936</v>
      </c>
      <c r="L613" t="s">
        <v>2878</v>
      </c>
      <c r="M613" t="s">
        <v>1586</v>
      </c>
      <c r="N613" t="s">
        <v>5656</v>
      </c>
      <c r="O613" t="s">
        <v>5656</v>
      </c>
      <c r="P613" t="s">
        <v>5665</v>
      </c>
      <c r="Q613">
        <v>4090</v>
      </c>
      <c r="R613">
        <v>4108</v>
      </c>
      <c r="S613">
        <v>4069</v>
      </c>
      <c r="T613">
        <v>0</v>
      </c>
      <c r="U613">
        <v>39</v>
      </c>
      <c r="V613">
        <v>39</v>
      </c>
      <c r="W613">
        <v>0.99050000000000005</v>
      </c>
      <c r="X613">
        <v>1</v>
      </c>
      <c r="Y613">
        <v>1</v>
      </c>
      <c r="Z613">
        <v>1</v>
      </c>
      <c r="AA613">
        <v>1</v>
      </c>
      <c r="AB613" t="s">
        <v>936</v>
      </c>
      <c r="AC613" t="s">
        <v>5666</v>
      </c>
      <c r="AP613" t="s">
        <v>981</v>
      </c>
      <c r="AQ613">
        <v>0</v>
      </c>
      <c r="AT613" t="s">
        <v>971</v>
      </c>
      <c r="AU613" t="s">
        <v>1467</v>
      </c>
      <c r="AV613" t="s">
        <v>5667</v>
      </c>
      <c r="AW613" t="s">
        <v>5668</v>
      </c>
      <c r="AX613" t="s">
        <v>1468</v>
      </c>
      <c r="BF613" s="730" t="s">
        <v>2690</v>
      </c>
      <c r="BG613" s="730" t="s">
        <v>4931</v>
      </c>
      <c r="BH613" s="730" t="s">
        <v>11135</v>
      </c>
    </row>
    <row r="614" spans="1:60">
      <c r="A614">
        <v>610</v>
      </c>
      <c r="B614" t="s">
        <v>936</v>
      </c>
      <c r="D614" t="s">
        <v>2087</v>
      </c>
      <c r="E614" t="s">
        <v>2090</v>
      </c>
      <c r="F614" t="s">
        <v>974</v>
      </c>
      <c r="G614">
        <v>1</v>
      </c>
      <c r="H614">
        <v>0</v>
      </c>
      <c r="I614" t="s">
        <v>4906</v>
      </c>
      <c r="J614" t="s">
        <v>4922</v>
      </c>
      <c r="K614" t="s">
        <v>4973</v>
      </c>
      <c r="L614" t="s">
        <v>2878</v>
      </c>
      <c r="M614" t="s">
        <v>1586</v>
      </c>
      <c r="N614" t="s">
        <v>2090</v>
      </c>
      <c r="O614" t="s">
        <v>5669</v>
      </c>
      <c r="P614" t="s">
        <v>5670</v>
      </c>
      <c r="Q614">
        <v>2054</v>
      </c>
      <c r="R614">
        <v>1882</v>
      </c>
      <c r="S614">
        <v>1878</v>
      </c>
      <c r="T614">
        <v>0</v>
      </c>
      <c r="U614">
        <v>4</v>
      </c>
      <c r="V614">
        <v>4</v>
      </c>
      <c r="W614">
        <v>0.99790000000000001</v>
      </c>
      <c r="X614">
        <v>1</v>
      </c>
      <c r="Y614">
        <v>1</v>
      </c>
      <c r="Z614">
        <v>1</v>
      </c>
      <c r="AA614">
        <v>1</v>
      </c>
      <c r="AB614" t="s">
        <v>936</v>
      </c>
      <c r="AC614" t="s">
        <v>5671</v>
      </c>
      <c r="AP614" t="s">
        <v>981</v>
      </c>
      <c r="AQ614">
        <v>0</v>
      </c>
      <c r="AT614" t="s">
        <v>1023</v>
      </c>
      <c r="AU614" t="s">
        <v>5672</v>
      </c>
      <c r="AV614" t="s">
        <v>5673</v>
      </c>
      <c r="AW614" t="s">
        <v>5674</v>
      </c>
      <c r="AX614" t="s">
        <v>5675</v>
      </c>
      <c r="BF614" s="730" t="s">
        <v>5654</v>
      </c>
      <c r="BG614" s="730" t="s">
        <v>936</v>
      </c>
      <c r="BH614" s="730" t="s">
        <v>11135</v>
      </c>
    </row>
    <row r="615" spans="1:60">
      <c r="A615">
        <v>611</v>
      </c>
      <c r="B615" t="s">
        <v>936</v>
      </c>
      <c r="D615" t="s">
        <v>5676</v>
      </c>
      <c r="E615" t="s">
        <v>4931</v>
      </c>
      <c r="F615" t="s">
        <v>974</v>
      </c>
      <c r="G615">
        <v>1</v>
      </c>
      <c r="H615">
        <v>0</v>
      </c>
      <c r="I615" t="s">
        <v>3976</v>
      </c>
      <c r="J615" t="s">
        <v>5677</v>
      </c>
      <c r="K615" t="s">
        <v>4931</v>
      </c>
      <c r="L615" t="s">
        <v>2878</v>
      </c>
      <c r="M615" t="s">
        <v>1586</v>
      </c>
      <c r="N615" t="s">
        <v>4931</v>
      </c>
      <c r="O615" t="s">
        <v>5678</v>
      </c>
      <c r="P615" t="s">
        <v>5679</v>
      </c>
      <c r="Q615">
        <v>174544</v>
      </c>
      <c r="R615">
        <v>174544</v>
      </c>
      <c r="S615">
        <v>172299</v>
      </c>
      <c r="T615">
        <v>2044</v>
      </c>
      <c r="U615">
        <v>201</v>
      </c>
      <c r="V615">
        <v>2245</v>
      </c>
      <c r="W615">
        <v>0.98709999999999998</v>
      </c>
      <c r="X615">
        <v>0</v>
      </c>
      <c r="Y615">
        <v>1</v>
      </c>
      <c r="Z615">
        <v>1</v>
      </c>
      <c r="AA615">
        <v>0</v>
      </c>
      <c r="AB615" t="s">
        <v>936</v>
      </c>
      <c r="AC615" t="s">
        <v>5680</v>
      </c>
      <c r="AP615" t="s">
        <v>981</v>
      </c>
      <c r="AQ615">
        <v>0</v>
      </c>
      <c r="AT615" t="s">
        <v>971</v>
      </c>
      <c r="AU615" t="s">
        <v>1401</v>
      </c>
      <c r="AV615" t="s">
        <v>5681</v>
      </c>
      <c r="AW615" t="s">
        <v>5682</v>
      </c>
      <c r="AX615" t="s">
        <v>1402</v>
      </c>
      <c r="BF615" s="730" t="s">
        <v>5663</v>
      </c>
      <c r="BG615" s="730" t="s">
        <v>936</v>
      </c>
      <c r="BH615" s="730" t="s">
        <v>11135</v>
      </c>
    </row>
    <row r="616" spans="1:60">
      <c r="A616">
        <v>612</v>
      </c>
      <c r="B616" t="s">
        <v>936</v>
      </c>
      <c r="D616" t="s">
        <v>5683</v>
      </c>
      <c r="E616" t="s">
        <v>5684</v>
      </c>
      <c r="F616" t="s">
        <v>974</v>
      </c>
      <c r="G616">
        <v>1</v>
      </c>
      <c r="H616">
        <v>0</v>
      </c>
      <c r="I616" t="s">
        <v>3976</v>
      </c>
      <c r="J616" t="s">
        <v>4178</v>
      </c>
      <c r="K616" t="s">
        <v>936</v>
      </c>
      <c r="L616" t="s">
        <v>2878</v>
      </c>
      <c r="M616" t="s">
        <v>1586</v>
      </c>
      <c r="N616" t="s">
        <v>5684</v>
      </c>
      <c r="O616" t="s">
        <v>5684</v>
      </c>
      <c r="P616" t="s">
        <v>5685</v>
      </c>
      <c r="Q616">
        <v>3133</v>
      </c>
      <c r="R616">
        <v>3169</v>
      </c>
      <c r="S616">
        <v>3110</v>
      </c>
      <c r="T616">
        <v>55</v>
      </c>
      <c r="U616">
        <v>4</v>
      </c>
      <c r="V616">
        <v>59</v>
      </c>
      <c r="W616">
        <v>0.98140000000000005</v>
      </c>
      <c r="X616">
        <v>1</v>
      </c>
      <c r="Y616">
        <v>1</v>
      </c>
      <c r="Z616">
        <v>1</v>
      </c>
      <c r="AA616">
        <v>1</v>
      </c>
      <c r="AB616" t="s">
        <v>936</v>
      </c>
      <c r="AC616" t="s">
        <v>5686</v>
      </c>
      <c r="AP616" t="s">
        <v>981</v>
      </c>
      <c r="AQ616">
        <v>0</v>
      </c>
      <c r="AT616" t="s">
        <v>1034</v>
      </c>
      <c r="AU616" t="s">
        <v>5687</v>
      </c>
      <c r="AV616" t="s">
        <v>5688</v>
      </c>
      <c r="AW616" t="s">
        <v>5689</v>
      </c>
      <c r="AX616" t="s">
        <v>5690</v>
      </c>
      <c r="BF616" s="730" t="s">
        <v>2087</v>
      </c>
      <c r="BG616" s="730" t="s">
        <v>4973</v>
      </c>
      <c r="BH616" s="730" t="s">
        <v>11135</v>
      </c>
    </row>
    <row r="617" spans="1:60">
      <c r="A617">
        <v>613</v>
      </c>
      <c r="B617" t="s">
        <v>936</v>
      </c>
      <c r="D617" t="s">
        <v>4687</v>
      </c>
      <c r="E617" t="s">
        <v>4690</v>
      </c>
      <c r="F617" t="s">
        <v>974</v>
      </c>
      <c r="G617">
        <v>1</v>
      </c>
      <c r="H617">
        <v>0</v>
      </c>
      <c r="I617" t="s">
        <v>4906</v>
      </c>
      <c r="J617" t="s">
        <v>5493</v>
      </c>
      <c r="K617" t="s">
        <v>4678</v>
      </c>
      <c r="L617" t="s">
        <v>2878</v>
      </c>
      <c r="M617" t="s">
        <v>1586</v>
      </c>
      <c r="N617" t="s">
        <v>4690</v>
      </c>
      <c r="O617" t="s">
        <v>4690</v>
      </c>
      <c r="P617" t="s">
        <v>5691</v>
      </c>
      <c r="Q617">
        <v>2090</v>
      </c>
      <c r="R617">
        <v>1992</v>
      </c>
      <c r="S617">
        <v>1973</v>
      </c>
      <c r="T617">
        <v>13</v>
      </c>
      <c r="U617">
        <v>6</v>
      </c>
      <c r="V617">
        <v>19</v>
      </c>
      <c r="W617">
        <v>0.99050000000000005</v>
      </c>
      <c r="X617">
        <v>1</v>
      </c>
      <c r="Y617">
        <v>1</v>
      </c>
      <c r="Z617">
        <v>1</v>
      </c>
      <c r="AA617">
        <v>1</v>
      </c>
      <c r="AB617" t="s">
        <v>936</v>
      </c>
      <c r="AC617" t="s">
        <v>5692</v>
      </c>
      <c r="AP617" t="s">
        <v>981</v>
      </c>
      <c r="AQ617">
        <v>0</v>
      </c>
      <c r="AT617" t="s">
        <v>1054</v>
      </c>
      <c r="AU617" t="s">
        <v>4503</v>
      </c>
      <c r="AV617" t="s">
        <v>5693</v>
      </c>
      <c r="AW617" t="s">
        <v>5694</v>
      </c>
      <c r="AX617" t="s">
        <v>4504</v>
      </c>
      <c r="BF617" s="730" t="s">
        <v>5676</v>
      </c>
      <c r="BG617" s="730" t="s">
        <v>4931</v>
      </c>
      <c r="BH617" s="730" t="s">
        <v>11135</v>
      </c>
    </row>
    <row r="618" spans="1:60">
      <c r="A618">
        <v>614</v>
      </c>
      <c r="B618" t="s">
        <v>936</v>
      </c>
      <c r="D618" t="s">
        <v>5695</v>
      </c>
      <c r="E618" t="s">
        <v>5696</v>
      </c>
      <c r="F618" t="s">
        <v>974</v>
      </c>
      <c r="G618">
        <v>1</v>
      </c>
      <c r="H618">
        <v>0</v>
      </c>
      <c r="I618" t="s">
        <v>4906</v>
      </c>
      <c r="J618" t="s">
        <v>5493</v>
      </c>
      <c r="K618" t="s">
        <v>4678</v>
      </c>
      <c r="L618" t="s">
        <v>2878</v>
      </c>
      <c r="M618" t="s">
        <v>1586</v>
      </c>
      <c r="N618" t="s">
        <v>5696</v>
      </c>
      <c r="O618" t="s">
        <v>5696</v>
      </c>
      <c r="P618" t="s">
        <v>5697</v>
      </c>
      <c r="Q618">
        <v>2307</v>
      </c>
      <c r="R618">
        <v>2171</v>
      </c>
      <c r="S618">
        <v>2128</v>
      </c>
      <c r="T618">
        <v>27</v>
      </c>
      <c r="U618">
        <v>16</v>
      </c>
      <c r="V618">
        <v>43</v>
      </c>
      <c r="W618">
        <v>0.98019999999999996</v>
      </c>
      <c r="X618">
        <v>1</v>
      </c>
      <c r="Y618">
        <v>1</v>
      </c>
      <c r="Z618">
        <v>1</v>
      </c>
      <c r="AA618">
        <v>1</v>
      </c>
      <c r="AB618" t="s">
        <v>936</v>
      </c>
      <c r="AC618" t="s">
        <v>5698</v>
      </c>
      <c r="AP618" t="s">
        <v>981</v>
      </c>
      <c r="AQ618">
        <v>0</v>
      </c>
      <c r="AT618" t="s">
        <v>1044</v>
      </c>
      <c r="AU618" t="s">
        <v>5699</v>
      </c>
      <c r="AV618" t="s">
        <v>5700</v>
      </c>
      <c r="AW618" t="s">
        <v>5701</v>
      </c>
      <c r="AX618" t="s">
        <v>5701</v>
      </c>
      <c r="BF618" s="730" t="s">
        <v>5683</v>
      </c>
      <c r="BG618" s="730" t="s">
        <v>936</v>
      </c>
      <c r="BH618" s="730" t="s">
        <v>11135</v>
      </c>
    </row>
    <row r="619" spans="1:60">
      <c r="A619">
        <v>615</v>
      </c>
      <c r="B619" t="s">
        <v>936</v>
      </c>
      <c r="D619" t="s">
        <v>3857</v>
      </c>
      <c r="E619" t="s">
        <v>3859</v>
      </c>
      <c r="F619" t="s">
        <v>974</v>
      </c>
      <c r="G619">
        <v>1</v>
      </c>
      <c r="H619">
        <v>0</v>
      </c>
      <c r="I619" t="s">
        <v>3976</v>
      </c>
      <c r="J619" t="s">
        <v>4897</v>
      </c>
      <c r="K619" t="s">
        <v>985</v>
      </c>
      <c r="L619" t="s">
        <v>2878</v>
      </c>
      <c r="M619" t="s">
        <v>1586</v>
      </c>
      <c r="N619" t="s">
        <v>3859</v>
      </c>
      <c r="O619" t="s">
        <v>3859</v>
      </c>
      <c r="P619" t="s">
        <v>5702</v>
      </c>
      <c r="Q619">
        <v>6252</v>
      </c>
      <c r="R619">
        <v>6198</v>
      </c>
      <c r="S619">
        <v>6142</v>
      </c>
      <c r="T619">
        <v>11</v>
      </c>
      <c r="U619">
        <v>45</v>
      </c>
      <c r="V619">
        <v>56</v>
      </c>
      <c r="W619">
        <v>0.99099999999999999</v>
      </c>
      <c r="X619">
        <v>1</v>
      </c>
      <c r="Y619">
        <v>1</v>
      </c>
      <c r="Z619">
        <v>1</v>
      </c>
      <c r="AA619">
        <v>1</v>
      </c>
      <c r="AB619" t="s">
        <v>936</v>
      </c>
      <c r="AC619" t="s">
        <v>5703</v>
      </c>
      <c r="AP619" t="s">
        <v>981</v>
      </c>
      <c r="AQ619">
        <v>0</v>
      </c>
      <c r="AT619" t="s">
        <v>1034</v>
      </c>
      <c r="AU619" t="s">
        <v>5704</v>
      </c>
      <c r="AV619" t="s">
        <v>5705</v>
      </c>
      <c r="AW619" t="s">
        <v>5706</v>
      </c>
      <c r="AX619" t="s">
        <v>5707</v>
      </c>
      <c r="BF619" s="730" t="s">
        <v>4687</v>
      </c>
      <c r="BG619" s="730" t="s">
        <v>4678</v>
      </c>
      <c r="BH619" s="730" t="s">
        <v>11135</v>
      </c>
    </row>
    <row r="620" spans="1:60">
      <c r="A620">
        <v>616</v>
      </c>
      <c r="B620" t="s">
        <v>936</v>
      </c>
      <c r="D620" t="s">
        <v>5708</v>
      </c>
      <c r="E620" t="s">
        <v>5709</v>
      </c>
      <c r="F620" t="s">
        <v>974</v>
      </c>
      <c r="G620">
        <v>1</v>
      </c>
      <c r="H620">
        <v>0</v>
      </c>
      <c r="I620" t="s">
        <v>3976</v>
      </c>
      <c r="J620" t="s">
        <v>5710</v>
      </c>
      <c r="K620" t="s">
        <v>936</v>
      </c>
      <c r="L620" t="s">
        <v>2878</v>
      </c>
      <c r="M620" t="s">
        <v>1586</v>
      </c>
      <c r="N620" t="s">
        <v>5711</v>
      </c>
      <c r="O620" t="s">
        <v>5711</v>
      </c>
      <c r="P620" t="s">
        <v>5712</v>
      </c>
      <c r="Q620">
        <v>2364</v>
      </c>
      <c r="R620">
        <v>2384</v>
      </c>
      <c r="S620">
        <v>2324</v>
      </c>
      <c r="T620">
        <v>40</v>
      </c>
      <c r="U620">
        <v>20</v>
      </c>
      <c r="V620">
        <v>60</v>
      </c>
      <c r="W620">
        <v>0.9748</v>
      </c>
      <c r="X620">
        <v>0</v>
      </c>
      <c r="Y620">
        <v>1</v>
      </c>
      <c r="Z620">
        <v>1</v>
      </c>
      <c r="AA620">
        <v>0</v>
      </c>
      <c r="AB620" t="s">
        <v>936</v>
      </c>
      <c r="AC620" t="s">
        <v>5713</v>
      </c>
      <c r="AP620" t="s">
        <v>981</v>
      </c>
      <c r="AQ620">
        <v>0</v>
      </c>
      <c r="AT620" t="s">
        <v>1044</v>
      </c>
      <c r="AU620" t="s">
        <v>5714</v>
      </c>
      <c r="AV620" t="s">
        <v>5715</v>
      </c>
      <c r="AW620" t="s">
        <v>5716</v>
      </c>
      <c r="AX620" t="s">
        <v>5716</v>
      </c>
      <c r="BF620" s="730" t="s">
        <v>5695</v>
      </c>
      <c r="BG620" s="730" t="s">
        <v>4678</v>
      </c>
      <c r="BH620" s="730" t="s">
        <v>11135</v>
      </c>
    </row>
    <row r="621" spans="1:60">
      <c r="A621">
        <v>617</v>
      </c>
      <c r="B621" t="s">
        <v>936</v>
      </c>
      <c r="D621" t="s">
        <v>5717</v>
      </c>
      <c r="E621" t="s">
        <v>5718</v>
      </c>
      <c r="F621" t="s">
        <v>974</v>
      </c>
      <c r="G621">
        <v>1</v>
      </c>
      <c r="H621">
        <v>0</v>
      </c>
      <c r="I621" t="s">
        <v>3976</v>
      </c>
      <c r="J621" t="s">
        <v>5346</v>
      </c>
      <c r="K621" t="s">
        <v>936</v>
      </c>
      <c r="L621" t="s">
        <v>2878</v>
      </c>
      <c r="M621" t="s">
        <v>1586</v>
      </c>
      <c r="N621" t="s">
        <v>5718</v>
      </c>
      <c r="O621" t="s">
        <v>5718</v>
      </c>
      <c r="P621" t="s">
        <v>5719</v>
      </c>
      <c r="Q621">
        <v>88102</v>
      </c>
      <c r="R621">
        <v>95073</v>
      </c>
      <c r="S621">
        <v>94852</v>
      </c>
      <c r="T621">
        <v>135</v>
      </c>
      <c r="U621">
        <v>86</v>
      </c>
      <c r="V621">
        <v>221</v>
      </c>
      <c r="W621">
        <v>0.99770000000000003</v>
      </c>
      <c r="X621">
        <v>1</v>
      </c>
      <c r="Y621">
        <v>1</v>
      </c>
      <c r="Z621">
        <v>1</v>
      </c>
      <c r="AA621">
        <v>1</v>
      </c>
      <c r="AB621" t="s">
        <v>936</v>
      </c>
      <c r="AC621" t="s">
        <v>5720</v>
      </c>
      <c r="AP621" t="s">
        <v>981</v>
      </c>
      <c r="AQ621">
        <v>0</v>
      </c>
      <c r="AT621" t="s">
        <v>1044</v>
      </c>
      <c r="AU621" t="s">
        <v>5721</v>
      </c>
      <c r="AV621" t="s">
        <v>5722</v>
      </c>
      <c r="AW621" t="s">
        <v>5723</v>
      </c>
      <c r="AX621" t="s">
        <v>5724</v>
      </c>
      <c r="BF621" s="730" t="s">
        <v>3857</v>
      </c>
      <c r="BG621" s="730" t="s">
        <v>985</v>
      </c>
      <c r="BH621" s="730" t="s">
        <v>11135</v>
      </c>
    </row>
    <row r="622" spans="1:60">
      <c r="A622">
        <v>618</v>
      </c>
      <c r="B622" t="s">
        <v>936</v>
      </c>
      <c r="D622" t="s">
        <v>5725</v>
      </c>
      <c r="E622" t="s">
        <v>5726</v>
      </c>
      <c r="F622" t="s">
        <v>974</v>
      </c>
      <c r="G622">
        <v>1</v>
      </c>
      <c r="H622">
        <v>0</v>
      </c>
      <c r="I622" t="s">
        <v>3976</v>
      </c>
      <c r="J622" t="s">
        <v>5346</v>
      </c>
      <c r="K622" t="s">
        <v>936</v>
      </c>
      <c r="L622" t="s">
        <v>2878</v>
      </c>
      <c r="M622" t="s">
        <v>1586</v>
      </c>
      <c r="N622" t="s">
        <v>5718</v>
      </c>
      <c r="O622" t="s">
        <v>5718</v>
      </c>
      <c r="P622" t="s">
        <v>5727</v>
      </c>
      <c r="Q622">
        <v>4156</v>
      </c>
      <c r="R622">
        <v>3637</v>
      </c>
      <c r="S622">
        <v>3569</v>
      </c>
      <c r="T622">
        <v>47</v>
      </c>
      <c r="U622">
        <v>21</v>
      </c>
      <c r="V622">
        <v>68</v>
      </c>
      <c r="W622">
        <v>0.98129999999999995</v>
      </c>
      <c r="X622">
        <v>1</v>
      </c>
      <c r="Y622">
        <v>1</v>
      </c>
      <c r="Z622">
        <v>1</v>
      </c>
      <c r="AA622">
        <v>1</v>
      </c>
      <c r="AB622" t="s">
        <v>936</v>
      </c>
      <c r="AC622" t="s">
        <v>5728</v>
      </c>
      <c r="AP622" t="s">
        <v>981</v>
      </c>
      <c r="AQ622">
        <v>0</v>
      </c>
      <c r="AT622" t="s">
        <v>1044</v>
      </c>
      <c r="AU622" t="s">
        <v>5721</v>
      </c>
      <c r="AV622" t="s">
        <v>5729</v>
      </c>
      <c r="AW622" t="s">
        <v>5730</v>
      </c>
      <c r="AX622" t="s">
        <v>5724</v>
      </c>
      <c r="BF622" s="730" t="s">
        <v>5708</v>
      </c>
      <c r="BG622" s="730" t="s">
        <v>936</v>
      </c>
      <c r="BH622" s="730" t="s">
        <v>11135</v>
      </c>
    </row>
    <row r="623" spans="1:60">
      <c r="A623">
        <v>619</v>
      </c>
      <c r="B623" t="s">
        <v>936</v>
      </c>
      <c r="D623" t="s">
        <v>5731</v>
      </c>
      <c r="E623" t="s">
        <v>5732</v>
      </c>
      <c r="F623" t="s">
        <v>974</v>
      </c>
      <c r="G623">
        <v>1</v>
      </c>
      <c r="H623">
        <v>0</v>
      </c>
      <c r="I623" t="s">
        <v>3976</v>
      </c>
      <c r="J623" t="s">
        <v>4178</v>
      </c>
      <c r="K623" t="s">
        <v>936</v>
      </c>
      <c r="L623" t="s">
        <v>2878</v>
      </c>
      <c r="M623" t="s">
        <v>1586</v>
      </c>
      <c r="N623" t="s">
        <v>5732</v>
      </c>
      <c r="O623" t="s">
        <v>5733</v>
      </c>
      <c r="P623" t="s">
        <v>5734</v>
      </c>
      <c r="Q623">
        <v>64935</v>
      </c>
      <c r="R623">
        <v>62575</v>
      </c>
      <c r="S623">
        <v>58954</v>
      </c>
      <c r="T623">
        <v>3292</v>
      </c>
      <c r="U623">
        <v>329</v>
      </c>
      <c r="V623">
        <v>3621</v>
      </c>
      <c r="W623">
        <v>0.94210000000000005</v>
      </c>
      <c r="X623">
        <v>0</v>
      </c>
      <c r="Y623">
        <v>1</v>
      </c>
      <c r="Z623">
        <v>1</v>
      </c>
      <c r="AA623">
        <v>0</v>
      </c>
      <c r="AB623" t="s">
        <v>936</v>
      </c>
      <c r="AC623" t="s">
        <v>5735</v>
      </c>
      <c r="AP623" t="s">
        <v>981</v>
      </c>
      <c r="AQ623">
        <v>0</v>
      </c>
      <c r="AT623" t="s">
        <v>1044</v>
      </c>
      <c r="AU623" t="s">
        <v>5721</v>
      </c>
      <c r="AV623" t="s">
        <v>5736</v>
      </c>
      <c r="AW623" t="s">
        <v>5737</v>
      </c>
      <c r="AX623" t="s">
        <v>5724</v>
      </c>
      <c r="BF623" s="730" t="s">
        <v>5717</v>
      </c>
      <c r="BG623" s="730" t="s">
        <v>936</v>
      </c>
      <c r="BH623" s="730" t="s">
        <v>11135</v>
      </c>
    </row>
    <row r="624" spans="1:60">
      <c r="A624">
        <v>620</v>
      </c>
      <c r="B624" t="s">
        <v>936</v>
      </c>
      <c r="D624" t="s">
        <v>5738</v>
      </c>
      <c r="E624" t="s">
        <v>5739</v>
      </c>
      <c r="F624" t="s">
        <v>974</v>
      </c>
      <c r="G624">
        <v>2</v>
      </c>
      <c r="H624">
        <v>0</v>
      </c>
      <c r="I624" t="s">
        <v>3976</v>
      </c>
      <c r="J624" t="s">
        <v>4930</v>
      </c>
      <c r="K624" t="s">
        <v>4931</v>
      </c>
      <c r="L624" t="s">
        <v>2878</v>
      </c>
      <c r="M624" t="s">
        <v>1586</v>
      </c>
      <c r="N624" t="s">
        <v>5739</v>
      </c>
      <c r="O624" t="s">
        <v>5739</v>
      </c>
      <c r="P624" t="s">
        <v>5740</v>
      </c>
      <c r="Q624">
        <v>2651</v>
      </c>
      <c r="R624">
        <v>2711</v>
      </c>
      <c r="S624">
        <v>2711</v>
      </c>
      <c r="T624">
        <v>0</v>
      </c>
      <c r="U624">
        <v>0</v>
      </c>
      <c r="V624">
        <v>0</v>
      </c>
      <c r="W624">
        <v>1</v>
      </c>
      <c r="X624">
        <v>1</v>
      </c>
      <c r="Y624">
        <v>1</v>
      </c>
      <c r="Z624">
        <v>1</v>
      </c>
      <c r="AA624">
        <v>1</v>
      </c>
      <c r="AB624" t="s">
        <v>936</v>
      </c>
      <c r="AC624" s="507" t="s">
        <v>5741</v>
      </c>
      <c r="AD624" s="508" t="s">
        <v>5742</v>
      </c>
      <c r="AP624" t="s">
        <v>981</v>
      </c>
      <c r="AQ624">
        <v>0</v>
      </c>
      <c r="AT624" t="s">
        <v>1044</v>
      </c>
      <c r="AU624" t="s">
        <v>5743</v>
      </c>
      <c r="AV624" t="s">
        <v>5744</v>
      </c>
      <c r="AW624" t="s">
        <v>5745</v>
      </c>
      <c r="AX624" t="s">
        <v>5745</v>
      </c>
      <c r="BF624" s="730" t="s">
        <v>5725</v>
      </c>
      <c r="BG624" s="730" t="s">
        <v>936</v>
      </c>
      <c r="BH624" s="730" t="s">
        <v>11135</v>
      </c>
    </row>
    <row r="625" spans="1:60">
      <c r="A625">
        <v>621</v>
      </c>
      <c r="B625" t="s">
        <v>936</v>
      </c>
      <c r="D625" t="s">
        <v>4769</v>
      </c>
      <c r="E625" t="s">
        <v>4771</v>
      </c>
      <c r="F625" t="s">
        <v>974</v>
      </c>
      <c r="G625">
        <v>1</v>
      </c>
      <c r="H625">
        <v>0</v>
      </c>
      <c r="I625" t="s">
        <v>3976</v>
      </c>
      <c r="J625" t="s">
        <v>4930</v>
      </c>
      <c r="K625" t="s">
        <v>4931</v>
      </c>
      <c r="L625" t="s">
        <v>2878</v>
      </c>
      <c r="M625" t="s">
        <v>1586</v>
      </c>
      <c r="N625" t="s">
        <v>4771</v>
      </c>
      <c r="O625" t="s">
        <v>4771</v>
      </c>
      <c r="P625" t="s">
        <v>5746</v>
      </c>
      <c r="Q625">
        <v>3650</v>
      </c>
      <c r="R625">
        <v>3650</v>
      </c>
      <c r="S625">
        <v>3580</v>
      </c>
      <c r="T625">
        <v>60</v>
      </c>
      <c r="U625">
        <v>10</v>
      </c>
      <c r="V625">
        <v>70</v>
      </c>
      <c r="W625">
        <v>0.98080000000000001</v>
      </c>
      <c r="X625">
        <v>1</v>
      </c>
      <c r="Y625">
        <v>1</v>
      </c>
      <c r="Z625">
        <v>1</v>
      </c>
      <c r="AA625">
        <v>1</v>
      </c>
      <c r="AB625" t="s">
        <v>936</v>
      </c>
      <c r="AC625" t="s">
        <v>5747</v>
      </c>
      <c r="AP625" t="s">
        <v>981</v>
      </c>
      <c r="AQ625">
        <v>0</v>
      </c>
      <c r="AT625" t="s">
        <v>1239</v>
      </c>
      <c r="AU625" t="s">
        <v>5748</v>
      </c>
      <c r="AV625" t="s">
        <v>5749</v>
      </c>
      <c r="AW625" t="s">
        <v>5750</v>
      </c>
      <c r="AX625" t="s">
        <v>5751</v>
      </c>
      <c r="BF625" s="730" t="s">
        <v>5731</v>
      </c>
      <c r="BG625" s="730" t="s">
        <v>936</v>
      </c>
      <c r="BH625" s="730" t="s">
        <v>11135</v>
      </c>
    </row>
    <row r="626" spans="1:60">
      <c r="A626">
        <v>622</v>
      </c>
      <c r="B626" t="s">
        <v>936</v>
      </c>
      <c r="D626" t="s">
        <v>5752</v>
      </c>
      <c r="E626" t="s">
        <v>5753</v>
      </c>
      <c r="F626" t="s">
        <v>974</v>
      </c>
      <c r="G626">
        <v>1</v>
      </c>
      <c r="H626">
        <v>0</v>
      </c>
      <c r="I626" t="s">
        <v>3976</v>
      </c>
      <c r="J626" t="s">
        <v>5254</v>
      </c>
      <c r="K626" t="s">
        <v>4678</v>
      </c>
      <c r="L626" t="s">
        <v>2878</v>
      </c>
      <c r="M626" t="s">
        <v>1586</v>
      </c>
      <c r="N626" t="s">
        <v>5753</v>
      </c>
      <c r="O626" t="s">
        <v>5753</v>
      </c>
      <c r="P626" t="s">
        <v>5754</v>
      </c>
      <c r="Q626">
        <v>19399</v>
      </c>
      <c r="R626">
        <v>19288</v>
      </c>
      <c r="S626">
        <v>19253</v>
      </c>
      <c r="T626">
        <v>15</v>
      </c>
      <c r="U626">
        <v>20</v>
      </c>
      <c r="V626">
        <v>35</v>
      </c>
      <c r="W626">
        <v>0.99819999999999998</v>
      </c>
      <c r="X626">
        <v>1</v>
      </c>
      <c r="Y626">
        <v>1</v>
      </c>
      <c r="Z626">
        <v>1</v>
      </c>
      <c r="AA626">
        <v>1</v>
      </c>
      <c r="AB626" t="s">
        <v>936</v>
      </c>
      <c r="AC626" t="s">
        <v>5755</v>
      </c>
      <c r="AP626" t="s">
        <v>981</v>
      </c>
      <c r="AQ626">
        <v>0</v>
      </c>
      <c r="AT626" t="s">
        <v>971</v>
      </c>
      <c r="AU626" t="s">
        <v>1535</v>
      </c>
      <c r="AV626" t="s">
        <v>5756</v>
      </c>
      <c r="AW626" t="s">
        <v>5757</v>
      </c>
      <c r="AX626" t="s">
        <v>1537</v>
      </c>
      <c r="BF626" s="730" t="s">
        <v>5738</v>
      </c>
      <c r="BG626" s="730" t="s">
        <v>4931</v>
      </c>
      <c r="BH626" s="730" t="s">
        <v>11135</v>
      </c>
    </row>
    <row r="627" spans="1:60">
      <c r="A627">
        <v>623</v>
      </c>
      <c r="B627" t="s">
        <v>936</v>
      </c>
      <c r="D627" t="s">
        <v>5758</v>
      </c>
      <c r="E627" t="s">
        <v>5759</v>
      </c>
      <c r="F627" t="s">
        <v>974</v>
      </c>
      <c r="G627">
        <v>1</v>
      </c>
      <c r="H627">
        <v>0</v>
      </c>
      <c r="I627" t="s">
        <v>3976</v>
      </c>
      <c r="J627" t="s">
        <v>5005</v>
      </c>
      <c r="K627" t="s">
        <v>936</v>
      </c>
      <c r="L627" t="s">
        <v>2878</v>
      </c>
      <c r="M627" t="s">
        <v>1586</v>
      </c>
      <c r="N627" t="s">
        <v>5760</v>
      </c>
      <c r="O627" t="s">
        <v>5760</v>
      </c>
      <c r="P627" t="s">
        <v>5761</v>
      </c>
      <c r="Q627">
        <v>24435</v>
      </c>
      <c r="R627">
        <v>23630</v>
      </c>
      <c r="S627">
        <v>23297</v>
      </c>
      <c r="T627">
        <v>333</v>
      </c>
      <c r="U627">
        <v>0</v>
      </c>
      <c r="V627">
        <v>333</v>
      </c>
      <c r="W627">
        <v>0.9859</v>
      </c>
      <c r="X627">
        <v>1</v>
      </c>
      <c r="Y627">
        <v>1</v>
      </c>
      <c r="Z627">
        <v>1</v>
      </c>
      <c r="AA627">
        <v>1</v>
      </c>
      <c r="AB627" t="s">
        <v>936</v>
      </c>
      <c r="AC627" t="s">
        <v>5762</v>
      </c>
      <c r="AN627" t="s">
        <v>5763</v>
      </c>
      <c r="AO627" t="s">
        <v>5763</v>
      </c>
      <c r="AP627" t="s">
        <v>981</v>
      </c>
      <c r="AQ627">
        <v>0</v>
      </c>
      <c r="AT627" t="s">
        <v>991</v>
      </c>
      <c r="AU627" t="s">
        <v>5764</v>
      </c>
      <c r="AV627" t="s">
        <v>5765</v>
      </c>
      <c r="AW627" t="s">
        <v>5766</v>
      </c>
      <c r="AX627" t="s">
        <v>5767</v>
      </c>
      <c r="BF627" s="730" t="s">
        <v>4769</v>
      </c>
      <c r="BG627" s="730" t="s">
        <v>4931</v>
      </c>
      <c r="BH627" s="730" t="s">
        <v>11135</v>
      </c>
    </row>
    <row r="628" spans="1:60" ht="30">
      <c r="A628">
        <v>624</v>
      </c>
      <c r="B628" t="s">
        <v>936</v>
      </c>
      <c r="D628" t="s">
        <v>5768</v>
      </c>
      <c r="E628" t="s">
        <v>5769</v>
      </c>
      <c r="F628" t="s">
        <v>974</v>
      </c>
      <c r="G628">
        <v>3</v>
      </c>
      <c r="H628">
        <v>0</v>
      </c>
      <c r="I628" t="s">
        <v>3976</v>
      </c>
      <c r="J628" t="s">
        <v>5005</v>
      </c>
      <c r="K628" t="s">
        <v>936</v>
      </c>
      <c r="L628" t="s">
        <v>2878</v>
      </c>
      <c r="M628" t="s">
        <v>1586</v>
      </c>
      <c r="N628" t="s">
        <v>5760</v>
      </c>
      <c r="O628" t="s">
        <v>5760</v>
      </c>
      <c r="P628" t="s">
        <v>5770</v>
      </c>
      <c r="Q628">
        <v>3903</v>
      </c>
      <c r="R628">
        <v>3879</v>
      </c>
      <c r="S628">
        <v>3804</v>
      </c>
      <c r="T628">
        <v>75</v>
      </c>
      <c r="U628">
        <v>0</v>
      </c>
      <c r="V628">
        <v>75</v>
      </c>
      <c r="W628">
        <v>0.98070000000000002</v>
      </c>
      <c r="X628">
        <v>1</v>
      </c>
      <c r="Y628">
        <v>1</v>
      </c>
      <c r="Z628">
        <v>1</v>
      </c>
      <c r="AA628">
        <v>1</v>
      </c>
      <c r="AB628" t="s">
        <v>936</v>
      </c>
      <c r="AC628" s="509" t="s">
        <v>5771</v>
      </c>
      <c r="AD628" s="509" t="s">
        <v>5772</v>
      </c>
      <c r="AE628" s="509" t="s">
        <v>5773</v>
      </c>
      <c r="AP628" t="s">
        <v>981</v>
      </c>
      <c r="AQ628">
        <v>0</v>
      </c>
      <c r="AT628" t="s">
        <v>991</v>
      </c>
      <c r="AU628" t="s">
        <v>5774</v>
      </c>
      <c r="AV628" t="s">
        <v>5775</v>
      </c>
      <c r="AW628" t="s">
        <v>5776</v>
      </c>
      <c r="AX628" t="s">
        <v>5777</v>
      </c>
      <c r="BF628" s="730" t="s">
        <v>5752</v>
      </c>
      <c r="BG628" s="730" t="s">
        <v>4678</v>
      </c>
      <c r="BH628" s="730" t="s">
        <v>11135</v>
      </c>
    </row>
    <row r="629" spans="1:60">
      <c r="A629">
        <v>625</v>
      </c>
      <c r="B629" t="s">
        <v>936</v>
      </c>
      <c r="D629" t="s">
        <v>4271</v>
      </c>
      <c r="E629" t="s">
        <v>4274</v>
      </c>
      <c r="F629" t="s">
        <v>974</v>
      </c>
      <c r="G629">
        <v>1</v>
      </c>
      <c r="H629">
        <v>0</v>
      </c>
      <c r="I629" t="s">
        <v>4906</v>
      </c>
      <c r="J629" t="s">
        <v>5778</v>
      </c>
      <c r="K629" t="s">
        <v>4973</v>
      </c>
      <c r="L629" t="s">
        <v>2878</v>
      </c>
      <c r="M629" t="s">
        <v>1586</v>
      </c>
      <c r="N629" t="s">
        <v>4274</v>
      </c>
      <c r="O629" t="s">
        <v>4274</v>
      </c>
      <c r="P629" t="s">
        <v>5779</v>
      </c>
      <c r="Q629">
        <v>5619</v>
      </c>
      <c r="R629">
        <v>5415</v>
      </c>
      <c r="S629">
        <v>4736</v>
      </c>
      <c r="T629">
        <v>679</v>
      </c>
      <c r="U629">
        <v>0</v>
      </c>
      <c r="V629">
        <v>679</v>
      </c>
      <c r="W629">
        <v>0.87460000000000004</v>
      </c>
      <c r="X629">
        <v>0</v>
      </c>
      <c r="Y629">
        <v>1</v>
      </c>
      <c r="Z629">
        <v>1</v>
      </c>
      <c r="AA629">
        <v>0</v>
      </c>
      <c r="AB629" t="s">
        <v>936</v>
      </c>
      <c r="AC629" t="s">
        <v>5780</v>
      </c>
      <c r="AP629" t="s">
        <v>981</v>
      </c>
      <c r="AQ629">
        <v>0</v>
      </c>
      <c r="AT629" t="s">
        <v>991</v>
      </c>
      <c r="AU629" t="s">
        <v>5781</v>
      </c>
      <c r="AV629" t="s">
        <v>5782</v>
      </c>
      <c r="AW629" t="s">
        <v>1297</v>
      </c>
      <c r="AX629" t="s">
        <v>5783</v>
      </c>
      <c r="BF629" s="730" t="s">
        <v>5758</v>
      </c>
      <c r="BG629" s="730" t="s">
        <v>936</v>
      </c>
      <c r="BH629" s="730" t="s">
        <v>11135</v>
      </c>
    </row>
    <row r="630" spans="1:60">
      <c r="A630">
        <v>626</v>
      </c>
      <c r="B630" t="s">
        <v>936</v>
      </c>
      <c r="D630" t="s">
        <v>5784</v>
      </c>
      <c r="E630" t="s">
        <v>5785</v>
      </c>
      <c r="F630" t="s">
        <v>974</v>
      </c>
      <c r="G630">
        <v>2</v>
      </c>
      <c r="H630">
        <v>0</v>
      </c>
      <c r="I630" t="s">
        <v>3976</v>
      </c>
      <c r="J630" t="s">
        <v>4930</v>
      </c>
      <c r="K630" t="s">
        <v>4931</v>
      </c>
      <c r="L630" t="s">
        <v>2878</v>
      </c>
      <c r="M630" t="s">
        <v>1586</v>
      </c>
      <c r="N630" t="s">
        <v>5785</v>
      </c>
      <c r="O630" t="s">
        <v>5785</v>
      </c>
      <c r="P630" t="s">
        <v>5786</v>
      </c>
      <c r="Q630">
        <v>9135</v>
      </c>
      <c r="R630">
        <v>8125</v>
      </c>
      <c r="S630">
        <v>7970</v>
      </c>
      <c r="T630">
        <v>155</v>
      </c>
      <c r="U630">
        <v>0</v>
      </c>
      <c r="V630">
        <v>155</v>
      </c>
      <c r="W630">
        <v>0.98089999999999999</v>
      </c>
      <c r="X630">
        <v>1</v>
      </c>
      <c r="Y630">
        <v>1</v>
      </c>
      <c r="Z630">
        <v>1</v>
      </c>
      <c r="AA630">
        <v>1</v>
      </c>
      <c r="AB630" t="s">
        <v>936</v>
      </c>
      <c r="AC630" s="507" t="s">
        <v>5787</v>
      </c>
      <c r="AD630" s="508" t="s">
        <v>5788</v>
      </c>
      <c r="AP630" t="s">
        <v>981</v>
      </c>
      <c r="AQ630">
        <v>0</v>
      </c>
      <c r="AT630" t="s">
        <v>936</v>
      </c>
      <c r="AU630" t="s">
        <v>5789</v>
      </c>
      <c r="AV630" t="s">
        <v>5790</v>
      </c>
      <c r="AW630" t="s">
        <v>5791</v>
      </c>
      <c r="AX630" t="s">
        <v>5792</v>
      </c>
      <c r="BF630" s="730" t="s">
        <v>5768</v>
      </c>
      <c r="BG630" s="730" t="s">
        <v>936</v>
      </c>
      <c r="BH630" s="730" t="s">
        <v>11135</v>
      </c>
    </row>
    <row r="631" spans="1:60">
      <c r="A631">
        <v>627</v>
      </c>
      <c r="B631" t="s">
        <v>936</v>
      </c>
      <c r="D631" t="s">
        <v>5793</v>
      </c>
      <c r="E631" t="s">
        <v>5794</v>
      </c>
      <c r="F631" t="s">
        <v>974</v>
      </c>
      <c r="G631">
        <v>2</v>
      </c>
      <c r="H631">
        <v>0</v>
      </c>
      <c r="I631" t="s">
        <v>3976</v>
      </c>
      <c r="J631" t="s">
        <v>5375</v>
      </c>
      <c r="K631" t="s">
        <v>936</v>
      </c>
      <c r="L631" t="s">
        <v>2878</v>
      </c>
      <c r="M631" t="s">
        <v>1586</v>
      </c>
      <c r="N631" t="s">
        <v>5794</v>
      </c>
      <c r="O631" t="s">
        <v>5794</v>
      </c>
      <c r="P631" t="s">
        <v>5795</v>
      </c>
      <c r="Q631">
        <v>4571</v>
      </c>
      <c r="R631">
        <v>4571</v>
      </c>
      <c r="S631">
        <v>4526</v>
      </c>
      <c r="T631">
        <v>45</v>
      </c>
      <c r="U631">
        <v>0</v>
      </c>
      <c r="V631">
        <v>45</v>
      </c>
      <c r="W631">
        <v>0.99019999999999997</v>
      </c>
      <c r="X631">
        <v>1</v>
      </c>
      <c r="Y631">
        <v>1</v>
      </c>
      <c r="Z631">
        <v>1</v>
      </c>
      <c r="AA631">
        <v>1</v>
      </c>
      <c r="AB631" t="s">
        <v>936</v>
      </c>
      <c r="AC631" s="507" t="s">
        <v>5796</v>
      </c>
      <c r="AD631" s="508" t="s">
        <v>5797</v>
      </c>
      <c r="AP631" t="s">
        <v>981</v>
      </c>
      <c r="AQ631">
        <v>0</v>
      </c>
      <c r="AT631" t="s">
        <v>1044</v>
      </c>
      <c r="AU631" t="s">
        <v>5798</v>
      </c>
      <c r="AV631" t="s">
        <v>5799</v>
      </c>
      <c r="AW631" t="s">
        <v>5800</v>
      </c>
      <c r="AX631" t="s">
        <v>5801</v>
      </c>
      <c r="BF631" s="730" t="s">
        <v>4271</v>
      </c>
      <c r="BG631" s="730" t="s">
        <v>4973</v>
      </c>
      <c r="BH631" s="730" t="s">
        <v>11135</v>
      </c>
    </row>
    <row r="632" spans="1:60">
      <c r="A632">
        <v>628</v>
      </c>
      <c r="B632" t="s">
        <v>936</v>
      </c>
      <c r="D632" t="s">
        <v>5257</v>
      </c>
      <c r="E632" t="s">
        <v>5260</v>
      </c>
      <c r="F632" t="s">
        <v>974</v>
      </c>
      <c r="G632">
        <v>1</v>
      </c>
      <c r="H632">
        <v>0</v>
      </c>
      <c r="I632" t="s">
        <v>3976</v>
      </c>
      <c r="J632" t="s">
        <v>5802</v>
      </c>
      <c r="K632" t="s">
        <v>936</v>
      </c>
      <c r="L632" t="s">
        <v>2878</v>
      </c>
      <c r="M632" t="s">
        <v>1586</v>
      </c>
      <c r="N632" t="s">
        <v>5260</v>
      </c>
      <c r="O632" t="s">
        <v>5803</v>
      </c>
      <c r="P632" t="s">
        <v>5804</v>
      </c>
      <c r="Q632">
        <v>13770</v>
      </c>
      <c r="R632">
        <v>13770</v>
      </c>
      <c r="S632">
        <v>13612</v>
      </c>
      <c r="T632">
        <v>112</v>
      </c>
      <c r="U632">
        <v>46</v>
      </c>
      <c r="V632">
        <v>158</v>
      </c>
      <c r="W632">
        <v>0.98850000000000005</v>
      </c>
      <c r="X632">
        <v>1</v>
      </c>
      <c r="Y632">
        <v>1</v>
      </c>
      <c r="Z632">
        <v>1</v>
      </c>
      <c r="AA632">
        <v>1</v>
      </c>
      <c r="AB632" t="s">
        <v>936</v>
      </c>
      <c r="AC632" t="s">
        <v>5805</v>
      </c>
      <c r="AP632" t="s">
        <v>981</v>
      </c>
      <c r="AQ632">
        <v>0</v>
      </c>
      <c r="AT632" t="s">
        <v>936</v>
      </c>
      <c r="AU632" t="s">
        <v>5784</v>
      </c>
      <c r="AV632" t="s">
        <v>5806</v>
      </c>
      <c r="AW632" t="s">
        <v>5807</v>
      </c>
      <c r="AX632" t="s">
        <v>5785</v>
      </c>
      <c r="BF632" s="730" t="s">
        <v>5784</v>
      </c>
      <c r="BG632" s="730" t="s">
        <v>4931</v>
      </c>
      <c r="BH632" s="730" t="s">
        <v>11135</v>
      </c>
    </row>
    <row r="633" spans="1:60">
      <c r="A633">
        <v>629</v>
      </c>
      <c r="B633" t="s">
        <v>936</v>
      </c>
      <c r="D633" t="s">
        <v>4537</v>
      </c>
      <c r="E633" t="s">
        <v>4540</v>
      </c>
      <c r="F633" t="s">
        <v>974</v>
      </c>
      <c r="G633">
        <v>2</v>
      </c>
      <c r="H633">
        <v>0</v>
      </c>
      <c r="I633" t="s">
        <v>3976</v>
      </c>
      <c r="J633" t="s">
        <v>5005</v>
      </c>
      <c r="K633" t="s">
        <v>936</v>
      </c>
      <c r="L633" t="s">
        <v>2878</v>
      </c>
      <c r="M633" t="s">
        <v>1586</v>
      </c>
      <c r="N633" t="s">
        <v>4540</v>
      </c>
      <c r="O633" t="s">
        <v>4540</v>
      </c>
      <c r="P633" t="s">
        <v>5808</v>
      </c>
      <c r="Q633">
        <v>9500</v>
      </c>
      <c r="R633">
        <v>15057</v>
      </c>
      <c r="S633">
        <v>14846</v>
      </c>
      <c r="T633">
        <v>171</v>
      </c>
      <c r="U633">
        <v>40</v>
      </c>
      <c r="V633">
        <v>211</v>
      </c>
      <c r="W633">
        <v>0.98599999999999999</v>
      </c>
      <c r="X633">
        <v>1</v>
      </c>
      <c r="Y633">
        <v>0</v>
      </c>
      <c r="Z633">
        <v>0</v>
      </c>
      <c r="AA633">
        <v>0</v>
      </c>
      <c r="AB633" t="s">
        <v>936</v>
      </c>
      <c r="AC633" s="510" t="s">
        <v>5809</v>
      </c>
      <c r="AD633" s="510" t="s">
        <v>5810</v>
      </c>
      <c r="AP633" t="s">
        <v>981</v>
      </c>
      <c r="AQ633">
        <v>0</v>
      </c>
      <c r="AT633" t="s">
        <v>936</v>
      </c>
      <c r="AU633" t="s">
        <v>5784</v>
      </c>
      <c r="AV633" t="s">
        <v>5811</v>
      </c>
      <c r="AW633" t="s">
        <v>5812</v>
      </c>
      <c r="AX633" t="s">
        <v>5785</v>
      </c>
      <c r="BF633" s="730" t="s">
        <v>5793</v>
      </c>
      <c r="BG633" s="730" t="s">
        <v>936</v>
      </c>
      <c r="BH633" s="730" t="s">
        <v>11135</v>
      </c>
    </row>
    <row r="634" spans="1:60">
      <c r="A634">
        <v>630</v>
      </c>
      <c r="B634" t="s">
        <v>936</v>
      </c>
      <c r="D634" t="s">
        <v>5813</v>
      </c>
      <c r="E634" t="s">
        <v>5814</v>
      </c>
      <c r="F634" t="s">
        <v>974</v>
      </c>
      <c r="G634">
        <v>1</v>
      </c>
      <c r="H634">
        <v>0</v>
      </c>
      <c r="I634" t="s">
        <v>4906</v>
      </c>
      <c r="J634" t="s">
        <v>5815</v>
      </c>
      <c r="K634" t="s">
        <v>4973</v>
      </c>
      <c r="L634" t="s">
        <v>2878</v>
      </c>
      <c r="M634" t="s">
        <v>1586</v>
      </c>
      <c r="N634" t="s">
        <v>5816</v>
      </c>
      <c r="O634" t="s">
        <v>5817</v>
      </c>
      <c r="P634" t="s">
        <v>5818</v>
      </c>
      <c r="Q634">
        <v>12088</v>
      </c>
      <c r="R634">
        <v>12129</v>
      </c>
      <c r="S634">
        <v>11755</v>
      </c>
      <c r="T634">
        <v>374</v>
      </c>
      <c r="U634">
        <v>0</v>
      </c>
      <c r="V634">
        <v>374</v>
      </c>
      <c r="W634">
        <v>0.96919999999999995</v>
      </c>
      <c r="X634">
        <v>0</v>
      </c>
      <c r="Y634">
        <v>1</v>
      </c>
      <c r="Z634">
        <v>1</v>
      </c>
      <c r="AA634">
        <v>0</v>
      </c>
      <c r="AB634" t="s">
        <v>936</v>
      </c>
      <c r="AC634" t="s">
        <v>5819</v>
      </c>
      <c r="AP634" t="s">
        <v>981</v>
      </c>
      <c r="AQ634">
        <v>0</v>
      </c>
      <c r="AT634" t="s">
        <v>1239</v>
      </c>
      <c r="AU634" t="s">
        <v>5820</v>
      </c>
      <c r="AV634" t="s">
        <v>5821</v>
      </c>
      <c r="AW634" t="s">
        <v>5822</v>
      </c>
      <c r="AX634" t="s">
        <v>5822</v>
      </c>
      <c r="BF634" s="730" t="s">
        <v>5257</v>
      </c>
      <c r="BG634" s="730" t="s">
        <v>936</v>
      </c>
      <c r="BH634" s="730" t="s">
        <v>11135</v>
      </c>
    </row>
    <row r="635" spans="1:60">
      <c r="A635">
        <v>631</v>
      </c>
      <c r="B635" t="s">
        <v>936</v>
      </c>
      <c r="D635" t="s">
        <v>2925</v>
      </c>
      <c r="E635" t="s">
        <v>2928</v>
      </c>
      <c r="F635" t="s">
        <v>974</v>
      </c>
      <c r="G635">
        <v>1</v>
      </c>
      <c r="H635">
        <v>0</v>
      </c>
      <c r="I635" t="s">
        <v>3976</v>
      </c>
      <c r="J635" t="s">
        <v>5375</v>
      </c>
      <c r="K635" t="s">
        <v>936</v>
      </c>
      <c r="L635" t="s">
        <v>2878</v>
      </c>
      <c r="M635" t="s">
        <v>1586</v>
      </c>
      <c r="N635" t="s">
        <v>2928</v>
      </c>
      <c r="O635" t="s">
        <v>2928</v>
      </c>
      <c r="P635" t="s">
        <v>5823</v>
      </c>
      <c r="Q635">
        <v>2524</v>
      </c>
      <c r="R635">
        <v>2502</v>
      </c>
      <c r="S635">
        <v>2502</v>
      </c>
      <c r="T635">
        <v>0</v>
      </c>
      <c r="U635">
        <v>0</v>
      </c>
      <c r="V635">
        <v>0</v>
      </c>
      <c r="W635">
        <v>1</v>
      </c>
      <c r="X635">
        <v>1</v>
      </c>
      <c r="Y635">
        <v>1</v>
      </c>
      <c r="Z635">
        <v>1</v>
      </c>
      <c r="AA635">
        <v>1</v>
      </c>
      <c r="AB635" t="s">
        <v>936</v>
      </c>
      <c r="AC635" t="s">
        <v>5824</v>
      </c>
      <c r="AP635" t="s">
        <v>981</v>
      </c>
      <c r="AQ635">
        <v>0</v>
      </c>
      <c r="AT635" t="s">
        <v>1521</v>
      </c>
      <c r="AU635" t="s">
        <v>1938</v>
      </c>
      <c r="AV635" t="s">
        <v>5825</v>
      </c>
      <c r="AW635" t="s">
        <v>5826</v>
      </c>
      <c r="AX635" t="s">
        <v>1939</v>
      </c>
      <c r="BF635" s="730" t="s">
        <v>4537</v>
      </c>
      <c r="BG635" s="730" t="s">
        <v>936</v>
      </c>
      <c r="BH635" s="730" t="s">
        <v>11135</v>
      </c>
    </row>
    <row r="636" spans="1:60">
      <c r="A636">
        <v>632</v>
      </c>
      <c r="B636" t="s">
        <v>936</v>
      </c>
      <c r="D636" t="s">
        <v>5827</v>
      </c>
      <c r="E636" t="s">
        <v>5778</v>
      </c>
      <c r="F636" t="s">
        <v>974</v>
      </c>
      <c r="G636">
        <v>1</v>
      </c>
      <c r="H636">
        <v>0</v>
      </c>
      <c r="I636" t="s">
        <v>4906</v>
      </c>
      <c r="J636" t="s">
        <v>5161</v>
      </c>
      <c r="K636" t="s">
        <v>4973</v>
      </c>
      <c r="L636" t="s">
        <v>2878</v>
      </c>
      <c r="M636" t="s">
        <v>1586</v>
      </c>
      <c r="N636" t="s">
        <v>5778</v>
      </c>
      <c r="O636" t="s">
        <v>5778</v>
      </c>
      <c r="P636" t="s">
        <v>5828</v>
      </c>
      <c r="Q636">
        <v>26745</v>
      </c>
      <c r="R636">
        <v>26379</v>
      </c>
      <c r="S636">
        <v>26161</v>
      </c>
      <c r="T636">
        <v>218</v>
      </c>
      <c r="U636">
        <v>0</v>
      </c>
      <c r="V636">
        <v>218</v>
      </c>
      <c r="W636">
        <v>0.99170000000000003</v>
      </c>
      <c r="X636">
        <v>1</v>
      </c>
      <c r="Y636">
        <v>1</v>
      </c>
      <c r="Z636">
        <v>1</v>
      </c>
      <c r="AA636">
        <v>1</v>
      </c>
      <c r="AB636" t="s">
        <v>936</v>
      </c>
      <c r="AC636" t="s">
        <v>5829</v>
      </c>
      <c r="AP636" t="s">
        <v>981</v>
      </c>
      <c r="AQ636">
        <v>0</v>
      </c>
      <c r="AT636" t="s">
        <v>936</v>
      </c>
      <c r="AU636" t="s">
        <v>5230</v>
      </c>
      <c r="AV636" t="s">
        <v>5830</v>
      </c>
      <c r="AW636" t="s">
        <v>5231</v>
      </c>
      <c r="AX636" t="s">
        <v>5231</v>
      </c>
      <c r="BF636" s="730" t="s">
        <v>5813</v>
      </c>
      <c r="BG636" s="730" t="s">
        <v>4973</v>
      </c>
      <c r="BH636" s="730" t="s">
        <v>11135</v>
      </c>
    </row>
    <row r="637" spans="1:60">
      <c r="A637">
        <v>633</v>
      </c>
      <c r="B637" t="s">
        <v>936</v>
      </c>
      <c r="D637" t="s">
        <v>3484</v>
      </c>
      <c r="E637" t="s">
        <v>3487</v>
      </c>
      <c r="F637" t="s">
        <v>974</v>
      </c>
      <c r="G637">
        <v>1</v>
      </c>
      <c r="H637">
        <v>0</v>
      </c>
      <c r="I637" t="s">
        <v>3976</v>
      </c>
      <c r="J637" t="s">
        <v>5254</v>
      </c>
      <c r="K637" t="s">
        <v>4678</v>
      </c>
      <c r="L637" t="s">
        <v>2878</v>
      </c>
      <c r="M637" t="s">
        <v>1586</v>
      </c>
      <c r="N637" t="s">
        <v>3487</v>
      </c>
      <c r="O637" t="s">
        <v>3487</v>
      </c>
      <c r="P637" t="s">
        <v>5831</v>
      </c>
      <c r="Q637">
        <v>4429</v>
      </c>
      <c r="R637">
        <v>4323</v>
      </c>
      <c r="S637">
        <v>4323</v>
      </c>
      <c r="T637">
        <v>0</v>
      </c>
      <c r="U637">
        <v>0</v>
      </c>
      <c r="V637">
        <v>0</v>
      </c>
      <c r="W637">
        <v>1</v>
      </c>
      <c r="X637">
        <v>1</v>
      </c>
      <c r="Y637">
        <v>1</v>
      </c>
      <c r="Z637">
        <v>1</v>
      </c>
      <c r="AA637">
        <v>1</v>
      </c>
      <c r="AB637" t="s">
        <v>936</v>
      </c>
      <c r="AC637" t="s">
        <v>5832</v>
      </c>
      <c r="AP637" t="s">
        <v>981</v>
      </c>
      <c r="AQ637">
        <v>0</v>
      </c>
      <c r="AT637" t="s">
        <v>991</v>
      </c>
      <c r="AU637" t="s">
        <v>5833</v>
      </c>
      <c r="AV637" t="s">
        <v>5834</v>
      </c>
      <c r="AW637" t="s">
        <v>1440</v>
      </c>
      <c r="AX637" t="s">
        <v>5835</v>
      </c>
      <c r="BF637" s="730" t="s">
        <v>2925</v>
      </c>
      <c r="BG637" s="730" t="s">
        <v>936</v>
      </c>
      <c r="BH637" s="730" t="s">
        <v>11135</v>
      </c>
    </row>
    <row r="638" spans="1:60">
      <c r="A638">
        <v>634</v>
      </c>
      <c r="B638" t="s">
        <v>936</v>
      </c>
      <c r="D638" t="s">
        <v>1136</v>
      </c>
      <c r="E638" t="s">
        <v>5836</v>
      </c>
      <c r="F638" t="s">
        <v>1628</v>
      </c>
      <c r="G638">
        <v>1</v>
      </c>
      <c r="H638">
        <v>0</v>
      </c>
      <c r="I638" t="s">
        <v>3976</v>
      </c>
      <c r="J638" t="s">
        <v>5375</v>
      </c>
      <c r="K638" t="s">
        <v>936</v>
      </c>
      <c r="L638" t="s">
        <v>2878</v>
      </c>
      <c r="M638" t="s">
        <v>1586</v>
      </c>
      <c r="N638" t="s">
        <v>5836</v>
      </c>
      <c r="O638" t="s">
        <v>5836</v>
      </c>
      <c r="P638" t="s">
        <v>5837</v>
      </c>
      <c r="Q638">
        <v>4913</v>
      </c>
      <c r="R638">
        <v>4913</v>
      </c>
      <c r="S638">
        <v>4913</v>
      </c>
      <c r="T638">
        <v>0</v>
      </c>
      <c r="U638">
        <v>0</v>
      </c>
      <c r="V638">
        <v>0</v>
      </c>
      <c r="W638">
        <v>1</v>
      </c>
      <c r="X638">
        <v>1</v>
      </c>
      <c r="Y638">
        <v>1</v>
      </c>
      <c r="Z638">
        <v>1</v>
      </c>
      <c r="AA638">
        <v>1</v>
      </c>
      <c r="AB638" t="s">
        <v>936</v>
      </c>
      <c r="AC638" t="s">
        <v>5838</v>
      </c>
      <c r="AP638" t="s">
        <v>981</v>
      </c>
      <c r="AQ638">
        <v>0</v>
      </c>
      <c r="AT638" t="s">
        <v>1082</v>
      </c>
      <c r="AU638" t="s">
        <v>2280</v>
      </c>
      <c r="AV638" t="s">
        <v>5839</v>
      </c>
      <c r="AW638" t="s">
        <v>2281</v>
      </c>
      <c r="AX638" t="s">
        <v>2281</v>
      </c>
      <c r="BF638" s="730" t="s">
        <v>5827</v>
      </c>
      <c r="BG638" s="730" t="s">
        <v>4973</v>
      </c>
      <c r="BH638" s="730" t="s">
        <v>11135</v>
      </c>
    </row>
    <row r="639" spans="1:60">
      <c r="A639">
        <v>635</v>
      </c>
      <c r="B639" t="s">
        <v>936</v>
      </c>
      <c r="D639" t="s">
        <v>5840</v>
      </c>
      <c r="E639" t="s">
        <v>5841</v>
      </c>
      <c r="F639" t="s">
        <v>974</v>
      </c>
      <c r="G639">
        <v>1</v>
      </c>
      <c r="H639">
        <v>0</v>
      </c>
      <c r="I639" t="s">
        <v>3976</v>
      </c>
      <c r="J639" t="s">
        <v>5111</v>
      </c>
      <c r="K639" t="s">
        <v>4931</v>
      </c>
      <c r="L639" t="s">
        <v>2878</v>
      </c>
      <c r="M639" t="s">
        <v>1586</v>
      </c>
      <c r="N639" t="s">
        <v>5428</v>
      </c>
      <c r="O639" t="s">
        <v>5428</v>
      </c>
      <c r="P639" t="s">
        <v>5842</v>
      </c>
      <c r="Q639">
        <v>2050</v>
      </c>
      <c r="R639">
        <v>2046</v>
      </c>
      <c r="S639">
        <v>2026</v>
      </c>
      <c r="T639">
        <v>12</v>
      </c>
      <c r="U639">
        <v>8</v>
      </c>
      <c r="V639">
        <v>20</v>
      </c>
      <c r="W639">
        <v>0.99019999999999997</v>
      </c>
      <c r="X639">
        <v>1</v>
      </c>
      <c r="Y639">
        <v>1</v>
      </c>
      <c r="Z639">
        <v>1</v>
      </c>
      <c r="AA639">
        <v>1</v>
      </c>
      <c r="AB639" t="s">
        <v>936</v>
      </c>
      <c r="AC639" t="s">
        <v>5843</v>
      </c>
      <c r="AP639" t="s">
        <v>981</v>
      </c>
      <c r="AQ639">
        <v>0</v>
      </c>
      <c r="AT639" t="s">
        <v>991</v>
      </c>
      <c r="AU639" t="s">
        <v>5844</v>
      </c>
      <c r="AV639" t="s">
        <v>5845</v>
      </c>
      <c r="AW639" t="s">
        <v>5846</v>
      </c>
      <c r="AX639" t="s">
        <v>5847</v>
      </c>
      <c r="BF639" s="730" t="s">
        <v>3484</v>
      </c>
      <c r="BG639" s="730" t="s">
        <v>4678</v>
      </c>
      <c r="BH639" s="730" t="s">
        <v>11135</v>
      </c>
    </row>
    <row r="640" spans="1:60">
      <c r="A640">
        <v>636</v>
      </c>
      <c r="B640" t="s">
        <v>936</v>
      </c>
      <c r="D640" t="s">
        <v>5848</v>
      </c>
      <c r="E640" t="s">
        <v>5849</v>
      </c>
      <c r="F640" t="s">
        <v>974</v>
      </c>
      <c r="G640">
        <v>1</v>
      </c>
      <c r="H640">
        <v>0</v>
      </c>
      <c r="I640" t="s">
        <v>3976</v>
      </c>
      <c r="J640" t="s">
        <v>5111</v>
      </c>
      <c r="K640" t="s">
        <v>4931</v>
      </c>
      <c r="L640" t="s">
        <v>2878</v>
      </c>
      <c r="M640" t="s">
        <v>1586</v>
      </c>
      <c r="N640" t="s">
        <v>5428</v>
      </c>
      <c r="O640" t="s">
        <v>5428</v>
      </c>
      <c r="P640" t="s">
        <v>5850</v>
      </c>
      <c r="Q640">
        <v>2083</v>
      </c>
      <c r="R640">
        <v>2082</v>
      </c>
      <c r="S640">
        <v>2057</v>
      </c>
      <c r="T640">
        <v>15</v>
      </c>
      <c r="U640">
        <v>10</v>
      </c>
      <c r="V640">
        <v>25</v>
      </c>
      <c r="W640">
        <v>0.98799999999999999</v>
      </c>
      <c r="X640">
        <v>1</v>
      </c>
      <c r="Y640">
        <v>1</v>
      </c>
      <c r="Z640">
        <v>1</v>
      </c>
      <c r="AA640">
        <v>1</v>
      </c>
      <c r="AB640" t="s">
        <v>936</v>
      </c>
      <c r="AC640" t="s">
        <v>5851</v>
      </c>
      <c r="AP640" t="s">
        <v>981</v>
      </c>
      <c r="AQ640">
        <v>0</v>
      </c>
      <c r="AT640" t="s">
        <v>936</v>
      </c>
      <c r="AU640" t="s">
        <v>5479</v>
      </c>
      <c r="AV640" t="s">
        <v>5852</v>
      </c>
      <c r="AW640" t="s">
        <v>5480</v>
      </c>
      <c r="AX640" t="s">
        <v>5480</v>
      </c>
      <c r="BF640" s="730" t="s">
        <v>1136</v>
      </c>
      <c r="BG640" s="730" t="s">
        <v>936</v>
      </c>
      <c r="BH640" s="730" t="s">
        <v>11135</v>
      </c>
    </row>
    <row r="641" spans="1:60">
      <c r="A641">
        <v>637</v>
      </c>
      <c r="B641" t="s">
        <v>936</v>
      </c>
      <c r="D641" t="s">
        <v>5853</v>
      </c>
      <c r="E641" t="s">
        <v>5854</v>
      </c>
      <c r="F641" t="s">
        <v>974</v>
      </c>
      <c r="G641">
        <v>1</v>
      </c>
      <c r="H641">
        <v>0</v>
      </c>
      <c r="I641" t="s">
        <v>4906</v>
      </c>
      <c r="J641" t="s">
        <v>4972</v>
      </c>
      <c r="K641" t="s">
        <v>4973</v>
      </c>
      <c r="L641" t="s">
        <v>2878</v>
      </c>
      <c r="M641" t="s">
        <v>1586</v>
      </c>
      <c r="N641" t="s">
        <v>5854</v>
      </c>
      <c r="O641" t="s">
        <v>5854</v>
      </c>
      <c r="P641" t="s">
        <v>5855</v>
      </c>
      <c r="Q641">
        <v>10848</v>
      </c>
      <c r="R641">
        <v>12477</v>
      </c>
      <c r="S641">
        <v>11282</v>
      </c>
      <c r="T641">
        <v>830</v>
      </c>
      <c r="U641">
        <v>70</v>
      </c>
      <c r="V641">
        <v>1195</v>
      </c>
      <c r="W641">
        <v>0.9042</v>
      </c>
      <c r="X641">
        <v>0</v>
      </c>
      <c r="Y641">
        <v>1</v>
      </c>
      <c r="Z641">
        <v>0</v>
      </c>
      <c r="AA641">
        <v>0</v>
      </c>
      <c r="AB641" t="s">
        <v>936</v>
      </c>
      <c r="AC641" t="s">
        <v>5856</v>
      </c>
      <c r="AP641" t="s">
        <v>981</v>
      </c>
      <c r="AQ641">
        <v>0</v>
      </c>
      <c r="AT641" t="s">
        <v>1082</v>
      </c>
      <c r="AU641" t="s">
        <v>2380</v>
      </c>
      <c r="AV641" t="s">
        <v>5857</v>
      </c>
      <c r="AW641" t="s">
        <v>5858</v>
      </c>
      <c r="AX641" t="s">
        <v>2311</v>
      </c>
      <c r="BF641" s="730" t="s">
        <v>5840</v>
      </c>
      <c r="BG641" s="730" t="s">
        <v>4931</v>
      </c>
      <c r="BH641" s="730" t="s">
        <v>11135</v>
      </c>
    </row>
    <row r="642" spans="1:60">
      <c r="A642">
        <v>638</v>
      </c>
      <c r="B642" t="s">
        <v>936</v>
      </c>
      <c r="D642" t="s">
        <v>2250</v>
      </c>
      <c r="E642" t="s">
        <v>2253</v>
      </c>
      <c r="F642" t="s">
        <v>974</v>
      </c>
      <c r="G642">
        <v>1</v>
      </c>
      <c r="H642">
        <v>0</v>
      </c>
      <c r="I642" t="s">
        <v>3976</v>
      </c>
      <c r="J642" t="s">
        <v>5005</v>
      </c>
      <c r="K642" t="s">
        <v>936</v>
      </c>
      <c r="L642" t="s">
        <v>2878</v>
      </c>
      <c r="M642" t="s">
        <v>1586</v>
      </c>
      <c r="N642" t="s">
        <v>2253</v>
      </c>
      <c r="O642" t="s">
        <v>2253</v>
      </c>
      <c r="P642" t="s">
        <v>5859</v>
      </c>
      <c r="Q642">
        <v>7506</v>
      </c>
      <c r="R642">
        <v>8052</v>
      </c>
      <c r="S642">
        <v>7768</v>
      </c>
      <c r="T642">
        <v>284</v>
      </c>
      <c r="U642">
        <v>0</v>
      </c>
      <c r="V642">
        <v>284</v>
      </c>
      <c r="W642">
        <v>0.9647</v>
      </c>
      <c r="X642">
        <v>0</v>
      </c>
      <c r="Y642">
        <v>1</v>
      </c>
      <c r="Z642">
        <v>1</v>
      </c>
      <c r="AA642">
        <v>0</v>
      </c>
      <c r="AB642" t="s">
        <v>936</v>
      </c>
      <c r="AC642" t="s">
        <v>5860</v>
      </c>
      <c r="AP642" t="s">
        <v>981</v>
      </c>
      <c r="AQ642">
        <v>0</v>
      </c>
      <c r="AT642" t="s">
        <v>1023</v>
      </c>
      <c r="AU642" t="s">
        <v>5861</v>
      </c>
      <c r="AV642" t="s">
        <v>5862</v>
      </c>
      <c r="AW642" t="s">
        <v>5863</v>
      </c>
      <c r="AX642" t="s">
        <v>5863</v>
      </c>
      <c r="BF642" s="730" t="s">
        <v>5848</v>
      </c>
      <c r="BG642" s="730" t="s">
        <v>4931</v>
      </c>
      <c r="BH642" s="730" t="s">
        <v>11135</v>
      </c>
    </row>
    <row r="643" spans="1:60">
      <c r="A643">
        <v>639</v>
      </c>
      <c r="B643" t="s">
        <v>936</v>
      </c>
      <c r="D643" t="s">
        <v>5864</v>
      </c>
      <c r="E643" t="s">
        <v>5865</v>
      </c>
      <c r="F643" t="s">
        <v>974</v>
      </c>
      <c r="G643">
        <v>1</v>
      </c>
      <c r="H643">
        <v>0</v>
      </c>
      <c r="I643" t="s">
        <v>3976</v>
      </c>
      <c r="J643" t="s">
        <v>4930</v>
      </c>
      <c r="K643" t="s">
        <v>4931</v>
      </c>
      <c r="L643" t="s">
        <v>2878</v>
      </c>
      <c r="M643" t="s">
        <v>1586</v>
      </c>
      <c r="N643" t="s">
        <v>5865</v>
      </c>
      <c r="O643" t="s">
        <v>5865</v>
      </c>
      <c r="P643" t="s">
        <v>5866</v>
      </c>
      <c r="Q643">
        <v>2085</v>
      </c>
      <c r="R643">
        <v>2184</v>
      </c>
      <c r="S643">
        <v>2163</v>
      </c>
      <c r="T643">
        <v>0</v>
      </c>
      <c r="U643">
        <v>21</v>
      </c>
      <c r="V643">
        <v>21</v>
      </c>
      <c r="W643">
        <v>0.99039999999999995</v>
      </c>
      <c r="X643">
        <v>1</v>
      </c>
      <c r="Y643">
        <v>1</v>
      </c>
      <c r="Z643">
        <v>1</v>
      </c>
      <c r="AA643">
        <v>1</v>
      </c>
      <c r="AB643" t="s">
        <v>936</v>
      </c>
      <c r="AC643" t="s">
        <v>5867</v>
      </c>
      <c r="AP643" t="s">
        <v>981</v>
      </c>
      <c r="AQ643">
        <v>0</v>
      </c>
      <c r="AT643" t="s">
        <v>991</v>
      </c>
      <c r="AU643" t="s">
        <v>5868</v>
      </c>
      <c r="AV643" t="s">
        <v>5869</v>
      </c>
      <c r="AW643" t="s">
        <v>5870</v>
      </c>
      <c r="AX643" t="s">
        <v>5871</v>
      </c>
      <c r="BF643" s="730" t="s">
        <v>5853</v>
      </c>
      <c r="BG643" s="730" t="s">
        <v>4973</v>
      </c>
      <c r="BH643" s="730" t="s">
        <v>11135</v>
      </c>
    </row>
    <row r="644" spans="1:60">
      <c r="A644">
        <v>640</v>
      </c>
      <c r="B644" t="s">
        <v>936</v>
      </c>
      <c r="D644" t="s">
        <v>5872</v>
      </c>
      <c r="E644" t="s">
        <v>5873</v>
      </c>
      <c r="F644" t="s">
        <v>974</v>
      </c>
      <c r="G644">
        <v>2</v>
      </c>
      <c r="H644">
        <v>0</v>
      </c>
      <c r="I644" t="s">
        <v>3976</v>
      </c>
      <c r="J644" t="s">
        <v>5005</v>
      </c>
      <c r="K644" t="s">
        <v>936</v>
      </c>
      <c r="L644" t="s">
        <v>2878</v>
      </c>
      <c r="M644" t="s">
        <v>1586</v>
      </c>
      <c r="N644" t="s">
        <v>5873</v>
      </c>
      <c r="O644" t="s">
        <v>5873</v>
      </c>
      <c r="P644" t="s">
        <v>5874</v>
      </c>
      <c r="Q644">
        <v>8323</v>
      </c>
      <c r="R644">
        <v>8990</v>
      </c>
      <c r="S644">
        <v>6165</v>
      </c>
      <c r="T644">
        <v>2585</v>
      </c>
      <c r="U644">
        <v>240</v>
      </c>
      <c r="V644">
        <v>2825</v>
      </c>
      <c r="W644">
        <v>0.68579999999999997</v>
      </c>
      <c r="X644">
        <v>0</v>
      </c>
      <c r="Y644">
        <v>1</v>
      </c>
      <c r="Z644">
        <v>0</v>
      </c>
      <c r="AA644">
        <v>0</v>
      </c>
      <c r="AB644" t="s">
        <v>936</v>
      </c>
      <c r="AC644" s="507" t="s">
        <v>5875</v>
      </c>
      <c r="AD644" s="508" t="s">
        <v>5876</v>
      </c>
      <c r="AP644" t="s">
        <v>981</v>
      </c>
      <c r="AQ644">
        <v>0</v>
      </c>
      <c r="AT644" t="s">
        <v>1054</v>
      </c>
      <c r="AU644" t="s">
        <v>4832</v>
      </c>
      <c r="AV644" t="s">
        <v>5877</v>
      </c>
      <c r="AW644" t="s">
        <v>5878</v>
      </c>
      <c r="AX644" t="s">
        <v>4833</v>
      </c>
      <c r="BF644" s="730" t="s">
        <v>2250</v>
      </c>
      <c r="BG644" s="730" t="s">
        <v>936</v>
      </c>
      <c r="BH644" s="730" t="s">
        <v>11135</v>
      </c>
    </row>
    <row r="645" spans="1:60">
      <c r="A645">
        <v>641</v>
      </c>
      <c r="B645" t="s">
        <v>936</v>
      </c>
      <c r="D645" t="s">
        <v>3744</v>
      </c>
      <c r="E645" t="s">
        <v>3747</v>
      </c>
      <c r="F645" t="s">
        <v>974</v>
      </c>
      <c r="G645">
        <v>1</v>
      </c>
      <c r="H645">
        <v>0</v>
      </c>
      <c r="I645" t="s">
        <v>3976</v>
      </c>
      <c r="J645" t="s">
        <v>5031</v>
      </c>
      <c r="K645" t="s">
        <v>985</v>
      </c>
      <c r="L645" t="s">
        <v>3968</v>
      </c>
      <c r="M645" t="s">
        <v>1586</v>
      </c>
      <c r="N645" t="s">
        <v>3747</v>
      </c>
      <c r="O645" t="s">
        <v>5879</v>
      </c>
      <c r="P645" t="s">
        <v>5880</v>
      </c>
      <c r="Q645">
        <v>14907</v>
      </c>
      <c r="R645">
        <v>15369</v>
      </c>
      <c r="S645">
        <v>15145</v>
      </c>
      <c r="T645">
        <v>167</v>
      </c>
      <c r="U645">
        <v>57</v>
      </c>
      <c r="V645">
        <v>224</v>
      </c>
      <c r="W645">
        <v>0.98540000000000005</v>
      </c>
      <c r="X645">
        <v>1</v>
      </c>
      <c r="Y645">
        <v>1</v>
      </c>
      <c r="Z645">
        <v>1</v>
      </c>
      <c r="AA645">
        <v>1</v>
      </c>
      <c r="AB645" t="s">
        <v>936</v>
      </c>
      <c r="AC645" t="s">
        <v>5881</v>
      </c>
      <c r="AP645" t="s">
        <v>1262</v>
      </c>
      <c r="AQ645">
        <v>1</v>
      </c>
      <c r="AT645" t="s">
        <v>991</v>
      </c>
      <c r="AU645" t="s">
        <v>5882</v>
      </c>
      <c r="AV645" t="s">
        <v>5883</v>
      </c>
      <c r="AW645" t="s">
        <v>5884</v>
      </c>
      <c r="AX645" t="s">
        <v>5884</v>
      </c>
      <c r="BF645" s="730" t="s">
        <v>5864</v>
      </c>
      <c r="BG645" s="730" t="s">
        <v>4931</v>
      </c>
      <c r="BH645" s="730" t="s">
        <v>11135</v>
      </c>
    </row>
    <row r="646" spans="1:60">
      <c r="A646">
        <v>642</v>
      </c>
      <c r="B646" t="s">
        <v>936</v>
      </c>
      <c r="D646" t="s">
        <v>982</v>
      </c>
      <c r="E646" t="s">
        <v>985</v>
      </c>
      <c r="F646" t="s">
        <v>974</v>
      </c>
      <c r="G646">
        <v>1</v>
      </c>
      <c r="H646">
        <v>0</v>
      </c>
      <c r="I646" t="s">
        <v>3966</v>
      </c>
      <c r="J646" t="s">
        <v>5293</v>
      </c>
      <c r="K646" t="s">
        <v>985</v>
      </c>
      <c r="L646" t="s">
        <v>2878</v>
      </c>
      <c r="M646" t="s">
        <v>1586</v>
      </c>
      <c r="N646" t="s">
        <v>985</v>
      </c>
      <c r="O646" t="s">
        <v>5885</v>
      </c>
      <c r="P646" t="s">
        <v>5886</v>
      </c>
      <c r="Q646">
        <v>193988</v>
      </c>
      <c r="R646">
        <v>175072</v>
      </c>
      <c r="S646">
        <v>172846</v>
      </c>
      <c r="T646">
        <v>1949</v>
      </c>
      <c r="U646">
        <v>277</v>
      </c>
      <c r="V646">
        <v>2226</v>
      </c>
      <c r="W646">
        <v>0.98729999999999996</v>
      </c>
      <c r="X646">
        <v>0</v>
      </c>
      <c r="Y646">
        <v>1</v>
      </c>
      <c r="Z646">
        <v>1</v>
      </c>
      <c r="AA646">
        <v>0</v>
      </c>
      <c r="AB646" t="s">
        <v>936</v>
      </c>
      <c r="AC646" t="s">
        <v>5887</v>
      </c>
      <c r="AP646" t="s">
        <v>981</v>
      </c>
      <c r="AQ646">
        <v>0</v>
      </c>
      <c r="AT646" t="s">
        <v>991</v>
      </c>
      <c r="AU646" t="s">
        <v>5882</v>
      </c>
      <c r="AV646" t="s">
        <v>5888</v>
      </c>
      <c r="AW646" t="s">
        <v>5889</v>
      </c>
      <c r="AX646" t="s">
        <v>5884</v>
      </c>
      <c r="BF646" s="730" t="s">
        <v>5872</v>
      </c>
      <c r="BG646" s="730" t="s">
        <v>936</v>
      </c>
      <c r="BH646" s="730" t="s">
        <v>11135</v>
      </c>
    </row>
    <row r="647" spans="1:60">
      <c r="A647">
        <v>643</v>
      </c>
      <c r="B647" t="s">
        <v>936</v>
      </c>
      <c r="D647" t="s">
        <v>2534</v>
      </c>
      <c r="E647" t="s">
        <v>2537</v>
      </c>
      <c r="F647" t="s">
        <v>974</v>
      </c>
      <c r="G647">
        <v>1</v>
      </c>
      <c r="H647">
        <v>0</v>
      </c>
      <c r="I647" t="s">
        <v>5890</v>
      </c>
      <c r="J647" t="s">
        <v>5891</v>
      </c>
      <c r="K647" t="s">
        <v>4678</v>
      </c>
      <c r="L647" t="s">
        <v>2878</v>
      </c>
      <c r="M647" t="s">
        <v>1586</v>
      </c>
      <c r="N647" t="s">
        <v>2537</v>
      </c>
      <c r="O647" t="s">
        <v>2537</v>
      </c>
      <c r="P647" t="s">
        <v>5892</v>
      </c>
      <c r="Q647">
        <v>2347</v>
      </c>
      <c r="R647">
        <v>2376</v>
      </c>
      <c r="S647">
        <v>2195</v>
      </c>
      <c r="T647">
        <v>138</v>
      </c>
      <c r="U647">
        <v>43</v>
      </c>
      <c r="V647">
        <v>181</v>
      </c>
      <c r="W647">
        <v>0.92379999999999995</v>
      </c>
      <c r="X647">
        <v>0</v>
      </c>
      <c r="Y647">
        <v>1</v>
      </c>
      <c r="Z647">
        <v>1</v>
      </c>
      <c r="AA647">
        <v>0</v>
      </c>
      <c r="AB647" t="s">
        <v>936</v>
      </c>
      <c r="AC647" t="s">
        <v>5893</v>
      </c>
      <c r="AP647" t="s">
        <v>981</v>
      </c>
      <c r="AQ647">
        <v>0</v>
      </c>
      <c r="AT647" t="s">
        <v>1190</v>
      </c>
      <c r="AU647" t="s">
        <v>3339</v>
      </c>
      <c r="AV647" t="s">
        <v>5894</v>
      </c>
      <c r="AW647" t="s">
        <v>5895</v>
      </c>
      <c r="AX647" t="s">
        <v>3340</v>
      </c>
      <c r="BF647" s="730" t="s">
        <v>3744</v>
      </c>
      <c r="BG647" s="730" t="s">
        <v>985</v>
      </c>
      <c r="BH647" s="730" t="s">
        <v>11135</v>
      </c>
    </row>
    <row r="648" spans="1:60">
      <c r="A648">
        <v>644</v>
      </c>
      <c r="B648" t="s">
        <v>936</v>
      </c>
      <c r="D648" t="s">
        <v>5896</v>
      </c>
      <c r="E648" t="s">
        <v>5897</v>
      </c>
      <c r="F648" t="s">
        <v>1019</v>
      </c>
      <c r="G648">
        <v>0</v>
      </c>
      <c r="H648">
        <v>1</v>
      </c>
      <c r="I648" t="s">
        <v>4906</v>
      </c>
      <c r="J648" t="s">
        <v>4914</v>
      </c>
      <c r="K648" t="s">
        <v>4678</v>
      </c>
      <c r="L648" t="s">
        <v>2878</v>
      </c>
      <c r="M648" t="s">
        <v>1586</v>
      </c>
      <c r="N648" t="s">
        <v>5897</v>
      </c>
      <c r="O648" t="s">
        <v>5897</v>
      </c>
      <c r="P648" t="s">
        <v>5898</v>
      </c>
      <c r="Q648">
        <v>3310</v>
      </c>
      <c r="R648">
        <v>3249</v>
      </c>
      <c r="S648">
        <v>2646</v>
      </c>
      <c r="T648">
        <v>315</v>
      </c>
      <c r="U648">
        <v>288</v>
      </c>
      <c r="V648">
        <v>603</v>
      </c>
      <c r="W648">
        <v>0.81440000000000001</v>
      </c>
      <c r="X648">
        <v>0</v>
      </c>
      <c r="Y648">
        <v>0</v>
      </c>
      <c r="Z648">
        <v>1</v>
      </c>
      <c r="AA648">
        <v>0</v>
      </c>
      <c r="AB648" t="s">
        <v>936</v>
      </c>
      <c r="AC648" t="s">
        <v>747</v>
      </c>
      <c r="AJ648" t="s">
        <v>3971</v>
      </c>
      <c r="AP648" t="s">
        <v>981</v>
      </c>
      <c r="AQ648">
        <v>0</v>
      </c>
      <c r="AT648" t="s">
        <v>936</v>
      </c>
      <c r="AU648" t="s">
        <v>5853</v>
      </c>
      <c r="AV648" t="s">
        <v>5899</v>
      </c>
      <c r="AW648" t="s">
        <v>5854</v>
      </c>
      <c r="AX648" t="s">
        <v>5854</v>
      </c>
      <c r="BF648" s="730" t="s">
        <v>982</v>
      </c>
      <c r="BG648" s="730" t="s">
        <v>985</v>
      </c>
      <c r="BH648" s="730" t="s">
        <v>11135</v>
      </c>
    </row>
    <row r="649" spans="1:60">
      <c r="A649">
        <v>645</v>
      </c>
      <c r="B649" t="s">
        <v>936</v>
      </c>
      <c r="D649" t="s">
        <v>5900</v>
      </c>
      <c r="E649" t="s">
        <v>5901</v>
      </c>
      <c r="F649" t="s">
        <v>974</v>
      </c>
      <c r="G649">
        <v>1</v>
      </c>
      <c r="H649">
        <v>0</v>
      </c>
      <c r="I649" t="s">
        <v>4906</v>
      </c>
      <c r="J649" t="s">
        <v>4972</v>
      </c>
      <c r="K649" t="s">
        <v>4973</v>
      </c>
      <c r="L649" t="s">
        <v>2878</v>
      </c>
      <c r="M649" t="s">
        <v>1586</v>
      </c>
      <c r="N649" t="s">
        <v>5901</v>
      </c>
      <c r="O649" t="s">
        <v>5901</v>
      </c>
      <c r="P649" t="s">
        <v>5902</v>
      </c>
      <c r="Q649">
        <v>6828</v>
      </c>
      <c r="R649">
        <v>6910</v>
      </c>
      <c r="S649">
        <v>6841</v>
      </c>
      <c r="T649">
        <v>59</v>
      </c>
      <c r="U649">
        <v>10</v>
      </c>
      <c r="V649">
        <v>69</v>
      </c>
      <c r="W649">
        <v>0.99</v>
      </c>
      <c r="X649">
        <v>1</v>
      </c>
      <c r="Y649">
        <v>1</v>
      </c>
      <c r="Z649">
        <v>1</v>
      </c>
      <c r="AA649">
        <v>1</v>
      </c>
      <c r="AB649" t="s">
        <v>936</v>
      </c>
      <c r="AC649" t="s">
        <v>5903</v>
      </c>
      <c r="AP649" t="s">
        <v>981</v>
      </c>
      <c r="AQ649">
        <v>0</v>
      </c>
      <c r="AT649" t="s">
        <v>1054</v>
      </c>
      <c r="AU649" t="s">
        <v>4090</v>
      </c>
      <c r="AV649" t="s">
        <v>5904</v>
      </c>
      <c r="AW649" t="s">
        <v>5905</v>
      </c>
      <c r="AX649" t="s">
        <v>4091</v>
      </c>
      <c r="BF649" s="730" t="s">
        <v>2534</v>
      </c>
      <c r="BG649" s="730" t="s">
        <v>4678</v>
      </c>
      <c r="BH649" s="730" t="s">
        <v>11135</v>
      </c>
    </row>
    <row r="650" spans="1:60">
      <c r="A650">
        <v>646</v>
      </c>
      <c r="B650" t="s">
        <v>936</v>
      </c>
      <c r="D650" t="s">
        <v>5906</v>
      </c>
      <c r="E650" t="s">
        <v>5907</v>
      </c>
      <c r="F650" t="s">
        <v>974</v>
      </c>
      <c r="G650">
        <v>1</v>
      </c>
      <c r="H650">
        <v>0</v>
      </c>
      <c r="I650" t="s">
        <v>3976</v>
      </c>
      <c r="J650" t="s">
        <v>4945</v>
      </c>
      <c r="K650" t="s">
        <v>4931</v>
      </c>
      <c r="L650" t="s">
        <v>2878</v>
      </c>
      <c r="M650" t="s">
        <v>1586</v>
      </c>
      <c r="N650" t="s">
        <v>5907</v>
      </c>
      <c r="O650" t="s">
        <v>5907</v>
      </c>
      <c r="P650" t="s">
        <v>5908</v>
      </c>
      <c r="Q650">
        <v>8680</v>
      </c>
      <c r="R650">
        <v>8710</v>
      </c>
      <c r="S650">
        <v>8690</v>
      </c>
      <c r="T650">
        <v>18</v>
      </c>
      <c r="U650">
        <v>2</v>
      </c>
      <c r="V650">
        <v>20</v>
      </c>
      <c r="W650">
        <v>0.99770000000000003</v>
      </c>
      <c r="X650">
        <v>1</v>
      </c>
      <c r="Y650">
        <v>1</v>
      </c>
      <c r="Z650">
        <v>1</v>
      </c>
      <c r="AA650">
        <v>1</v>
      </c>
      <c r="AB650" t="s">
        <v>936</v>
      </c>
      <c r="AC650" t="s">
        <v>5909</v>
      </c>
      <c r="AP650" t="s">
        <v>981</v>
      </c>
      <c r="AQ650">
        <v>0</v>
      </c>
      <c r="AT650" t="s">
        <v>1054</v>
      </c>
      <c r="AU650" t="s">
        <v>4082</v>
      </c>
      <c r="AV650" t="s">
        <v>5910</v>
      </c>
      <c r="AW650" t="s">
        <v>5911</v>
      </c>
      <c r="AX650" t="s">
        <v>4083</v>
      </c>
      <c r="BF650" s="730" t="s">
        <v>5896</v>
      </c>
      <c r="BG650" s="730" t="s">
        <v>4678</v>
      </c>
      <c r="BH650" s="730" t="s">
        <v>11135</v>
      </c>
    </row>
    <row r="651" spans="1:60">
      <c r="A651">
        <v>647</v>
      </c>
      <c r="B651" t="s">
        <v>936</v>
      </c>
      <c r="D651" t="s">
        <v>5912</v>
      </c>
      <c r="E651" t="s">
        <v>5913</v>
      </c>
      <c r="F651" t="s">
        <v>974</v>
      </c>
      <c r="G651">
        <v>1</v>
      </c>
      <c r="H651">
        <v>0</v>
      </c>
      <c r="I651" t="s">
        <v>4906</v>
      </c>
      <c r="J651" t="s">
        <v>4972</v>
      </c>
      <c r="K651" t="s">
        <v>4973</v>
      </c>
      <c r="L651" t="s">
        <v>2878</v>
      </c>
      <c r="M651" t="s">
        <v>1586</v>
      </c>
      <c r="N651" t="s">
        <v>5913</v>
      </c>
      <c r="O651" t="s">
        <v>5913</v>
      </c>
      <c r="P651" t="s">
        <v>5914</v>
      </c>
      <c r="Q651">
        <v>7591</v>
      </c>
      <c r="R651">
        <v>6867</v>
      </c>
      <c r="S651">
        <v>4721</v>
      </c>
      <c r="T651">
        <v>1809</v>
      </c>
      <c r="U651">
        <v>337</v>
      </c>
      <c r="V651">
        <v>2146</v>
      </c>
      <c r="W651">
        <v>0.6875</v>
      </c>
      <c r="X651">
        <v>0</v>
      </c>
      <c r="Y651">
        <v>1</v>
      </c>
      <c r="Z651">
        <v>1</v>
      </c>
      <c r="AA651">
        <v>0</v>
      </c>
      <c r="AB651" t="s">
        <v>936</v>
      </c>
      <c r="AC651" t="s">
        <v>5915</v>
      </c>
      <c r="AP651" t="s">
        <v>981</v>
      </c>
      <c r="AQ651">
        <v>0</v>
      </c>
      <c r="AT651" t="s">
        <v>1521</v>
      </c>
      <c r="AU651" t="s">
        <v>2043</v>
      </c>
      <c r="AV651" t="s">
        <v>5916</v>
      </c>
      <c r="AW651" t="s">
        <v>5917</v>
      </c>
      <c r="AX651" t="s">
        <v>2044</v>
      </c>
      <c r="BF651" s="730" t="s">
        <v>5900</v>
      </c>
      <c r="BG651" s="730" t="s">
        <v>4973</v>
      </c>
      <c r="BH651" s="730" t="s">
        <v>11135</v>
      </c>
    </row>
    <row r="652" spans="1:60">
      <c r="A652">
        <v>648</v>
      </c>
      <c r="B652" t="s">
        <v>936</v>
      </c>
      <c r="D652" t="s">
        <v>1687</v>
      </c>
      <c r="E652" t="s">
        <v>1690</v>
      </c>
      <c r="F652" t="s">
        <v>974</v>
      </c>
      <c r="G652">
        <v>1</v>
      </c>
      <c r="H652">
        <v>0</v>
      </c>
      <c r="I652" t="s">
        <v>3976</v>
      </c>
      <c r="J652" t="s">
        <v>5005</v>
      </c>
      <c r="K652" t="s">
        <v>936</v>
      </c>
      <c r="L652" t="s">
        <v>2878</v>
      </c>
      <c r="M652" t="s">
        <v>1586</v>
      </c>
      <c r="N652" t="s">
        <v>5918</v>
      </c>
      <c r="O652" t="s">
        <v>5918</v>
      </c>
      <c r="P652" t="s">
        <v>5919</v>
      </c>
      <c r="Q652">
        <v>3830</v>
      </c>
      <c r="R652">
        <v>3826</v>
      </c>
      <c r="S652">
        <v>3763</v>
      </c>
      <c r="T652">
        <v>63</v>
      </c>
      <c r="U652">
        <v>0</v>
      </c>
      <c r="V652">
        <v>63</v>
      </c>
      <c r="W652">
        <v>0.98350000000000004</v>
      </c>
      <c r="X652">
        <v>1</v>
      </c>
      <c r="Y652">
        <v>1</v>
      </c>
      <c r="Z652">
        <v>1</v>
      </c>
      <c r="AA652">
        <v>1</v>
      </c>
      <c r="AB652" t="s">
        <v>936</v>
      </c>
      <c r="AC652" t="s">
        <v>5920</v>
      </c>
      <c r="AP652" t="s">
        <v>981</v>
      </c>
      <c r="AQ652">
        <v>0</v>
      </c>
      <c r="AT652" t="s">
        <v>1034</v>
      </c>
      <c r="AU652" t="s">
        <v>5921</v>
      </c>
      <c r="AV652" t="s">
        <v>5922</v>
      </c>
      <c r="AW652" t="s">
        <v>5923</v>
      </c>
      <c r="AX652" t="s">
        <v>5924</v>
      </c>
      <c r="BF652" s="730" t="s">
        <v>5906</v>
      </c>
      <c r="BG652" s="730" t="s">
        <v>4931</v>
      </c>
      <c r="BH652" s="730" t="s">
        <v>11135</v>
      </c>
    </row>
    <row r="653" spans="1:60">
      <c r="A653">
        <v>649</v>
      </c>
      <c r="B653" t="s">
        <v>936</v>
      </c>
      <c r="D653" t="s">
        <v>1670</v>
      </c>
      <c r="E653" t="s">
        <v>1673</v>
      </c>
      <c r="F653" t="s">
        <v>974</v>
      </c>
      <c r="G653">
        <v>2</v>
      </c>
      <c r="H653">
        <v>0</v>
      </c>
      <c r="I653" t="s">
        <v>3976</v>
      </c>
      <c r="J653" t="s">
        <v>5005</v>
      </c>
      <c r="K653" t="s">
        <v>936</v>
      </c>
      <c r="L653" t="s">
        <v>2878</v>
      </c>
      <c r="M653" t="s">
        <v>1586</v>
      </c>
      <c r="N653" t="s">
        <v>5918</v>
      </c>
      <c r="O653" t="s">
        <v>5918</v>
      </c>
      <c r="P653" t="s">
        <v>5925</v>
      </c>
      <c r="Q653">
        <v>5248</v>
      </c>
      <c r="R653">
        <v>5222</v>
      </c>
      <c r="S653">
        <v>5124</v>
      </c>
      <c r="T653">
        <v>98</v>
      </c>
      <c r="U653">
        <v>0</v>
      </c>
      <c r="V653">
        <v>98</v>
      </c>
      <c r="W653">
        <v>0.98119999999999996</v>
      </c>
      <c r="X653">
        <v>1</v>
      </c>
      <c r="Y653">
        <v>1</v>
      </c>
      <c r="Z653">
        <v>1</v>
      </c>
      <c r="AA653">
        <v>1</v>
      </c>
      <c r="AB653" t="s">
        <v>936</v>
      </c>
      <c r="AC653" s="505" t="s">
        <v>5926</v>
      </c>
      <c r="AD653" s="504" t="s">
        <v>5927</v>
      </c>
      <c r="AP653" t="s">
        <v>981</v>
      </c>
      <c r="AQ653">
        <v>0</v>
      </c>
      <c r="AT653" t="s">
        <v>1239</v>
      </c>
      <c r="AU653" t="s">
        <v>5928</v>
      </c>
      <c r="AV653" t="s">
        <v>5929</v>
      </c>
      <c r="AW653" t="s">
        <v>5930</v>
      </c>
      <c r="AX653" t="s">
        <v>5931</v>
      </c>
      <c r="BF653" s="730" t="s">
        <v>5912</v>
      </c>
      <c r="BG653" s="730" t="s">
        <v>4973</v>
      </c>
      <c r="BH653" s="730" t="s">
        <v>11135</v>
      </c>
    </row>
    <row r="654" spans="1:60">
      <c r="A654">
        <v>650</v>
      </c>
      <c r="B654" t="s">
        <v>936</v>
      </c>
      <c r="D654" t="s">
        <v>4646</v>
      </c>
      <c r="E654" t="s">
        <v>4649</v>
      </c>
      <c r="F654" t="s">
        <v>974</v>
      </c>
      <c r="G654">
        <v>1</v>
      </c>
      <c r="H654">
        <v>0</v>
      </c>
      <c r="I654" t="s">
        <v>4906</v>
      </c>
      <c r="J654" t="s">
        <v>5161</v>
      </c>
      <c r="K654" t="s">
        <v>4973</v>
      </c>
      <c r="L654" t="s">
        <v>2878</v>
      </c>
      <c r="M654" t="s">
        <v>1586</v>
      </c>
      <c r="N654" t="s">
        <v>4649</v>
      </c>
      <c r="O654" t="s">
        <v>5932</v>
      </c>
      <c r="P654" t="s">
        <v>5933</v>
      </c>
      <c r="Q654">
        <v>7678</v>
      </c>
      <c r="R654">
        <v>7341</v>
      </c>
      <c r="S654">
        <v>6775</v>
      </c>
      <c r="T654">
        <v>566</v>
      </c>
      <c r="U654">
        <v>0</v>
      </c>
      <c r="V654">
        <v>566</v>
      </c>
      <c r="W654">
        <v>0.92290000000000005</v>
      </c>
      <c r="X654">
        <v>0</v>
      </c>
      <c r="Y654">
        <v>1</v>
      </c>
      <c r="Z654">
        <v>1</v>
      </c>
      <c r="AA654">
        <v>0</v>
      </c>
      <c r="AB654" t="s">
        <v>936</v>
      </c>
      <c r="AC654" t="s">
        <v>5934</v>
      </c>
      <c r="AP654" t="s">
        <v>981</v>
      </c>
      <c r="AQ654">
        <v>0</v>
      </c>
      <c r="AT654" t="s">
        <v>991</v>
      </c>
      <c r="AU654" t="s">
        <v>5763</v>
      </c>
      <c r="AV654" t="s">
        <v>5935</v>
      </c>
      <c r="AW654" t="s">
        <v>5936</v>
      </c>
      <c r="AX654" t="s">
        <v>5936</v>
      </c>
      <c r="BF654" s="730" t="s">
        <v>1687</v>
      </c>
      <c r="BG654" s="730" t="s">
        <v>936</v>
      </c>
      <c r="BH654" s="730" t="s">
        <v>11135</v>
      </c>
    </row>
    <row r="655" spans="1:60">
      <c r="A655">
        <v>651</v>
      </c>
      <c r="B655" t="s">
        <v>936</v>
      </c>
      <c r="D655" t="s">
        <v>5937</v>
      </c>
      <c r="E655" t="s">
        <v>1204</v>
      </c>
      <c r="F655" t="s">
        <v>974</v>
      </c>
      <c r="G655">
        <v>2</v>
      </c>
      <c r="H655">
        <v>0</v>
      </c>
      <c r="I655" t="s">
        <v>3976</v>
      </c>
      <c r="J655" t="s">
        <v>5111</v>
      </c>
      <c r="K655" t="s">
        <v>4931</v>
      </c>
      <c r="L655" t="s">
        <v>2878</v>
      </c>
      <c r="M655" t="s">
        <v>1586</v>
      </c>
      <c r="N655" t="s">
        <v>1204</v>
      </c>
      <c r="O655" t="s">
        <v>1204</v>
      </c>
      <c r="P655" t="s">
        <v>5938</v>
      </c>
      <c r="Q655">
        <v>7650</v>
      </c>
      <c r="R655">
        <v>7840</v>
      </c>
      <c r="S655">
        <v>5403</v>
      </c>
      <c r="T655">
        <v>2437</v>
      </c>
      <c r="U655">
        <v>0</v>
      </c>
      <c r="V655">
        <v>2437</v>
      </c>
      <c r="W655">
        <v>0.68920000000000003</v>
      </c>
      <c r="X655">
        <v>0</v>
      </c>
      <c r="Y655">
        <v>1</v>
      </c>
      <c r="Z655">
        <v>1</v>
      </c>
      <c r="AA655">
        <v>0</v>
      </c>
      <c r="AB655" t="s">
        <v>936</v>
      </c>
      <c r="AC655" s="505" t="s">
        <v>5939</v>
      </c>
      <c r="AD655" s="504" t="s">
        <v>5940</v>
      </c>
      <c r="AP655" t="s">
        <v>981</v>
      </c>
      <c r="AQ655">
        <v>0</v>
      </c>
      <c r="AT655" t="s">
        <v>991</v>
      </c>
      <c r="AU655" t="s">
        <v>5763</v>
      </c>
      <c r="AV655" t="s">
        <v>5941</v>
      </c>
      <c r="AW655" t="s">
        <v>5942</v>
      </c>
      <c r="AX655" t="s">
        <v>5936</v>
      </c>
      <c r="BF655" s="730" t="s">
        <v>1670</v>
      </c>
      <c r="BG655" s="730" t="s">
        <v>936</v>
      </c>
      <c r="BH655" s="730" t="s">
        <v>11135</v>
      </c>
    </row>
    <row r="656" spans="1:60">
      <c r="A656">
        <v>652</v>
      </c>
      <c r="B656" t="s">
        <v>936</v>
      </c>
      <c r="D656" t="s">
        <v>5943</v>
      </c>
      <c r="E656" t="s">
        <v>5944</v>
      </c>
      <c r="F656" t="s">
        <v>974</v>
      </c>
      <c r="G656">
        <v>2</v>
      </c>
      <c r="H656">
        <v>0</v>
      </c>
      <c r="I656" t="s">
        <v>3976</v>
      </c>
      <c r="J656" t="s">
        <v>5261</v>
      </c>
      <c r="K656" t="s">
        <v>4931</v>
      </c>
      <c r="L656" t="s">
        <v>2878</v>
      </c>
      <c r="M656" t="s">
        <v>1586</v>
      </c>
      <c r="N656" t="s">
        <v>5944</v>
      </c>
      <c r="O656" t="s">
        <v>5944</v>
      </c>
      <c r="P656" t="s">
        <v>5945</v>
      </c>
      <c r="Q656">
        <v>4100</v>
      </c>
      <c r="R656">
        <v>4100</v>
      </c>
      <c r="S656">
        <v>4021</v>
      </c>
      <c r="T656">
        <v>79</v>
      </c>
      <c r="U656">
        <v>0</v>
      </c>
      <c r="V656">
        <v>79</v>
      </c>
      <c r="W656">
        <v>0.98070000000000002</v>
      </c>
      <c r="X656">
        <v>1</v>
      </c>
      <c r="Y656">
        <v>1</v>
      </c>
      <c r="Z656">
        <v>1</v>
      </c>
      <c r="AA656">
        <v>1</v>
      </c>
      <c r="AB656" t="s">
        <v>936</v>
      </c>
      <c r="AC656" s="505" t="s">
        <v>5946</v>
      </c>
      <c r="AD656" s="504" t="s">
        <v>5947</v>
      </c>
      <c r="AP656" t="s">
        <v>981</v>
      </c>
      <c r="AQ656">
        <v>0</v>
      </c>
      <c r="AT656" t="s">
        <v>1034</v>
      </c>
      <c r="AU656" t="s">
        <v>5948</v>
      </c>
      <c r="AV656" t="s">
        <v>5949</v>
      </c>
      <c r="AW656" t="s">
        <v>5950</v>
      </c>
      <c r="AX656" t="s">
        <v>5950</v>
      </c>
      <c r="BF656" s="730" t="s">
        <v>4646</v>
      </c>
      <c r="BG656" s="730" t="s">
        <v>4973</v>
      </c>
      <c r="BH656" s="730" t="s">
        <v>11135</v>
      </c>
    </row>
    <row r="657" spans="1:60">
      <c r="A657">
        <v>653</v>
      </c>
      <c r="B657" t="s">
        <v>936</v>
      </c>
      <c r="D657" t="s">
        <v>5951</v>
      </c>
      <c r="E657" t="s">
        <v>5952</v>
      </c>
      <c r="F657" t="s">
        <v>974</v>
      </c>
      <c r="G657">
        <v>2</v>
      </c>
      <c r="H657">
        <v>0</v>
      </c>
      <c r="I657" t="s">
        <v>3976</v>
      </c>
      <c r="J657" t="s">
        <v>4930</v>
      </c>
      <c r="K657" t="s">
        <v>4931</v>
      </c>
      <c r="L657" t="s">
        <v>2878</v>
      </c>
      <c r="M657" t="s">
        <v>1586</v>
      </c>
      <c r="N657" t="s">
        <v>5952</v>
      </c>
      <c r="O657" t="s">
        <v>5952</v>
      </c>
      <c r="P657" t="s">
        <v>5953</v>
      </c>
      <c r="Q657">
        <v>29150</v>
      </c>
      <c r="R657">
        <v>29600</v>
      </c>
      <c r="S657">
        <v>29170</v>
      </c>
      <c r="T657">
        <v>365</v>
      </c>
      <c r="U657">
        <v>65</v>
      </c>
      <c r="V657">
        <v>430</v>
      </c>
      <c r="W657">
        <v>0.98550000000000004</v>
      </c>
      <c r="X657">
        <v>1</v>
      </c>
      <c r="Y657">
        <v>1</v>
      </c>
      <c r="Z657">
        <v>1</v>
      </c>
      <c r="AA657">
        <v>1</v>
      </c>
      <c r="AB657" t="s">
        <v>936</v>
      </c>
      <c r="AC657" s="505" t="s">
        <v>5954</v>
      </c>
      <c r="AD657" s="504" t="s">
        <v>5955</v>
      </c>
      <c r="AP657" t="s">
        <v>981</v>
      </c>
      <c r="AQ657">
        <v>0</v>
      </c>
      <c r="AT657" t="s">
        <v>1034</v>
      </c>
      <c r="AU657" t="s">
        <v>5956</v>
      </c>
      <c r="AV657" t="s">
        <v>5957</v>
      </c>
      <c r="AW657" t="s">
        <v>5958</v>
      </c>
      <c r="AX657" t="s">
        <v>5958</v>
      </c>
      <c r="BF657" s="730" t="s">
        <v>5937</v>
      </c>
      <c r="BG657" s="730" t="s">
        <v>4931</v>
      </c>
      <c r="BH657" s="730" t="s">
        <v>11135</v>
      </c>
    </row>
    <row r="658" spans="1:60">
      <c r="A658">
        <v>654</v>
      </c>
      <c r="B658" t="s">
        <v>936</v>
      </c>
      <c r="D658" t="s">
        <v>5959</v>
      </c>
      <c r="E658" t="s">
        <v>5960</v>
      </c>
      <c r="F658" t="s">
        <v>974</v>
      </c>
      <c r="G658">
        <v>1</v>
      </c>
      <c r="H658">
        <v>0</v>
      </c>
      <c r="I658" t="s">
        <v>3976</v>
      </c>
      <c r="J658" t="s">
        <v>5375</v>
      </c>
      <c r="K658" t="s">
        <v>936</v>
      </c>
      <c r="L658" t="s">
        <v>2878</v>
      </c>
      <c r="M658" t="s">
        <v>1586</v>
      </c>
      <c r="N658" t="s">
        <v>5961</v>
      </c>
      <c r="O658" t="s">
        <v>5961</v>
      </c>
      <c r="P658" t="s">
        <v>5962</v>
      </c>
      <c r="Q658">
        <v>2684</v>
      </c>
      <c r="R658">
        <v>2889</v>
      </c>
      <c r="S658">
        <v>2853</v>
      </c>
      <c r="T658">
        <v>12</v>
      </c>
      <c r="U658">
        <v>24</v>
      </c>
      <c r="V658">
        <v>36</v>
      </c>
      <c r="W658">
        <v>0.98750000000000004</v>
      </c>
      <c r="X658">
        <v>1</v>
      </c>
      <c r="Y658">
        <v>0</v>
      </c>
      <c r="Z658">
        <v>1</v>
      </c>
      <c r="AA658">
        <v>0</v>
      </c>
      <c r="AB658" t="s">
        <v>936</v>
      </c>
      <c r="AC658" t="s">
        <v>5963</v>
      </c>
      <c r="AP658" t="s">
        <v>981</v>
      </c>
      <c r="AQ658">
        <v>0</v>
      </c>
      <c r="AT658" t="s">
        <v>971</v>
      </c>
      <c r="AU658" t="s">
        <v>1130</v>
      </c>
      <c r="AV658" t="s">
        <v>5964</v>
      </c>
      <c r="AW658" t="s">
        <v>1131</v>
      </c>
      <c r="AX658" t="s">
        <v>1131</v>
      </c>
      <c r="BF658" s="730" t="s">
        <v>5943</v>
      </c>
      <c r="BG658" s="730" t="s">
        <v>4931</v>
      </c>
      <c r="BH658" s="730" t="s">
        <v>11135</v>
      </c>
    </row>
    <row r="659" spans="1:60">
      <c r="A659">
        <v>655</v>
      </c>
      <c r="B659" t="s">
        <v>936</v>
      </c>
      <c r="D659" t="s">
        <v>5965</v>
      </c>
      <c r="E659" t="s">
        <v>5966</v>
      </c>
      <c r="F659" t="s">
        <v>974</v>
      </c>
      <c r="G659">
        <v>2</v>
      </c>
      <c r="H659">
        <v>0</v>
      </c>
      <c r="I659" t="s">
        <v>3976</v>
      </c>
      <c r="J659" t="s">
        <v>5375</v>
      </c>
      <c r="K659" t="s">
        <v>936</v>
      </c>
      <c r="L659" t="s">
        <v>2878</v>
      </c>
      <c r="M659" t="s">
        <v>1586</v>
      </c>
      <c r="N659" t="s">
        <v>5961</v>
      </c>
      <c r="O659" t="s">
        <v>5961</v>
      </c>
      <c r="P659" t="s">
        <v>5967</v>
      </c>
      <c r="Q659">
        <v>6214</v>
      </c>
      <c r="R659">
        <v>6426</v>
      </c>
      <c r="S659">
        <v>6374</v>
      </c>
      <c r="T659">
        <v>18</v>
      </c>
      <c r="U659">
        <v>34</v>
      </c>
      <c r="V659">
        <v>52</v>
      </c>
      <c r="W659">
        <v>0.9919</v>
      </c>
      <c r="X659">
        <v>1</v>
      </c>
      <c r="Y659">
        <v>0</v>
      </c>
      <c r="Z659">
        <v>1</v>
      </c>
      <c r="AA659">
        <v>0</v>
      </c>
      <c r="AB659" t="s">
        <v>936</v>
      </c>
      <c r="AC659" s="505" t="s">
        <v>5968</v>
      </c>
      <c r="AD659" s="505" t="s">
        <v>5969</v>
      </c>
      <c r="AP659" t="s">
        <v>981</v>
      </c>
      <c r="AQ659">
        <v>0</v>
      </c>
      <c r="AT659" t="s">
        <v>971</v>
      </c>
      <c r="AU659" t="s">
        <v>1130</v>
      </c>
      <c r="AV659" t="s">
        <v>5970</v>
      </c>
      <c r="AW659" t="s">
        <v>5971</v>
      </c>
      <c r="AX659" t="s">
        <v>1131</v>
      </c>
      <c r="BF659" s="730" t="s">
        <v>5951</v>
      </c>
      <c r="BG659" s="730" t="s">
        <v>4931</v>
      </c>
      <c r="BH659" s="730" t="s">
        <v>11135</v>
      </c>
    </row>
    <row r="660" spans="1:60">
      <c r="A660">
        <v>656</v>
      </c>
      <c r="B660" t="s">
        <v>936</v>
      </c>
      <c r="D660" t="s">
        <v>5972</v>
      </c>
      <c r="E660" t="s">
        <v>5973</v>
      </c>
      <c r="F660" t="s">
        <v>974</v>
      </c>
      <c r="G660">
        <v>1</v>
      </c>
      <c r="H660">
        <v>0</v>
      </c>
      <c r="I660" t="s">
        <v>4906</v>
      </c>
      <c r="J660" t="s">
        <v>4972</v>
      </c>
      <c r="K660" t="s">
        <v>4973</v>
      </c>
      <c r="L660" t="s">
        <v>2878</v>
      </c>
      <c r="M660" t="s">
        <v>1586</v>
      </c>
      <c r="N660" t="s">
        <v>1640</v>
      </c>
      <c r="O660" t="s">
        <v>1640</v>
      </c>
      <c r="P660" t="s">
        <v>5974</v>
      </c>
      <c r="Q660">
        <v>2792</v>
      </c>
      <c r="R660">
        <v>2597</v>
      </c>
      <c r="S660">
        <v>2525</v>
      </c>
      <c r="T660">
        <v>56</v>
      </c>
      <c r="U660">
        <v>16</v>
      </c>
      <c r="V660">
        <v>72</v>
      </c>
      <c r="W660">
        <v>0.97230000000000005</v>
      </c>
      <c r="X660">
        <v>0</v>
      </c>
      <c r="Y660">
        <v>1</v>
      </c>
      <c r="Z660">
        <v>1</v>
      </c>
      <c r="AA660">
        <v>0</v>
      </c>
      <c r="AB660" t="s">
        <v>936</v>
      </c>
      <c r="AC660" t="s">
        <v>5975</v>
      </c>
      <c r="AP660" t="s">
        <v>981</v>
      </c>
      <c r="AQ660">
        <v>0</v>
      </c>
      <c r="AT660" t="s">
        <v>1190</v>
      </c>
      <c r="AU660" t="s">
        <v>3762</v>
      </c>
      <c r="AV660" t="s">
        <v>5976</v>
      </c>
      <c r="AW660" t="s">
        <v>5977</v>
      </c>
      <c r="AX660" t="s">
        <v>3763</v>
      </c>
      <c r="BF660" s="730" t="s">
        <v>5959</v>
      </c>
      <c r="BG660" s="730" t="s">
        <v>936</v>
      </c>
      <c r="BH660" s="730" t="s">
        <v>11135</v>
      </c>
    </row>
    <row r="661" spans="1:60">
      <c r="A661">
        <v>657</v>
      </c>
      <c r="B661" t="s">
        <v>936</v>
      </c>
      <c r="D661" t="s">
        <v>1637</v>
      </c>
      <c r="E661" t="s">
        <v>1640</v>
      </c>
      <c r="F661" t="s">
        <v>974</v>
      </c>
      <c r="G661">
        <v>1</v>
      </c>
      <c r="H661">
        <v>0</v>
      </c>
      <c r="I661" t="s">
        <v>4906</v>
      </c>
      <c r="J661" t="s">
        <v>4972</v>
      </c>
      <c r="K661" t="s">
        <v>4973</v>
      </c>
      <c r="L661" t="s">
        <v>2878</v>
      </c>
      <c r="M661" t="s">
        <v>1586</v>
      </c>
      <c r="N661" t="s">
        <v>1640</v>
      </c>
      <c r="O661" t="s">
        <v>1640</v>
      </c>
      <c r="P661" t="s">
        <v>5978</v>
      </c>
      <c r="Q661">
        <v>9438</v>
      </c>
      <c r="R661">
        <v>9170</v>
      </c>
      <c r="S661">
        <v>8914</v>
      </c>
      <c r="T661">
        <v>241</v>
      </c>
      <c r="U661">
        <v>15</v>
      </c>
      <c r="V661">
        <v>256</v>
      </c>
      <c r="W661">
        <v>0.97209999999999996</v>
      </c>
      <c r="X661">
        <v>0</v>
      </c>
      <c r="Y661">
        <v>1</v>
      </c>
      <c r="Z661">
        <v>1</v>
      </c>
      <c r="AA661">
        <v>0</v>
      </c>
      <c r="AB661" t="s">
        <v>936</v>
      </c>
      <c r="AC661" t="s">
        <v>5979</v>
      </c>
      <c r="AP661" t="s">
        <v>981</v>
      </c>
      <c r="AQ661">
        <v>0</v>
      </c>
      <c r="AT661" t="s">
        <v>991</v>
      </c>
      <c r="AU661" t="s">
        <v>5980</v>
      </c>
      <c r="AV661" t="s">
        <v>5981</v>
      </c>
      <c r="AW661" t="s">
        <v>5982</v>
      </c>
      <c r="AX661" t="s">
        <v>5983</v>
      </c>
      <c r="BF661" s="730" t="s">
        <v>5965</v>
      </c>
      <c r="BG661" s="730" t="s">
        <v>936</v>
      </c>
      <c r="BH661" s="730" t="s">
        <v>11135</v>
      </c>
    </row>
    <row r="662" spans="1:60">
      <c r="A662">
        <v>658</v>
      </c>
      <c r="B662" t="s">
        <v>936</v>
      </c>
      <c r="D662" t="s">
        <v>4509</v>
      </c>
      <c r="E662" t="s">
        <v>4511</v>
      </c>
      <c r="F662" t="s">
        <v>974</v>
      </c>
      <c r="G662">
        <v>1</v>
      </c>
      <c r="H662">
        <v>0</v>
      </c>
      <c r="I662" t="s">
        <v>3976</v>
      </c>
      <c r="J662" t="s">
        <v>5005</v>
      </c>
      <c r="K662" t="s">
        <v>936</v>
      </c>
      <c r="L662" t="s">
        <v>2878</v>
      </c>
      <c r="M662" t="s">
        <v>1586</v>
      </c>
      <c r="N662" t="s">
        <v>4511</v>
      </c>
      <c r="O662" t="s">
        <v>4511</v>
      </c>
      <c r="P662" t="s">
        <v>5984</v>
      </c>
      <c r="Q662">
        <v>73803</v>
      </c>
      <c r="R662">
        <v>71790</v>
      </c>
      <c r="S662">
        <v>69142</v>
      </c>
      <c r="T662">
        <v>2179</v>
      </c>
      <c r="U662">
        <v>469</v>
      </c>
      <c r="V662">
        <v>2648</v>
      </c>
      <c r="W662">
        <v>0.96309999999999996</v>
      </c>
      <c r="X662">
        <v>0</v>
      </c>
      <c r="Y662">
        <v>1</v>
      </c>
      <c r="Z662">
        <v>1</v>
      </c>
      <c r="AA662">
        <v>0</v>
      </c>
      <c r="AB662" t="s">
        <v>936</v>
      </c>
      <c r="AC662" t="s">
        <v>5985</v>
      </c>
      <c r="AP662" t="s">
        <v>981</v>
      </c>
      <c r="AQ662">
        <v>0</v>
      </c>
      <c r="AT662" t="s">
        <v>991</v>
      </c>
      <c r="AU662" t="s">
        <v>5980</v>
      </c>
      <c r="AV662" t="s">
        <v>5986</v>
      </c>
      <c r="AW662" t="s">
        <v>5987</v>
      </c>
      <c r="AX662" t="s">
        <v>5983</v>
      </c>
      <c r="BF662" s="730" t="s">
        <v>5972</v>
      </c>
      <c r="BG662" s="730" t="s">
        <v>4973</v>
      </c>
      <c r="BH662" s="730" t="s">
        <v>11135</v>
      </c>
    </row>
    <row r="663" spans="1:60">
      <c r="A663">
        <v>659</v>
      </c>
      <c r="B663" t="s">
        <v>936</v>
      </c>
      <c r="D663" t="s">
        <v>5988</v>
      </c>
      <c r="E663" t="s">
        <v>5989</v>
      </c>
      <c r="F663" t="s">
        <v>974</v>
      </c>
      <c r="G663">
        <v>1</v>
      </c>
      <c r="H663">
        <v>0</v>
      </c>
      <c r="I663" t="s">
        <v>3966</v>
      </c>
      <c r="J663" t="s">
        <v>5293</v>
      </c>
      <c r="K663" t="s">
        <v>985</v>
      </c>
      <c r="L663" t="s">
        <v>2878</v>
      </c>
      <c r="M663" t="s">
        <v>1586</v>
      </c>
      <c r="N663" t="s">
        <v>5873</v>
      </c>
      <c r="O663" t="s">
        <v>5873</v>
      </c>
      <c r="P663" t="s">
        <v>5990</v>
      </c>
      <c r="Q663">
        <v>3641</v>
      </c>
      <c r="R663">
        <v>3633</v>
      </c>
      <c r="S663">
        <v>3575</v>
      </c>
      <c r="T663">
        <v>46</v>
      </c>
      <c r="U663">
        <v>12</v>
      </c>
      <c r="V663">
        <v>58</v>
      </c>
      <c r="W663">
        <v>0.98399999999999999</v>
      </c>
      <c r="X663">
        <v>1</v>
      </c>
      <c r="Y663">
        <v>1</v>
      </c>
      <c r="Z663">
        <v>1</v>
      </c>
      <c r="AA663">
        <v>1</v>
      </c>
      <c r="AB663" t="s">
        <v>936</v>
      </c>
      <c r="AC663" t="s">
        <v>5991</v>
      </c>
      <c r="AP663" t="s">
        <v>981</v>
      </c>
      <c r="AQ663">
        <v>0</v>
      </c>
      <c r="AT663" t="s">
        <v>991</v>
      </c>
      <c r="AU663" t="s">
        <v>5980</v>
      </c>
      <c r="AV663" t="s">
        <v>5992</v>
      </c>
      <c r="AW663" t="s">
        <v>5983</v>
      </c>
      <c r="AX663" t="s">
        <v>5983</v>
      </c>
      <c r="BF663" s="730" t="s">
        <v>1637</v>
      </c>
      <c r="BG663" s="730" t="s">
        <v>4973</v>
      </c>
      <c r="BH663" s="730" t="s">
        <v>11135</v>
      </c>
    </row>
    <row r="664" spans="1:60">
      <c r="A664">
        <v>660</v>
      </c>
      <c r="B664" t="s">
        <v>936</v>
      </c>
      <c r="D664" t="s">
        <v>5993</v>
      </c>
      <c r="E664" t="s">
        <v>5994</v>
      </c>
      <c r="F664" t="s">
        <v>974</v>
      </c>
      <c r="G664">
        <v>1</v>
      </c>
      <c r="H664">
        <v>0</v>
      </c>
      <c r="I664" t="s">
        <v>4906</v>
      </c>
      <c r="J664" t="s">
        <v>4972</v>
      </c>
      <c r="K664" t="s">
        <v>4973</v>
      </c>
      <c r="L664" t="s">
        <v>2878</v>
      </c>
      <c r="M664" t="s">
        <v>1586</v>
      </c>
      <c r="N664" t="s">
        <v>3899</v>
      </c>
      <c r="O664" t="s">
        <v>3899</v>
      </c>
      <c r="P664" t="s">
        <v>5995</v>
      </c>
      <c r="Q664">
        <v>3483</v>
      </c>
      <c r="R664">
        <v>3483</v>
      </c>
      <c r="S664">
        <v>3212</v>
      </c>
      <c r="T664">
        <v>271</v>
      </c>
      <c r="U664">
        <v>0</v>
      </c>
      <c r="V664">
        <v>271</v>
      </c>
      <c r="W664">
        <v>0.92220000000000002</v>
      </c>
      <c r="X664">
        <v>0</v>
      </c>
      <c r="Y664">
        <v>1</v>
      </c>
      <c r="Z664">
        <v>1</v>
      </c>
      <c r="AA664">
        <v>0</v>
      </c>
      <c r="AB664" t="s">
        <v>936</v>
      </c>
      <c r="AC664" t="s">
        <v>5996</v>
      </c>
      <c r="AP664" t="s">
        <v>981</v>
      </c>
      <c r="AQ664">
        <v>0</v>
      </c>
      <c r="AT664" t="s">
        <v>1054</v>
      </c>
      <c r="AU664" t="s">
        <v>4076</v>
      </c>
      <c r="AV664" t="s">
        <v>5997</v>
      </c>
      <c r="AW664" t="s">
        <v>4077</v>
      </c>
      <c r="AX664" t="s">
        <v>4077</v>
      </c>
      <c r="BF664" s="730" t="s">
        <v>4509</v>
      </c>
      <c r="BG664" s="730" t="s">
        <v>936</v>
      </c>
      <c r="BH664" s="730" t="s">
        <v>11135</v>
      </c>
    </row>
    <row r="665" spans="1:60">
      <c r="A665">
        <v>661</v>
      </c>
      <c r="B665" t="s">
        <v>936</v>
      </c>
      <c r="D665" t="s">
        <v>3897</v>
      </c>
      <c r="E665" t="s">
        <v>3900</v>
      </c>
      <c r="F665" t="s">
        <v>974</v>
      </c>
      <c r="G665">
        <v>1</v>
      </c>
      <c r="H665">
        <v>0</v>
      </c>
      <c r="I665" t="s">
        <v>4906</v>
      </c>
      <c r="J665" t="s">
        <v>4972</v>
      </c>
      <c r="K665" t="s">
        <v>4973</v>
      </c>
      <c r="L665" t="s">
        <v>2878</v>
      </c>
      <c r="M665" t="s">
        <v>1586</v>
      </c>
      <c r="N665" t="s">
        <v>3899</v>
      </c>
      <c r="O665" t="s">
        <v>3899</v>
      </c>
      <c r="P665" t="s">
        <v>5998</v>
      </c>
      <c r="Q665">
        <v>5886</v>
      </c>
      <c r="R665">
        <v>5886</v>
      </c>
      <c r="S665">
        <v>5821</v>
      </c>
      <c r="T665">
        <v>65</v>
      </c>
      <c r="U665">
        <v>0</v>
      </c>
      <c r="V665">
        <v>65</v>
      </c>
      <c r="W665">
        <v>0.98899999999999999</v>
      </c>
      <c r="X665">
        <v>1</v>
      </c>
      <c r="Y665">
        <v>1</v>
      </c>
      <c r="Z665">
        <v>1</v>
      </c>
      <c r="AA665">
        <v>1</v>
      </c>
      <c r="AB665" t="s">
        <v>936</v>
      </c>
      <c r="AC665" t="s">
        <v>5996</v>
      </c>
      <c r="AP665" t="s">
        <v>981</v>
      </c>
      <c r="AQ665">
        <v>0</v>
      </c>
      <c r="AT665" t="s">
        <v>1054</v>
      </c>
      <c r="AU665" t="s">
        <v>4493</v>
      </c>
      <c r="AV665" t="s">
        <v>5999</v>
      </c>
      <c r="AW665" t="s">
        <v>6000</v>
      </c>
      <c r="AX665" t="s">
        <v>4494</v>
      </c>
      <c r="BF665" s="730" t="s">
        <v>5988</v>
      </c>
      <c r="BG665" s="730" t="s">
        <v>985</v>
      </c>
      <c r="BH665" s="730" t="s">
        <v>11135</v>
      </c>
    </row>
    <row r="666" spans="1:60">
      <c r="A666">
        <v>662</v>
      </c>
      <c r="B666" t="s">
        <v>936</v>
      </c>
      <c r="D666" t="s">
        <v>3173</v>
      </c>
      <c r="E666" t="s">
        <v>3176</v>
      </c>
      <c r="F666" t="s">
        <v>974</v>
      </c>
      <c r="G666">
        <v>1</v>
      </c>
      <c r="H666">
        <v>0</v>
      </c>
      <c r="I666" t="s">
        <v>5890</v>
      </c>
      <c r="J666" t="s">
        <v>6001</v>
      </c>
      <c r="K666" t="s">
        <v>4678</v>
      </c>
      <c r="L666" t="s">
        <v>2878</v>
      </c>
      <c r="M666" t="s">
        <v>1586</v>
      </c>
      <c r="N666" t="s">
        <v>3176</v>
      </c>
      <c r="O666" t="s">
        <v>3176</v>
      </c>
      <c r="P666" t="s">
        <v>6002</v>
      </c>
      <c r="Q666">
        <v>48182</v>
      </c>
      <c r="R666">
        <v>46312</v>
      </c>
      <c r="S666">
        <v>45939</v>
      </c>
      <c r="T666">
        <v>304</v>
      </c>
      <c r="U666">
        <v>69</v>
      </c>
      <c r="V666">
        <v>373</v>
      </c>
      <c r="W666">
        <v>0.9919</v>
      </c>
      <c r="X666">
        <v>1</v>
      </c>
      <c r="Y666">
        <v>1</v>
      </c>
      <c r="Z666">
        <v>1</v>
      </c>
      <c r="AA666">
        <v>1</v>
      </c>
      <c r="AB666" t="s">
        <v>936</v>
      </c>
      <c r="AC666" t="s">
        <v>6003</v>
      </c>
      <c r="AP666" t="s">
        <v>981</v>
      </c>
      <c r="AQ666">
        <v>0</v>
      </c>
      <c r="AT666" t="s">
        <v>1521</v>
      </c>
      <c r="AU666" t="s">
        <v>2051</v>
      </c>
      <c r="AV666" t="s">
        <v>6004</v>
      </c>
      <c r="AW666" t="s">
        <v>2052</v>
      </c>
      <c r="AX666" t="s">
        <v>2052</v>
      </c>
      <c r="BF666" s="730" t="s">
        <v>5993</v>
      </c>
      <c r="BG666" s="730" t="s">
        <v>4973</v>
      </c>
      <c r="BH666" s="730" t="s">
        <v>11135</v>
      </c>
    </row>
    <row r="667" spans="1:60">
      <c r="A667">
        <v>663</v>
      </c>
      <c r="B667" t="s">
        <v>936</v>
      </c>
      <c r="D667" t="s">
        <v>6005</v>
      </c>
      <c r="E667" t="s">
        <v>6006</v>
      </c>
      <c r="F667" t="s">
        <v>974</v>
      </c>
      <c r="G667">
        <v>2</v>
      </c>
      <c r="H667">
        <v>0</v>
      </c>
      <c r="I667" t="s">
        <v>3976</v>
      </c>
      <c r="J667" t="s">
        <v>4930</v>
      </c>
      <c r="K667" t="s">
        <v>4931</v>
      </c>
      <c r="L667" t="s">
        <v>2878</v>
      </c>
      <c r="M667" t="s">
        <v>1586</v>
      </c>
      <c r="N667" t="s">
        <v>6006</v>
      </c>
      <c r="O667" t="s">
        <v>6006</v>
      </c>
      <c r="P667" t="s">
        <v>6007</v>
      </c>
      <c r="Q667">
        <v>3618</v>
      </c>
      <c r="R667">
        <v>3541</v>
      </c>
      <c r="S667">
        <v>3312</v>
      </c>
      <c r="T667">
        <v>185</v>
      </c>
      <c r="U667">
        <v>44</v>
      </c>
      <c r="V667">
        <v>229</v>
      </c>
      <c r="W667">
        <v>0.93530000000000002</v>
      </c>
      <c r="X667">
        <v>0</v>
      </c>
      <c r="Y667">
        <v>1</v>
      </c>
      <c r="Z667">
        <v>1</v>
      </c>
      <c r="AA667">
        <v>0</v>
      </c>
      <c r="AB667" t="s">
        <v>936</v>
      </c>
      <c r="AC667" s="505" t="s">
        <v>6008</v>
      </c>
      <c r="AD667" s="505" t="s">
        <v>6009</v>
      </c>
      <c r="AP667" t="s">
        <v>981</v>
      </c>
      <c r="AQ667">
        <v>0</v>
      </c>
      <c r="AT667" t="s">
        <v>1190</v>
      </c>
      <c r="AU667" t="s">
        <v>3756</v>
      </c>
      <c r="AV667" t="s">
        <v>6010</v>
      </c>
      <c r="AW667" t="s">
        <v>3757</v>
      </c>
      <c r="AX667" t="s">
        <v>3757</v>
      </c>
      <c r="BF667" s="730" t="s">
        <v>3897</v>
      </c>
      <c r="BG667" s="730" t="s">
        <v>4973</v>
      </c>
      <c r="BH667" s="730" t="s">
        <v>11135</v>
      </c>
    </row>
    <row r="668" spans="1:60">
      <c r="A668">
        <v>664</v>
      </c>
      <c r="B668" t="s">
        <v>936</v>
      </c>
      <c r="D668" t="s">
        <v>6011</v>
      </c>
      <c r="E668" t="s">
        <v>6012</v>
      </c>
      <c r="F668" t="s">
        <v>974</v>
      </c>
      <c r="G668">
        <v>1</v>
      </c>
      <c r="H668">
        <v>0</v>
      </c>
      <c r="I668" t="s">
        <v>4906</v>
      </c>
      <c r="J668" t="s">
        <v>4907</v>
      </c>
      <c r="K668" t="s">
        <v>4678</v>
      </c>
      <c r="L668" t="s">
        <v>2878</v>
      </c>
      <c r="M668" t="s">
        <v>1586</v>
      </c>
      <c r="N668" t="s">
        <v>6012</v>
      </c>
      <c r="O668" t="s">
        <v>6012</v>
      </c>
      <c r="P668" t="s">
        <v>6013</v>
      </c>
      <c r="Q668">
        <v>4701</v>
      </c>
      <c r="R668">
        <v>4681</v>
      </c>
      <c r="S668">
        <v>4603</v>
      </c>
      <c r="T668">
        <v>78</v>
      </c>
      <c r="U668">
        <v>0</v>
      </c>
      <c r="V668">
        <v>78</v>
      </c>
      <c r="W668">
        <v>0.98329999999999995</v>
      </c>
      <c r="X668">
        <v>1</v>
      </c>
      <c r="Y668">
        <v>1</v>
      </c>
      <c r="Z668">
        <v>1</v>
      </c>
      <c r="AA668">
        <v>1</v>
      </c>
      <c r="AB668" t="s">
        <v>936</v>
      </c>
      <c r="AC668" t="s">
        <v>6014</v>
      </c>
      <c r="AP668" t="s">
        <v>981</v>
      </c>
      <c r="AQ668">
        <v>0</v>
      </c>
      <c r="AT668" t="s">
        <v>1239</v>
      </c>
      <c r="AU668" t="s">
        <v>6015</v>
      </c>
      <c r="AV668" t="s">
        <v>6016</v>
      </c>
      <c r="AW668" t="s">
        <v>6017</v>
      </c>
      <c r="AX668" t="s">
        <v>6018</v>
      </c>
      <c r="BF668" s="730" t="s">
        <v>3173</v>
      </c>
      <c r="BG668" s="730" t="s">
        <v>4678</v>
      </c>
      <c r="BH668" s="730" t="s">
        <v>11135</v>
      </c>
    </row>
    <row r="669" spans="1:60">
      <c r="A669">
        <v>665</v>
      </c>
      <c r="B669" t="s">
        <v>936</v>
      </c>
      <c r="D669" t="s">
        <v>6019</v>
      </c>
      <c r="E669" t="s">
        <v>6020</v>
      </c>
      <c r="F669" t="s">
        <v>974</v>
      </c>
      <c r="G669">
        <v>1</v>
      </c>
      <c r="H669">
        <v>0</v>
      </c>
      <c r="I669" t="s">
        <v>3966</v>
      </c>
      <c r="J669" t="s">
        <v>5293</v>
      </c>
      <c r="K669" t="s">
        <v>985</v>
      </c>
      <c r="L669" t="s">
        <v>2878</v>
      </c>
      <c r="M669" t="s">
        <v>1586</v>
      </c>
      <c r="N669" t="s">
        <v>6020</v>
      </c>
      <c r="O669" t="s">
        <v>6020</v>
      </c>
      <c r="P669" t="s">
        <v>6021</v>
      </c>
      <c r="Q669">
        <v>4335</v>
      </c>
      <c r="R669">
        <v>4606</v>
      </c>
      <c r="S669">
        <v>4255</v>
      </c>
      <c r="T669">
        <v>331</v>
      </c>
      <c r="U669">
        <v>20</v>
      </c>
      <c r="V669">
        <v>351</v>
      </c>
      <c r="W669">
        <v>0.92379999999999995</v>
      </c>
      <c r="X669">
        <v>0</v>
      </c>
      <c r="Y669">
        <v>1</v>
      </c>
      <c r="Z669">
        <v>1</v>
      </c>
      <c r="AA669">
        <v>0</v>
      </c>
      <c r="AB669" t="s">
        <v>936</v>
      </c>
      <c r="AC669" t="s">
        <v>6022</v>
      </c>
      <c r="AP669" t="s">
        <v>981</v>
      </c>
      <c r="AQ669">
        <v>0</v>
      </c>
      <c r="AT669" t="s">
        <v>991</v>
      </c>
      <c r="AU669" t="s">
        <v>6023</v>
      </c>
      <c r="AV669" t="s">
        <v>6024</v>
      </c>
      <c r="AW669" t="s">
        <v>6025</v>
      </c>
      <c r="AX669" t="s">
        <v>6026</v>
      </c>
      <c r="BF669" s="730" t="s">
        <v>6005</v>
      </c>
      <c r="BG669" s="730" t="s">
        <v>4931</v>
      </c>
      <c r="BH669" s="730" t="s">
        <v>11135</v>
      </c>
    </row>
    <row r="670" spans="1:60">
      <c r="A670">
        <v>666</v>
      </c>
      <c r="B670" t="s">
        <v>936</v>
      </c>
      <c r="D670" t="s">
        <v>6027</v>
      </c>
      <c r="E670" t="s">
        <v>6028</v>
      </c>
      <c r="F670" t="s">
        <v>974</v>
      </c>
      <c r="G670">
        <v>1</v>
      </c>
      <c r="H670">
        <v>0</v>
      </c>
      <c r="I670" t="s">
        <v>3976</v>
      </c>
      <c r="J670" t="s">
        <v>5375</v>
      </c>
      <c r="K670" t="s">
        <v>936</v>
      </c>
      <c r="L670" t="s">
        <v>2878</v>
      </c>
      <c r="M670" t="s">
        <v>1586</v>
      </c>
      <c r="N670" t="s">
        <v>6028</v>
      </c>
      <c r="O670" t="s">
        <v>6028</v>
      </c>
      <c r="P670" t="s">
        <v>6029</v>
      </c>
      <c r="Q670">
        <v>1801</v>
      </c>
      <c r="R670">
        <v>1805</v>
      </c>
      <c r="S670">
        <v>1717</v>
      </c>
      <c r="T670">
        <v>61</v>
      </c>
      <c r="U670">
        <v>27</v>
      </c>
      <c r="V670">
        <v>88</v>
      </c>
      <c r="W670">
        <v>0.95120000000000005</v>
      </c>
      <c r="X670">
        <v>0</v>
      </c>
      <c r="Y670">
        <v>1</v>
      </c>
      <c r="Z670">
        <v>1</v>
      </c>
      <c r="AA670">
        <v>0</v>
      </c>
      <c r="AB670" t="s">
        <v>936</v>
      </c>
      <c r="AC670" t="s">
        <v>6030</v>
      </c>
      <c r="AP670" t="s">
        <v>981</v>
      </c>
      <c r="AQ670">
        <v>0</v>
      </c>
      <c r="AT670" t="s">
        <v>1239</v>
      </c>
      <c r="AU670" t="s">
        <v>6031</v>
      </c>
      <c r="AV670" t="s">
        <v>6032</v>
      </c>
      <c r="AW670" t="s">
        <v>6033</v>
      </c>
      <c r="AX670" t="s">
        <v>6034</v>
      </c>
      <c r="BF670" s="730" t="s">
        <v>6011</v>
      </c>
      <c r="BG670" s="730" t="s">
        <v>4678</v>
      </c>
      <c r="BH670" s="730" t="s">
        <v>11135</v>
      </c>
    </row>
    <row r="671" spans="1:60">
      <c r="A671">
        <v>667</v>
      </c>
      <c r="B671" t="s">
        <v>936</v>
      </c>
      <c r="D671" t="s">
        <v>6035</v>
      </c>
      <c r="E671" t="s">
        <v>6036</v>
      </c>
      <c r="F671" t="s">
        <v>974</v>
      </c>
      <c r="G671">
        <v>1</v>
      </c>
      <c r="H671">
        <v>0</v>
      </c>
      <c r="I671" t="s">
        <v>4906</v>
      </c>
      <c r="J671" t="s">
        <v>4914</v>
      </c>
      <c r="K671" t="s">
        <v>4678</v>
      </c>
      <c r="L671" t="s">
        <v>2878</v>
      </c>
      <c r="M671" t="s">
        <v>1586</v>
      </c>
      <c r="N671" t="s">
        <v>6036</v>
      </c>
      <c r="O671" t="s">
        <v>6036</v>
      </c>
      <c r="P671" t="s">
        <v>6037</v>
      </c>
      <c r="Q671">
        <v>2120</v>
      </c>
      <c r="R671">
        <v>2016</v>
      </c>
      <c r="S671">
        <v>1944</v>
      </c>
      <c r="T671">
        <v>37</v>
      </c>
      <c r="U671">
        <v>35</v>
      </c>
      <c r="V671">
        <v>72</v>
      </c>
      <c r="W671">
        <v>0.96430000000000005</v>
      </c>
      <c r="X671">
        <v>0</v>
      </c>
      <c r="Y671">
        <v>1</v>
      </c>
      <c r="Z671">
        <v>1</v>
      </c>
      <c r="AA671">
        <v>0</v>
      </c>
      <c r="AB671" t="s">
        <v>936</v>
      </c>
      <c r="AC671" t="s">
        <v>6038</v>
      </c>
      <c r="AP671" t="s">
        <v>981</v>
      </c>
      <c r="AQ671">
        <v>0</v>
      </c>
      <c r="AT671" t="s">
        <v>1190</v>
      </c>
      <c r="AU671" t="s">
        <v>3330</v>
      </c>
      <c r="AV671" t="s">
        <v>6039</v>
      </c>
      <c r="AW671" t="s">
        <v>6040</v>
      </c>
      <c r="AX671" t="s">
        <v>3331</v>
      </c>
      <c r="BF671" s="730" t="s">
        <v>6019</v>
      </c>
      <c r="BG671" s="730" t="s">
        <v>985</v>
      </c>
      <c r="BH671" s="730" t="s">
        <v>11135</v>
      </c>
    </row>
    <row r="672" spans="1:60">
      <c r="A672">
        <v>668</v>
      </c>
      <c r="B672" t="s">
        <v>936</v>
      </c>
      <c r="D672" t="s">
        <v>6041</v>
      </c>
      <c r="E672" t="s">
        <v>6042</v>
      </c>
      <c r="F672" t="s">
        <v>974</v>
      </c>
      <c r="G672">
        <v>1</v>
      </c>
      <c r="H672">
        <v>0</v>
      </c>
      <c r="I672" t="s">
        <v>3976</v>
      </c>
      <c r="J672" t="s">
        <v>4945</v>
      </c>
      <c r="K672" t="s">
        <v>4931</v>
      </c>
      <c r="L672" t="s">
        <v>5129</v>
      </c>
      <c r="M672" t="s">
        <v>5130</v>
      </c>
      <c r="N672" t="s">
        <v>6043</v>
      </c>
      <c r="O672" t="s">
        <v>6043</v>
      </c>
      <c r="P672" t="s">
        <v>6044</v>
      </c>
      <c r="Q672">
        <v>6864</v>
      </c>
      <c r="R672">
        <v>7064</v>
      </c>
      <c r="S672">
        <v>7064</v>
      </c>
      <c r="T672">
        <v>0</v>
      </c>
      <c r="U672">
        <v>0</v>
      </c>
      <c r="V672">
        <v>0</v>
      </c>
      <c r="W672">
        <v>1</v>
      </c>
      <c r="X672">
        <v>1</v>
      </c>
      <c r="Y672">
        <v>1</v>
      </c>
      <c r="Z672">
        <v>1</v>
      </c>
      <c r="AA672">
        <v>1</v>
      </c>
      <c r="AB672" t="s">
        <v>936</v>
      </c>
      <c r="AC672" t="s">
        <v>6045</v>
      </c>
      <c r="AP672" t="s">
        <v>981</v>
      </c>
      <c r="AQ672">
        <v>0</v>
      </c>
      <c r="AT672" t="s">
        <v>1044</v>
      </c>
      <c r="AU672" t="s">
        <v>6046</v>
      </c>
      <c r="AV672" t="s">
        <v>6047</v>
      </c>
      <c r="AW672" t="s">
        <v>6048</v>
      </c>
      <c r="AX672" t="s">
        <v>6049</v>
      </c>
      <c r="BF672" s="730" t="s">
        <v>6027</v>
      </c>
      <c r="BG672" s="730" t="s">
        <v>936</v>
      </c>
      <c r="BH672" s="730" t="s">
        <v>11135</v>
      </c>
    </row>
    <row r="673" spans="1:60">
      <c r="A673">
        <v>669</v>
      </c>
      <c r="B673" t="s">
        <v>936</v>
      </c>
      <c r="D673" t="s">
        <v>6050</v>
      </c>
      <c r="E673" t="s">
        <v>6051</v>
      </c>
      <c r="F673" t="s">
        <v>974</v>
      </c>
      <c r="G673">
        <v>1</v>
      </c>
      <c r="H673">
        <v>0</v>
      </c>
      <c r="I673" t="s">
        <v>3976</v>
      </c>
      <c r="J673" t="s">
        <v>4945</v>
      </c>
      <c r="K673" t="s">
        <v>4931</v>
      </c>
      <c r="L673" t="s">
        <v>5129</v>
      </c>
      <c r="M673" t="s">
        <v>5130</v>
      </c>
      <c r="N673" t="s">
        <v>6043</v>
      </c>
      <c r="O673" t="s">
        <v>6043</v>
      </c>
      <c r="P673" t="s">
        <v>6052</v>
      </c>
      <c r="Q673">
        <v>3561</v>
      </c>
      <c r="R673">
        <v>3652</v>
      </c>
      <c r="S673">
        <v>3652</v>
      </c>
      <c r="T673">
        <v>0</v>
      </c>
      <c r="U673">
        <v>0</v>
      </c>
      <c r="V673">
        <v>0</v>
      </c>
      <c r="W673">
        <v>1</v>
      </c>
      <c r="X673">
        <v>1</v>
      </c>
      <c r="Y673">
        <v>0</v>
      </c>
      <c r="Z673">
        <v>1</v>
      </c>
      <c r="AA673">
        <v>0</v>
      </c>
      <c r="AB673" t="s">
        <v>936</v>
      </c>
      <c r="AC673" t="s">
        <v>6053</v>
      </c>
      <c r="AP673" t="s">
        <v>981</v>
      </c>
      <c r="AQ673">
        <v>0</v>
      </c>
      <c r="AT673" t="s">
        <v>1034</v>
      </c>
      <c r="AU673" t="s">
        <v>6054</v>
      </c>
      <c r="AV673" t="s">
        <v>6055</v>
      </c>
      <c r="AW673" t="s">
        <v>6056</v>
      </c>
      <c r="AX673" t="s">
        <v>6056</v>
      </c>
      <c r="BF673" s="730" t="s">
        <v>6035</v>
      </c>
      <c r="BG673" s="730" t="s">
        <v>4678</v>
      </c>
      <c r="BH673" s="730" t="s">
        <v>11135</v>
      </c>
    </row>
    <row r="674" spans="1:60">
      <c r="A674">
        <v>670</v>
      </c>
      <c r="B674" t="s">
        <v>936</v>
      </c>
      <c r="D674" t="s">
        <v>6057</v>
      </c>
      <c r="E674" t="s">
        <v>6058</v>
      </c>
      <c r="F674" t="s">
        <v>974</v>
      </c>
      <c r="G674">
        <v>1</v>
      </c>
      <c r="H674">
        <v>0</v>
      </c>
      <c r="I674" t="s">
        <v>3976</v>
      </c>
      <c r="J674" t="s">
        <v>4945</v>
      </c>
      <c r="K674" t="s">
        <v>4931</v>
      </c>
      <c r="L674" t="s">
        <v>5129</v>
      </c>
      <c r="M674" t="s">
        <v>5130</v>
      </c>
      <c r="N674" t="s">
        <v>6043</v>
      </c>
      <c r="O674" t="s">
        <v>6043</v>
      </c>
      <c r="P674" t="s">
        <v>6059</v>
      </c>
      <c r="Q674">
        <v>2452</v>
      </c>
      <c r="R674">
        <v>2476</v>
      </c>
      <c r="S674">
        <v>2476</v>
      </c>
      <c r="T674">
        <v>0</v>
      </c>
      <c r="U674">
        <v>0</v>
      </c>
      <c r="V674">
        <v>0</v>
      </c>
      <c r="W674">
        <v>1</v>
      </c>
      <c r="X674">
        <v>1</v>
      </c>
      <c r="Y674">
        <v>1</v>
      </c>
      <c r="Z674">
        <v>1</v>
      </c>
      <c r="AA674">
        <v>1</v>
      </c>
      <c r="AB674" t="s">
        <v>936</v>
      </c>
      <c r="AC674" t="s">
        <v>6060</v>
      </c>
      <c r="AP674" t="s">
        <v>981</v>
      </c>
      <c r="AQ674">
        <v>0</v>
      </c>
      <c r="AT674" t="s">
        <v>1034</v>
      </c>
      <c r="AU674" t="s">
        <v>6054</v>
      </c>
      <c r="AV674" t="s">
        <v>6061</v>
      </c>
      <c r="AW674" t="s">
        <v>6062</v>
      </c>
      <c r="AX674" t="s">
        <v>6056</v>
      </c>
      <c r="BF674" s="730" t="s">
        <v>6041</v>
      </c>
      <c r="BG674" s="730" t="s">
        <v>4931</v>
      </c>
      <c r="BH674" s="730" t="s">
        <v>11136</v>
      </c>
    </row>
    <row r="675" spans="1:60">
      <c r="A675">
        <v>671</v>
      </c>
      <c r="B675" t="s">
        <v>936</v>
      </c>
      <c r="D675" t="s">
        <v>6063</v>
      </c>
      <c r="E675" t="s">
        <v>6064</v>
      </c>
      <c r="F675" t="s">
        <v>974</v>
      </c>
      <c r="G675">
        <v>1</v>
      </c>
      <c r="H675">
        <v>0</v>
      </c>
      <c r="I675" t="s">
        <v>3976</v>
      </c>
      <c r="J675" t="s">
        <v>4945</v>
      </c>
      <c r="K675" t="s">
        <v>4931</v>
      </c>
      <c r="L675" t="s">
        <v>5129</v>
      </c>
      <c r="M675" t="s">
        <v>5130</v>
      </c>
      <c r="N675" t="s">
        <v>6043</v>
      </c>
      <c r="O675" t="s">
        <v>6043</v>
      </c>
      <c r="P675" t="s">
        <v>6065</v>
      </c>
      <c r="Q675">
        <v>5262</v>
      </c>
      <c r="R675">
        <v>5374</v>
      </c>
      <c r="S675">
        <v>5374</v>
      </c>
      <c r="T675">
        <v>0</v>
      </c>
      <c r="U675">
        <v>0</v>
      </c>
      <c r="V675">
        <v>0</v>
      </c>
      <c r="W675">
        <v>1</v>
      </c>
      <c r="X675">
        <v>1</v>
      </c>
      <c r="Y675">
        <v>1</v>
      </c>
      <c r="Z675">
        <v>1</v>
      </c>
      <c r="AA675">
        <v>1</v>
      </c>
      <c r="AB675" t="s">
        <v>936</v>
      </c>
      <c r="AC675" t="s">
        <v>6066</v>
      </c>
      <c r="AP675" t="s">
        <v>981</v>
      </c>
      <c r="AQ675">
        <v>0</v>
      </c>
      <c r="AT675" t="s">
        <v>1044</v>
      </c>
      <c r="AU675" t="s">
        <v>6067</v>
      </c>
      <c r="AV675" t="s">
        <v>6068</v>
      </c>
      <c r="AW675" t="s">
        <v>4215</v>
      </c>
      <c r="AX675" t="s">
        <v>6069</v>
      </c>
      <c r="BF675" s="730" t="s">
        <v>6050</v>
      </c>
      <c r="BG675" s="730" t="s">
        <v>4931</v>
      </c>
      <c r="BH675" s="730" t="s">
        <v>11136</v>
      </c>
    </row>
    <row r="676" spans="1:60">
      <c r="A676">
        <v>672</v>
      </c>
      <c r="B676" t="s">
        <v>936</v>
      </c>
      <c r="D676" t="s">
        <v>6070</v>
      </c>
      <c r="E676" t="s">
        <v>6071</v>
      </c>
      <c r="F676" t="s">
        <v>974</v>
      </c>
      <c r="G676">
        <v>1</v>
      </c>
      <c r="H676">
        <v>0</v>
      </c>
      <c r="I676" t="s">
        <v>3976</v>
      </c>
      <c r="J676" t="s">
        <v>4945</v>
      </c>
      <c r="K676" t="s">
        <v>4931</v>
      </c>
      <c r="L676" t="s">
        <v>2878</v>
      </c>
      <c r="M676" t="s">
        <v>1586</v>
      </c>
      <c r="N676" t="s">
        <v>5470</v>
      </c>
      <c r="O676" t="s">
        <v>5470</v>
      </c>
      <c r="P676" t="s">
        <v>6072</v>
      </c>
      <c r="Q676">
        <v>2662</v>
      </c>
      <c r="R676">
        <v>2736</v>
      </c>
      <c r="S676">
        <v>2696</v>
      </c>
      <c r="T676">
        <v>33</v>
      </c>
      <c r="U676">
        <v>7</v>
      </c>
      <c r="V676">
        <v>40</v>
      </c>
      <c r="W676">
        <v>0.98540000000000005</v>
      </c>
      <c r="X676">
        <v>1</v>
      </c>
      <c r="Y676">
        <v>1</v>
      </c>
      <c r="Z676">
        <v>1</v>
      </c>
      <c r="AA676">
        <v>1</v>
      </c>
      <c r="AB676" t="s">
        <v>936</v>
      </c>
      <c r="AC676" t="s">
        <v>6073</v>
      </c>
      <c r="AP676" t="s">
        <v>981</v>
      </c>
      <c r="AQ676">
        <v>0</v>
      </c>
      <c r="AT676" t="s">
        <v>1023</v>
      </c>
      <c r="AU676" t="s">
        <v>6074</v>
      </c>
      <c r="AV676" t="s">
        <v>6075</v>
      </c>
      <c r="AW676" t="s">
        <v>6076</v>
      </c>
      <c r="AX676" t="s">
        <v>6076</v>
      </c>
      <c r="BF676" s="730" t="s">
        <v>6057</v>
      </c>
      <c r="BG676" s="730" t="s">
        <v>4931</v>
      </c>
      <c r="BH676" s="730" t="s">
        <v>11136</v>
      </c>
    </row>
    <row r="677" spans="1:60">
      <c r="A677">
        <v>673</v>
      </c>
      <c r="B677" t="s">
        <v>936</v>
      </c>
      <c r="D677" t="s">
        <v>6077</v>
      </c>
      <c r="E677" t="s">
        <v>6078</v>
      </c>
      <c r="F677" t="s">
        <v>974</v>
      </c>
      <c r="G677">
        <v>1</v>
      </c>
      <c r="H677">
        <v>0</v>
      </c>
      <c r="I677" t="s">
        <v>3976</v>
      </c>
      <c r="J677" t="s">
        <v>4945</v>
      </c>
      <c r="K677" t="s">
        <v>4931</v>
      </c>
      <c r="L677" t="s">
        <v>2878</v>
      </c>
      <c r="M677" t="s">
        <v>1586</v>
      </c>
      <c r="N677" t="s">
        <v>5470</v>
      </c>
      <c r="O677" t="s">
        <v>6079</v>
      </c>
      <c r="P677" t="s">
        <v>6080</v>
      </c>
      <c r="Q677">
        <v>7796</v>
      </c>
      <c r="R677">
        <v>7663</v>
      </c>
      <c r="S677">
        <v>7616</v>
      </c>
      <c r="T677">
        <v>39</v>
      </c>
      <c r="U677">
        <v>8</v>
      </c>
      <c r="V677">
        <v>47</v>
      </c>
      <c r="W677">
        <v>0.99390000000000001</v>
      </c>
      <c r="X677">
        <v>1</v>
      </c>
      <c r="Y677">
        <v>1</v>
      </c>
      <c r="Z677">
        <v>1</v>
      </c>
      <c r="AA677">
        <v>1</v>
      </c>
      <c r="AB677" t="s">
        <v>936</v>
      </c>
      <c r="AC677" t="s">
        <v>6081</v>
      </c>
      <c r="AP677" t="s">
        <v>981</v>
      </c>
      <c r="AQ677">
        <v>0</v>
      </c>
      <c r="AT677" t="s">
        <v>1034</v>
      </c>
      <c r="AU677" t="s">
        <v>6082</v>
      </c>
      <c r="AV677" t="s">
        <v>6083</v>
      </c>
      <c r="AW677" t="s">
        <v>6084</v>
      </c>
      <c r="AX677" t="s">
        <v>6085</v>
      </c>
      <c r="BF677" s="730" t="s">
        <v>6063</v>
      </c>
      <c r="BG677" s="730" t="s">
        <v>4931</v>
      </c>
      <c r="BH677" s="730" t="s">
        <v>11136</v>
      </c>
    </row>
    <row r="678" spans="1:60">
      <c r="A678">
        <v>674</v>
      </c>
      <c r="B678" t="s">
        <v>936</v>
      </c>
      <c r="D678" t="s">
        <v>6086</v>
      </c>
      <c r="E678" t="s">
        <v>6087</v>
      </c>
      <c r="F678" t="s">
        <v>974</v>
      </c>
      <c r="G678">
        <v>1</v>
      </c>
      <c r="H678">
        <v>0</v>
      </c>
      <c r="I678" t="s">
        <v>3976</v>
      </c>
      <c r="J678" t="s">
        <v>4945</v>
      </c>
      <c r="K678" t="s">
        <v>4931</v>
      </c>
      <c r="L678" t="s">
        <v>2878</v>
      </c>
      <c r="M678" t="s">
        <v>1586</v>
      </c>
      <c r="N678" t="s">
        <v>5470</v>
      </c>
      <c r="O678" t="s">
        <v>5470</v>
      </c>
      <c r="P678" t="s">
        <v>6088</v>
      </c>
      <c r="Q678">
        <v>3688</v>
      </c>
      <c r="R678">
        <v>3690</v>
      </c>
      <c r="S678">
        <v>3644</v>
      </c>
      <c r="T678">
        <v>30</v>
      </c>
      <c r="U678">
        <v>16</v>
      </c>
      <c r="V678">
        <v>46</v>
      </c>
      <c r="W678">
        <v>0.98750000000000004</v>
      </c>
      <c r="X678">
        <v>1</v>
      </c>
      <c r="Y678">
        <v>1</v>
      </c>
      <c r="Z678">
        <v>1</v>
      </c>
      <c r="AA678">
        <v>1</v>
      </c>
      <c r="AB678" t="s">
        <v>936</v>
      </c>
      <c r="AC678" t="s">
        <v>6089</v>
      </c>
      <c r="AP678" t="s">
        <v>981</v>
      </c>
      <c r="AQ678">
        <v>0</v>
      </c>
      <c r="AT678" t="s">
        <v>936</v>
      </c>
      <c r="AU678" t="s">
        <v>6011</v>
      </c>
      <c r="AV678" t="s">
        <v>6090</v>
      </c>
      <c r="AW678" t="s">
        <v>6091</v>
      </c>
      <c r="AX678" t="s">
        <v>6012</v>
      </c>
      <c r="BF678" s="730" t="s">
        <v>6070</v>
      </c>
      <c r="BG678" s="730" t="s">
        <v>4931</v>
      </c>
      <c r="BH678" s="730" t="s">
        <v>11135</v>
      </c>
    </row>
    <row r="679" spans="1:60">
      <c r="A679">
        <v>675</v>
      </c>
      <c r="B679" t="s">
        <v>936</v>
      </c>
      <c r="D679" t="s">
        <v>2812</v>
      </c>
      <c r="E679" t="s">
        <v>2815</v>
      </c>
      <c r="F679" t="s">
        <v>974</v>
      </c>
      <c r="G679">
        <v>1</v>
      </c>
      <c r="H679">
        <v>0</v>
      </c>
      <c r="I679" t="s">
        <v>3976</v>
      </c>
      <c r="J679" t="s">
        <v>5261</v>
      </c>
      <c r="K679" t="s">
        <v>4931</v>
      </c>
      <c r="L679" t="s">
        <v>2878</v>
      </c>
      <c r="M679" t="s">
        <v>1586</v>
      </c>
      <c r="N679" t="s">
        <v>2814</v>
      </c>
      <c r="O679" t="s">
        <v>6092</v>
      </c>
      <c r="P679" t="s">
        <v>6093</v>
      </c>
      <c r="Q679">
        <v>15083</v>
      </c>
      <c r="R679">
        <v>15070</v>
      </c>
      <c r="S679">
        <v>14825</v>
      </c>
      <c r="T679">
        <v>151</v>
      </c>
      <c r="U679">
        <v>94</v>
      </c>
      <c r="V679">
        <v>245</v>
      </c>
      <c r="W679">
        <v>0.98370000000000002</v>
      </c>
      <c r="X679">
        <v>1</v>
      </c>
      <c r="Y679">
        <v>1</v>
      </c>
      <c r="Z679">
        <v>1</v>
      </c>
      <c r="AA679">
        <v>1</v>
      </c>
      <c r="AB679" t="s">
        <v>936</v>
      </c>
      <c r="AC679" t="s">
        <v>6094</v>
      </c>
      <c r="AP679" t="s">
        <v>1262</v>
      </c>
      <c r="AQ679">
        <v>1</v>
      </c>
      <c r="AT679" t="s">
        <v>1054</v>
      </c>
      <c r="AU679" t="s">
        <v>4825</v>
      </c>
      <c r="AV679" t="s">
        <v>6095</v>
      </c>
      <c r="AW679" t="s">
        <v>6096</v>
      </c>
      <c r="AX679" t="s">
        <v>4826</v>
      </c>
      <c r="BF679" s="730" t="s">
        <v>6077</v>
      </c>
      <c r="BG679" s="730" t="s">
        <v>4931</v>
      </c>
      <c r="BH679" s="730" t="s">
        <v>11135</v>
      </c>
    </row>
    <row r="680" spans="1:60">
      <c r="A680">
        <v>676</v>
      </c>
      <c r="B680" t="s">
        <v>936</v>
      </c>
      <c r="D680" t="s">
        <v>6097</v>
      </c>
      <c r="E680" t="s">
        <v>6098</v>
      </c>
      <c r="F680" t="s">
        <v>974</v>
      </c>
      <c r="G680">
        <v>1</v>
      </c>
      <c r="H680">
        <v>0</v>
      </c>
      <c r="I680" t="s">
        <v>3976</v>
      </c>
      <c r="J680" t="s">
        <v>4945</v>
      </c>
      <c r="K680" t="s">
        <v>4931</v>
      </c>
      <c r="L680" t="s">
        <v>2878</v>
      </c>
      <c r="M680" t="s">
        <v>1586</v>
      </c>
      <c r="N680" t="s">
        <v>6098</v>
      </c>
      <c r="O680" t="s">
        <v>6098</v>
      </c>
      <c r="P680" t="s">
        <v>6099</v>
      </c>
      <c r="Q680">
        <v>7048</v>
      </c>
      <c r="R680">
        <v>7048</v>
      </c>
      <c r="S680">
        <v>6963</v>
      </c>
      <c r="T680">
        <v>65</v>
      </c>
      <c r="U680">
        <v>20</v>
      </c>
      <c r="V680">
        <v>85</v>
      </c>
      <c r="W680">
        <v>0.9879</v>
      </c>
      <c r="X680">
        <v>1</v>
      </c>
      <c r="Y680">
        <v>1</v>
      </c>
      <c r="Z680">
        <v>1</v>
      </c>
      <c r="AA680">
        <v>1</v>
      </c>
      <c r="AB680" t="s">
        <v>936</v>
      </c>
      <c r="AC680" t="s">
        <v>6100</v>
      </c>
      <c r="AP680" t="s">
        <v>981</v>
      </c>
      <c r="AQ680">
        <v>0</v>
      </c>
      <c r="AT680" t="s">
        <v>991</v>
      </c>
      <c r="AU680" t="s">
        <v>6101</v>
      </c>
      <c r="AV680" t="s">
        <v>6102</v>
      </c>
      <c r="AW680" t="s">
        <v>6103</v>
      </c>
      <c r="AX680" t="s">
        <v>6104</v>
      </c>
      <c r="BF680" s="730" t="s">
        <v>6086</v>
      </c>
      <c r="BG680" s="730" t="s">
        <v>4931</v>
      </c>
      <c r="BH680" s="730" t="s">
        <v>11135</v>
      </c>
    </row>
    <row r="681" spans="1:60">
      <c r="A681">
        <v>677</v>
      </c>
      <c r="B681" t="s">
        <v>936</v>
      </c>
      <c r="D681" t="s">
        <v>6105</v>
      </c>
      <c r="E681" t="s">
        <v>6106</v>
      </c>
      <c r="F681" t="s">
        <v>6107</v>
      </c>
      <c r="G681">
        <v>1</v>
      </c>
      <c r="H681">
        <v>0</v>
      </c>
      <c r="I681" t="s">
        <v>3976</v>
      </c>
      <c r="J681" t="s">
        <v>5111</v>
      </c>
      <c r="K681" t="s">
        <v>6108</v>
      </c>
      <c r="L681" t="s">
        <v>2878</v>
      </c>
      <c r="M681" t="s">
        <v>1586</v>
      </c>
      <c r="N681" t="s">
        <v>6109</v>
      </c>
      <c r="O681" t="s">
        <v>6110</v>
      </c>
      <c r="P681" t="s">
        <v>6111</v>
      </c>
      <c r="Q681">
        <v>5700</v>
      </c>
      <c r="R681">
        <v>5812</v>
      </c>
      <c r="S681">
        <v>5740</v>
      </c>
      <c r="T681">
        <v>64</v>
      </c>
      <c r="U681">
        <v>8</v>
      </c>
      <c r="V681">
        <v>72</v>
      </c>
      <c r="W681">
        <v>0.98760000000000003</v>
      </c>
      <c r="X681">
        <v>1</v>
      </c>
      <c r="Y681">
        <v>1</v>
      </c>
      <c r="Z681">
        <v>1</v>
      </c>
      <c r="AA681">
        <v>1</v>
      </c>
      <c r="AB681" t="s">
        <v>936</v>
      </c>
      <c r="AC681" t="s">
        <v>6112</v>
      </c>
      <c r="AP681" t="s">
        <v>981</v>
      </c>
      <c r="AQ681">
        <v>0</v>
      </c>
      <c r="AT681" t="s">
        <v>1054</v>
      </c>
      <c r="AU681" t="s">
        <v>4817</v>
      </c>
      <c r="AV681" t="s">
        <v>6113</v>
      </c>
      <c r="AW681" t="s">
        <v>6114</v>
      </c>
      <c r="AX681" t="s">
        <v>4818</v>
      </c>
      <c r="BF681" s="730" t="s">
        <v>2812</v>
      </c>
      <c r="BG681" s="730" t="s">
        <v>4931</v>
      </c>
      <c r="BH681" s="730" t="s">
        <v>11135</v>
      </c>
    </row>
    <row r="682" spans="1:60">
      <c r="A682">
        <v>678</v>
      </c>
      <c r="B682" t="s">
        <v>936</v>
      </c>
      <c r="D682" t="s">
        <v>3640</v>
      </c>
      <c r="E682" t="s">
        <v>3643</v>
      </c>
      <c r="F682" t="s">
        <v>974</v>
      </c>
      <c r="G682">
        <v>1</v>
      </c>
      <c r="H682">
        <v>0</v>
      </c>
      <c r="I682" t="s">
        <v>3976</v>
      </c>
      <c r="J682" t="s">
        <v>4961</v>
      </c>
      <c r="K682" t="s">
        <v>936</v>
      </c>
      <c r="L682" t="s">
        <v>2878</v>
      </c>
      <c r="M682" t="s">
        <v>1586</v>
      </c>
      <c r="N682" t="s">
        <v>3643</v>
      </c>
      <c r="O682" t="s">
        <v>3643</v>
      </c>
      <c r="P682" t="s">
        <v>6115</v>
      </c>
      <c r="Q682">
        <v>12632</v>
      </c>
      <c r="R682">
        <v>12127</v>
      </c>
      <c r="S682">
        <v>11950</v>
      </c>
      <c r="T682">
        <v>167</v>
      </c>
      <c r="U682">
        <v>10</v>
      </c>
      <c r="V682">
        <v>177</v>
      </c>
      <c r="W682">
        <v>0.98540000000000005</v>
      </c>
      <c r="X682">
        <v>1</v>
      </c>
      <c r="Y682">
        <v>1</v>
      </c>
      <c r="Z682">
        <v>1</v>
      </c>
      <c r="AA682">
        <v>1</v>
      </c>
      <c r="AB682" t="s">
        <v>936</v>
      </c>
      <c r="AC682" t="s">
        <v>6116</v>
      </c>
      <c r="AP682" t="s">
        <v>981</v>
      </c>
      <c r="AQ682">
        <v>0</v>
      </c>
      <c r="AT682" t="s">
        <v>991</v>
      </c>
      <c r="AU682" t="s">
        <v>6117</v>
      </c>
      <c r="AV682" t="s">
        <v>6118</v>
      </c>
      <c r="AW682" t="s">
        <v>6119</v>
      </c>
      <c r="AX682" t="s">
        <v>6120</v>
      </c>
      <c r="BF682" s="730" t="s">
        <v>6097</v>
      </c>
      <c r="BG682" s="730" t="s">
        <v>4931</v>
      </c>
      <c r="BH682" s="730" t="s">
        <v>11135</v>
      </c>
    </row>
    <row r="683" spans="1:60">
      <c r="A683">
        <v>679</v>
      </c>
      <c r="B683" t="s">
        <v>936</v>
      </c>
      <c r="D683" t="s">
        <v>5789</v>
      </c>
      <c r="E683" t="s">
        <v>5792</v>
      </c>
      <c r="F683" t="s">
        <v>974</v>
      </c>
      <c r="G683">
        <v>1</v>
      </c>
      <c r="H683">
        <v>0</v>
      </c>
      <c r="I683" t="s">
        <v>3976</v>
      </c>
      <c r="J683" t="s">
        <v>5261</v>
      </c>
      <c r="K683" t="s">
        <v>4931</v>
      </c>
      <c r="L683" t="s">
        <v>2878</v>
      </c>
      <c r="M683" t="s">
        <v>1586</v>
      </c>
      <c r="N683" t="s">
        <v>5792</v>
      </c>
      <c r="O683" t="s">
        <v>5792</v>
      </c>
      <c r="P683" t="s">
        <v>6121</v>
      </c>
      <c r="Q683">
        <v>4621</v>
      </c>
      <c r="R683">
        <v>3212</v>
      </c>
      <c r="S683">
        <v>3204</v>
      </c>
      <c r="T683">
        <v>0</v>
      </c>
      <c r="U683">
        <v>8</v>
      </c>
      <c r="V683">
        <v>8</v>
      </c>
      <c r="W683">
        <v>0.99750000000000005</v>
      </c>
      <c r="X683">
        <v>1</v>
      </c>
      <c r="Y683">
        <v>1</v>
      </c>
      <c r="Z683">
        <v>1</v>
      </c>
      <c r="AA683">
        <v>1</v>
      </c>
      <c r="AB683" t="s">
        <v>936</v>
      </c>
      <c r="AC683" t="s">
        <v>6122</v>
      </c>
      <c r="AP683" t="s">
        <v>981</v>
      </c>
      <c r="AQ683">
        <v>0</v>
      </c>
      <c r="AT683" t="s">
        <v>1044</v>
      </c>
      <c r="AU683" t="s">
        <v>6123</v>
      </c>
      <c r="AV683" t="s">
        <v>6124</v>
      </c>
      <c r="AW683" t="s">
        <v>6125</v>
      </c>
      <c r="AX683" t="s">
        <v>6125</v>
      </c>
      <c r="BF683" s="730" t="s">
        <v>6105</v>
      </c>
      <c r="BG683" s="730" t="s">
        <v>936</v>
      </c>
      <c r="BH683" s="730" t="s">
        <v>11135</v>
      </c>
    </row>
    <row r="684" spans="1:60">
      <c r="A684">
        <v>680</v>
      </c>
      <c r="B684" t="s">
        <v>936</v>
      </c>
      <c r="D684" t="s">
        <v>6126</v>
      </c>
      <c r="E684" t="s">
        <v>6127</v>
      </c>
      <c r="F684" t="s">
        <v>1019</v>
      </c>
      <c r="G684">
        <v>0</v>
      </c>
      <c r="H684">
        <v>1</v>
      </c>
      <c r="I684" t="s">
        <v>3976</v>
      </c>
      <c r="J684" t="s">
        <v>5005</v>
      </c>
      <c r="K684" t="s">
        <v>936</v>
      </c>
      <c r="L684" t="s">
        <v>2878</v>
      </c>
      <c r="M684" t="s">
        <v>1586</v>
      </c>
      <c r="N684" t="s">
        <v>6128</v>
      </c>
      <c r="O684" t="s">
        <v>6128</v>
      </c>
      <c r="P684" t="s">
        <v>6129</v>
      </c>
      <c r="Q684">
        <v>2062</v>
      </c>
      <c r="R684">
        <v>1513</v>
      </c>
      <c r="S684">
        <v>400</v>
      </c>
      <c r="T684">
        <v>1053</v>
      </c>
      <c r="U684">
        <v>60</v>
      </c>
      <c r="V684">
        <v>1113</v>
      </c>
      <c r="W684">
        <v>0.26440000000000002</v>
      </c>
      <c r="X684">
        <v>0</v>
      </c>
      <c r="Y684">
        <v>0</v>
      </c>
      <c r="Z684">
        <v>1</v>
      </c>
      <c r="AA684">
        <v>0</v>
      </c>
      <c r="AB684" t="s">
        <v>936</v>
      </c>
      <c r="AC684" t="s">
        <v>747</v>
      </c>
      <c r="AJ684" t="s">
        <v>5082</v>
      </c>
      <c r="AP684" t="s">
        <v>981</v>
      </c>
      <c r="AQ684">
        <v>0</v>
      </c>
      <c r="AT684" t="s">
        <v>936</v>
      </c>
      <c r="AU684" t="s">
        <v>5223</v>
      </c>
      <c r="AV684" t="s">
        <v>6130</v>
      </c>
      <c r="AW684" t="s">
        <v>6131</v>
      </c>
      <c r="AX684" t="s">
        <v>5224</v>
      </c>
      <c r="BF684" s="730" t="s">
        <v>3640</v>
      </c>
      <c r="BG684" s="730" t="s">
        <v>936</v>
      </c>
      <c r="BH684" s="730" t="s">
        <v>11135</v>
      </c>
    </row>
    <row r="685" spans="1:60">
      <c r="A685">
        <v>681</v>
      </c>
      <c r="B685" t="s">
        <v>936</v>
      </c>
      <c r="D685" t="s">
        <v>6132</v>
      </c>
      <c r="E685" t="s">
        <v>6133</v>
      </c>
      <c r="F685" t="s">
        <v>974</v>
      </c>
      <c r="G685">
        <v>1</v>
      </c>
      <c r="H685">
        <v>0</v>
      </c>
      <c r="I685" t="s">
        <v>4906</v>
      </c>
      <c r="J685" t="s">
        <v>5481</v>
      </c>
      <c r="K685" t="s">
        <v>4973</v>
      </c>
      <c r="L685" t="s">
        <v>2878</v>
      </c>
      <c r="M685" t="s">
        <v>1586</v>
      </c>
      <c r="N685" t="s">
        <v>6133</v>
      </c>
      <c r="O685" t="s">
        <v>6133</v>
      </c>
      <c r="P685" t="s">
        <v>6134</v>
      </c>
      <c r="Q685">
        <v>2687</v>
      </c>
      <c r="R685">
        <v>2020</v>
      </c>
      <c r="S685">
        <v>1990</v>
      </c>
      <c r="T685">
        <v>30</v>
      </c>
      <c r="U685">
        <v>0</v>
      </c>
      <c r="V685">
        <v>30</v>
      </c>
      <c r="W685">
        <v>0.98509999999999998</v>
      </c>
      <c r="X685">
        <v>1</v>
      </c>
      <c r="Y685">
        <v>1</v>
      </c>
      <c r="Z685">
        <v>1</v>
      </c>
      <c r="AA685">
        <v>1</v>
      </c>
      <c r="AB685" t="s">
        <v>936</v>
      </c>
      <c r="AC685" t="s">
        <v>6135</v>
      </c>
      <c r="AP685" t="s">
        <v>981</v>
      </c>
      <c r="AQ685">
        <v>0</v>
      </c>
      <c r="AT685" t="s">
        <v>1044</v>
      </c>
      <c r="AU685" t="s">
        <v>6136</v>
      </c>
      <c r="AV685" t="s">
        <v>6137</v>
      </c>
      <c r="AW685" t="s">
        <v>6138</v>
      </c>
      <c r="AX685" t="s">
        <v>6138</v>
      </c>
      <c r="BF685" s="730" t="s">
        <v>5789</v>
      </c>
      <c r="BG685" s="730" t="s">
        <v>4931</v>
      </c>
      <c r="BH685" s="730" t="s">
        <v>11135</v>
      </c>
    </row>
    <row r="686" spans="1:60">
      <c r="A686">
        <v>682</v>
      </c>
      <c r="B686" t="s">
        <v>936</v>
      </c>
      <c r="D686" t="s">
        <v>6139</v>
      </c>
      <c r="E686" t="s">
        <v>6140</v>
      </c>
      <c r="F686" t="s">
        <v>974</v>
      </c>
      <c r="G686">
        <v>1</v>
      </c>
      <c r="H686">
        <v>0</v>
      </c>
      <c r="I686" t="s">
        <v>3976</v>
      </c>
      <c r="J686" t="s">
        <v>5710</v>
      </c>
      <c r="K686" t="s">
        <v>936</v>
      </c>
      <c r="L686" t="s">
        <v>2878</v>
      </c>
      <c r="M686" t="s">
        <v>1586</v>
      </c>
      <c r="N686" t="s">
        <v>6140</v>
      </c>
      <c r="O686" t="s">
        <v>6141</v>
      </c>
      <c r="P686" t="s">
        <v>6142</v>
      </c>
      <c r="Q686">
        <v>11449</v>
      </c>
      <c r="R686">
        <v>11529</v>
      </c>
      <c r="S686">
        <v>11155</v>
      </c>
      <c r="T686">
        <v>361</v>
      </c>
      <c r="U686">
        <v>13</v>
      </c>
      <c r="V686">
        <v>374</v>
      </c>
      <c r="W686">
        <v>0.96760000000000002</v>
      </c>
      <c r="X686">
        <v>0</v>
      </c>
      <c r="Y686">
        <v>1</v>
      </c>
      <c r="Z686">
        <v>0</v>
      </c>
      <c r="AA686">
        <v>0</v>
      </c>
      <c r="AB686" t="s">
        <v>936</v>
      </c>
      <c r="AC686" t="s">
        <v>6143</v>
      </c>
      <c r="AP686" t="s">
        <v>981</v>
      </c>
      <c r="AQ686">
        <v>0</v>
      </c>
      <c r="AT686" t="s">
        <v>1034</v>
      </c>
      <c r="AU686" t="s">
        <v>6144</v>
      </c>
      <c r="AV686" t="s">
        <v>6145</v>
      </c>
      <c r="AW686" t="s">
        <v>6146</v>
      </c>
      <c r="AX686" t="s">
        <v>6147</v>
      </c>
      <c r="BF686" s="730" t="s">
        <v>6126</v>
      </c>
      <c r="BG686" s="730" t="s">
        <v>936</v>
      </c>
      <c r="BH686" s="730" t="s">
        <v>11135</v>
      </c>
    </row>
    <row r="687" spans="1:60">
      <c r="A687">
        <v>683</v>
      </c>
      <c r="B687" t="s">
        <v>936</v>
      </c>
      <c r="D687" t="s">
        <v>3971</v>
      </c>
      <c r="E687" t="s">
        <v>3973</v>
      </c>
      <c r="F687" t="s">
        <v>974</v>
      </c>
      <c r="G687">
        <v>2</v>
      </c>
      <c r="H687">
        <v>0</v>
      </c>
      <c r="I687" t="s">
        <v>4906</v>
      </c>
      <c r="J687" t="s">
        <v>4914</v>
      </c>
      <c r="K687" t="s">
        <v>4678</v>
      </c>
      <c r="L687" t="s">
        <v>2878</v>
      </c>
      <c r="M687" t="s">
        <v>1586</v>
      </c>
      <c r="N687" t="s">
        <v>3973</v>
      </c>
      <c r="O687" t="s">
        <v>3973</v>
      </c>
      <c r="P687" t="s">
        <v>6148</v>
      </c>
      <c r="Q687">
        <v>24357</v>
      </c>
      <c r="R687">
        <v>23425</v>
      </c>
      <c r="S687">
        <v>22774</v>
      </c>
      <c r="T687">
        <v>260</v>
      </c>
      <c r="U687">
        <v>391</v>
      </c>
      <c r="V687">
        <v>651</v>
      </c>
      <c r="W687">
        <v>0.97219999999999995</v>
      </c>
      <c r="X687">
        <v>0</v>
      </c>
      <c r="Y687">
        <v>1</v>
      </c>
      <c r="Z687">
        <v>1</v>
      </c>
      <c r="AA687">
        <v>0</v>
      </c>
      <c r="AB687" t="s">
        <v>936</v>
      </c>
      <c r="AC687" s="505" t="s">
        <v>6149</v>
      </c>
      <c r="AD687" s="504" t="s">
        <v>6150</v>
      </c>
      <c r="AP687" t="s">
        <v>1262</v>
      </c>
      <c r="AQ687">
        <v>1</v>
      </c>
      <c r="AT687" t="s">
        <v>1044</v>
      </c>
      <c r="AU687" t="s">
        <v>6151</v>
      </c>
      <c r="AV687" t="s">
        <v>6152</v>
      </c>
      <c r="AW687" t="s">
        <v>6153</v>
      </c>
      <c r="AX687" t="s">
        <v>6154</v>
      </c>
      <c r="BF687" s="730" t="s">
        <v>6132</v>
      </c>
      <c r="BG687" s="730" t="s">
        <v>4973</v>
      </c>
      <c r="BH687" s="730" t="s">
        <v>11135</v>
      </c>
    </row>
    <row r="688" spans="1:60">
      <c r="A688">
        <v>684</v>
      </c>
      <c r="B688" t="s">
        <v>936</v>
      </c>
      <c r="D688" t="s">
        <v>6155</v>
      </c>
      <c r="E688" t="s">
        <v>6156</v>
      </c>
      <c r="F688" t="s">
        <v>974</v>
      </c>
      <c r="G688">
        <v>2</v>
      </c>
      <c r="H688">
        <v>0</v>
      </c>
      <c r="I688" t="s">
        <v>6157</v>
      </c>
      <c r="J688" t="s">
        <v>4972</v>
      </c>
      <c r="K688" t="s">
        <v>4973</v>
      </c>
      <c r="L688" t="s">
        <v>1585</v>
      </c>
      <c r="M688" t="s">
        <v>1586</v>
      </c>
      <c r="N688" t="s">
        <v>6158</v>
      </c>
      <c r="O688" t="s">
        <v>6158</v>
      </c>
      <c r="P688" t="s">
        <v>6159</v>
      </c>
      <c r="Q688">
        <v>2054</v>
      </c>
      <c r="R688">
        <v>2054</v>
      </c>
      <c r="S688">
        <v>0</v>
      </c>
      <c r="T688">
        <v>1892</v>
      </c>
      <c r="U688">
        <v>162</v>
      </c>
      <c r="V688">
        <v>2054</v>
      </c>
      <c r="W688">
        <v>0</v>
      </c>
      <c r="X688">
        <v>0</v>
      </c>
      <c r="Y688">
        <v>0</v>
      </c>
      <c r="Z688">
        <v>1</v>
      </c>
      <c r="AA688">
        <v>0</v>
      </c>
      <c r="AB688" t="s">
        <v>936</v>
      </c>
      <c r="AC688" s="505" t="s">
        <v>6160</v>
      </c>
      <c r="AD688" s="504" t="s">
        <v>6161</v>
      </c>
      <c r="AP688" t="s">
        <v>981</v>
      </c>
      <c r="AQ688">
        <v>0</v>
      </c>
      <c r="AT688" t="s">
        <v>1239</v>
      </c>
      <c r="AU688" t="s">
        <v>6162</v>
      </c>
      <c r="AV688" t="s">
        <v>6163</v>
      </c>
      <c r="AW688" t="s">
        <v>6164</v>
      </c>
      <c r="AX688" t="s">
        <v>6165</v>
      </c>
      <c r="BF688" s="730" t="s">
        <v>6139</v>
      </c>
      <c r="BG688" s="730" t="s">
        <v>936</v>
      </c>
      <c r="BH688" s="730" t="s">
        <v>11135</v>
      </c>
    </row>
    <row r="689" spans="1:60">
      <c r="A689">
        <v>685</v>
      </c>
      <c r="B689" t="s">
        <v>936</v>
      </c>
      <c r="D689" t="s">
        <v>6166</v>
      </c>
      <c r="E689" t="s">
        <v>6158</v>
      </c>
      <c r="F689" t="s">
        <v>974</v>
      </c>
      <c r="G689">
        <v>1</v>
      </c>
      <c r="H689">
        <v>0</v>
      </c>
      <c r="I689" t="s">
        <v>4906</v>
      </c>
      <c r="J689" t="s">
        <v>4972</v>
      </c>
      <c r="K689" t="s">
        <v>6167</v>
      </c>
      <c r="L689" t="s">
        <v>1585</v>
      </c>
      <c r="M689" t="s">
        <v>1586</v>
      </c>
      <c r="N689" t="s">
        <v>6158</v>
      </c>
      <c r="O689" t="s">
        <v>6158</v>
      </c>
      <c r="P689" t="s">
        <v>6168</v>
      </c>
      <c r="Q689">
        <v>2411</v>
      </c>
      <c r="R689">
        <v>2097</v>
      </c>
      <c r="S689">
        <v>1745</v>
      </c>
      <c r="T689">
        <v>339</v>
      </c>
      <c r="U689">
        <v>13</v>
      </c>
      <c r="V689">
        <v>352</v>
      </c>
      <c r="W689">
        <v>0.83209999999999995</v>
      </c>
      <c r="X689">
        <v>0</v>
      </c>
      <c r="Y689">
        <v>1</v>
      </c>
      <c r="Z689">
        <v>1</v>
      </c>
      <c r="AA689">
        <v>0</v>
      </c>
      <c r="AB689" t="s">
        <v>936</v>
      </c>
      <c r="AC689" t="s">
        <v>6169</v>
      </c>
      <c r="AP689" t="s">
        <v>981</v>
      </c>
      <c r="AQ689">
        <v>0</v>
      </c>
      <c r="AT689" t="s">
        <v>1239</v>
      </c>
      <c r="AU689" t="s">
        <v>6170</v>
      </c>
      <c r="AV689" t="s">
        <v>6171</v>
      </c>
      <c r="AW689" t="s">
        <v>6172</v>
      </c>
      <c r="AX689" t="s">
        <v>6173</v>
      </c>
      <c r="BF689" s="730" t="s">
        <v>3971</v>
      </c>
      <c r="BG689" s="730" t="s">
        <v>4678</v>
      </c>
      <c r="BH689" s="730" t="s">
        <v>11135</v>
      </c>
    </row>
    <row r="690" spans="1:60" ht="30">
      <c r="A690">
        <v>686</v>
      </c>
      <c r="B690" t="s">
        <v>936</v>
      </c>
      <c r="D690" t="s">
        <v>6174</v>
      </c>
      <c r="E690" t="s">
        <v>6175</v>
      </c>
      <c r="F690" t="s">
        <v>1628</v>
      </c>
      <c r="G690">
        <v>3</v>
      </c>
      <c r="H690">
        <v>1</v>
      </c>
      <c r="I690" t="s">
        <v>3976</v>
      </c>
      <c r="J690" t="s">
        <v>5031</v>
      </c>
      <c r="K690" t="s">
        <v>985</v>
      </c>
      <c r="L690" t="s">
        <v>2878</v>
      </c>
      <c r="M690" t="s">
        <v>1586</v>
      </c>
      <c r="N690" t="s">
        <v>6176</v>
      </c>
      <c r="O690" t="s">
        <v>6177</v>
      </c>
      <c r="P690" t="s">
        <v>6178</v>
      </c>
      <c r="Q690">
        <v>21099</v>
      </c>
      <c r="R690">
        <v>22141</v>
      </c>
      <c r="S690">
        <v>18216</v>
      </c>
      <c r="T690">
        <v>3603</v>
      </c>
      <c r="U690">
        <v>322</v>
      </c>
      <c r="V690">
        <v>3925</v>
      </c>
      <c r="W690">
        <v>0.82269999999999999</v>
      </c>
      <c r="X690">
        <v>0</v>
      </c>
      <c r="Y690">
        <v>1</v>
      </c>
      <c r="Z690">
        <v>0</v>
      </c>
      <c r="AA690">
        <v>0</v>
      </c>
      <c r="AB690" t="s">
        <v>936</v>
      </c>
      <c r="AC690" s="505" t="s">
        <v>6179</v>
      </c>
      <c r="AD690" s="505" t="s">
        <v>6180</v>
      </c>
      <c r="AE690" s="511" t="s">
        <v>6181</v>
      </c>
      <c r="AJ690" t="s">
        <v>3744</v>
      </c>
      <c r="AP690" t="s">
        <v>981</v>
      </c>
      <c r="AQ690">
        <v>0</v>
      </c>
      <c r="AT690" t="s">
        <v>1023</v>
      </c>
      <c r="AU690" t="s">
        <v>6182</v>
      </c>
      <c r="AV690" t="s">
        <v>6183</v>
      </c>
      <c r="AW690" t="s">
        <v>6184</v>
      </c>
      <c r="AX690" t="s">
        <v>6185</v>
      </c>
      <c r="BF690" s="730" t="s">
        <v>6155</v>
      </c>
      <c r="BG690" s="730" t="s">
        <v>4973</v>
      </c>
      <c r="BH690" s="730" t="s">
        <v>11135</v>
      </c>
    </row>
    <row r="691" spans="1:60">
      <c r="A691">
        <v>687</v>
      </c>
      <c r="B691" t="s">
        <v>936</v>
      </c>
      <c r="D691" t="s">
        <v>6186</v>
      </c>
      <c r="E691" t="s">
        <v>6187</v>
      </c>
      <c r="F691" t="s">
        <v>974</v>
      </c>
      <c r="G691">
        <v>1</v>
      </c>
      <c r="H691">
        <v>0</v>
      </c>
      <c r="I691" t="s">
        <v>3976</v>
      </c>
      <c r="J691" t="s">
        <v>5375</v>
      </c>
      <c r="K691" t="s">
        <v>936</v>
      </c>
      <c r="L691" t="s">
        <v>2878</v>
      </c>
      <c r="M691" t="s">
        <v>1586</v>
      </c>
      <c r="N691" t="s">
        <v>6187</v>
      </c>
      <c r="O691" t="s">
        <v>6188</v>
      </c>
      <c r="P691" t="s">
        <v>6189</v>
      </c>
      <c r="Q691">
        <v>41187</v>
      </c>
      <c r="R691">
        <v>41739</v>
      </c>
      <c r="S691">
        <v>41332</v>
      </c>
      <c r="T691">
        <v>287</v>
      </c>
      <c r="U691">
        <v>120</v>
      </c>
      <c r="V691">
        <v>407</v>
      </c>
      <c r="W691">
        <v>0.99019999999999997</v>
      </c>
      <c r="X691">
        <v>1</v>
      </c>
      <c r="Y691">
        <v>0</v>
      </c>
      <c r="Z691">
        <v>1</v>
      </c>
      <c r="AA691">
        <v>0</v>
      </c>
      <c r="AB691" t="s">
        <v>936</v>
      </c>
      <c r="AC691" t="s">
        <v>6190</v>
      </c>
      <c r="AP691" t="s">
        <v>981</v>
      </c>
      <c r="AQ691">
        <v>0</v>
      </c>
      <c r="AT691" t="s">
        <v>1190</v>
      </c>
      <c r="AU691" t="s">
        <v>3322</v>
      </c>
      <c r="AV691" t="s">
        <v>6191</v>
      </c>
      <c r="AW691" t="s">
        <v>6192</v>
      </c>
      <c r="AX691" t="s">
        <v>3323</v>
      </c>
      <c r="BF691" s="730" t="s">
        <v>6166</v>
      </c>
      <c r="BG691" s="730" t="s">
        <v>6167</v>
      </c>
      <c r="BH691" s="730" t="s">
        <v>11135</v>
      </c>
    </row>
    <row r="692" spans="1:60">
      <c r="A692">
        <v>688</v>
      </c>
      <c r="B692" t="s">
        <v>936</v>
      </c>
      <c r="D692" t="s">
        <v>6193</v>
      </c>
      <c r="E692" t="s">
        <v>6194</v>
      </c>
      <c r="F692" t="s">
        <v>974</v>
      </c>
      <c r="G692">
        <v>2</v>
      </c>
      <c r="H692">
        <v>0</v>
      </c>
      <c r="I692" t="s">
        <v>3976</v>
      </c>
      <c r="J692" t="s">
        <v>5062</v>
      </c>
      <c r="K692" t="s">
        <v>936</v>
      </c>
      <c r="L692" t="s">
        <v>2878</v>
      </c>
      <c r="M692" t="s">
        <v>1586</v>
      </c>
      <c r="N692" t="s">
        <v>6194</v>
      </c>
      <c r="O692" t="s">
        <v>6194</v>
      </c>
      <c r="P692" t="s">
        <v>6195</v>
      </c>
      <c r="Q692">
        <v>8742</v>
      </c>
      <c r="R692">
        <v>8565</v>
      </c>
      <c r="S692">
        <v>6130</v>
      </c>
      <c r="T692">
        <v>2207</v>
      </c>
      <c r="U692">
        <v>228</v>
      </c>
      <c r="V692">
        <v>2435</v>
      </c>
      <c r="W692">
        <v>0.7157</v>
      </c>
      <c r="X692">
        <v>0</v>
      </c>
      <c r="Y692">
        <v>1</v>
      </c>
      <c r="Z692">
        <v>1</v>
      </c>
      <c r="AA692">
        <v>0</v>
      </c>
      <c r="AB692" t="s">
        <v>936</v>
      </c>
      <c r="AC692" s="505" t="s">
        <v>6196</v>
      </c>
      <c r="AD692" s="504" t="s">
        <v>6197</v>
      </c>
      <c r="AP692" t="s">
        <v>981</v>
      </c>
      <c r="AQ692">
        <v>0</v>
      </c>
      <c r="AT692" t="s">
        <v>1044</v>
      </c>
      <c r="AU692" t="s">
        <v>6198</v>
      </c>
      <c r="AV692" t="s">
        <v>6199</v>
      </c>
      <c r="AW692" t="s">
        <v>6200</v>
      </c>
      <c r="AX692" t="s">
        <v>6201</v>
      </c>
      <c r="BF692" s="730" t="s">
        <v>6174</v>
      </c>
      <c r="BG692" s="730" t="s">
        <v>985</v>
      </c>
      <c r="BH692" s="730" t="s">
        <v>11135</v>
      </c>
    </row>
    <row r="693" spans="1:60">
      <c r="A693">
        <v>689</v>
      </c>
      <c r="B693" t="s">
        <v>936</v>
      </c>
      <c r="D693" t="s">
        <v>6202</v>
      </c>
      <c r="E693" t="s">
        <v>6203</v>
      </c>
      <c r="F693" t="s">
        <v>974</v>
      </c>
      <c r="G693">
        <v>1</v>
      </c>
      <c r="H693">
        <v>0</v>
      </c>
      <c r="I693" t="s">
        <v>4906</v>
      </c>
      <c r="J693" t="s">
        <v>4907</v>
      </c>
      <c r="K693" t="s">
        <v>936</v>
      </c>
      <c r="L693" t="s">
        <v>2878</v>
      </c>
      <c r="M693" t="s">
        <v>1586</v>
      </c>
      <c r="N693" t="s">
        <v>6203</v>
      </c>
      <c r="O693" t="s">
        <v>6204</v>
      </c>
      <c r="P693" t="s">
        <v>6205</v>
      </c>
      <c r="Q693">
        <v>2611</v>
      </c>
      <c r="R693">
        <v>2611</v>
      </c>
      <c r="S693">
        <v>2611</v>
      </c>
      <c r="T693">
        <v>0</v>
      </c>
      <c r="U693">
        <v>0</v>
      </c>
      <c r="V693">
        <v>0</v>
      </c>
      <c r="W693">
        <v>1</v>
      </c>
      <c r="X693">
        <v>1</v>
      </c>
      <c r="Y693">
        <v>1</v>
      </c>
      <c r="Z693">
        <v>1</v>
      </c>
      <c r="AA693">
        <v>1</v>
      </c>
      <c r="AB693" t="s">
        <v>936</v>
      </c>
      <c r="AC693" t="s">
        <v>6206</v>
      </c>
      <c r="AP693" t="s">
        <v>981</v>
      </c>
      <c r="AQ693">
        <v>0</v>
      </c>
      <c r="AT693" t="s">
        <v>991</v>
      </c>
      <c r="AU693" t="s">
        <v>6207</v>
      </c>
      <c r="AV693" t="s">
        <v>6208</v>
      </c>
      <c r="AW693" t="s">
        <v>1440</v>
      </c>
      <c r="AX693" t="s">
        <v>6209</v>
      </c>
      <c r="BF693" s="730" t="s">
        <v>6186</v>
      </c>
      <c r="BG693" s="730" t="s">
        <v>936</v>
      </c>
      <c r="BH693" s="730" t="s">
        <v>11135</v>
      </c>
    </row>
    <row r="694" spans="1:60">
      <c r="A694">
        <v>690</v>
      </c>
      <c r="B694" t="s">
        <v>936</v>
      </c>
      <c r="D694" t="s">
        <v>6210</v>
      </c>
      <c r="E694" t="s">
        <v>6211</v>
      </c>
      <c r="F694" t="s">
        <v>974</v>
      </c>
      <c r="G694">
        <v>2</v>
      </c>
      <c r="H694">
        <v>0</v>
      </c>
      <c r="I694" t="s">
        <v>3976</v>
      </c>
      <c r="J694" t="s">
        <v>5567</v>
      </c>
      <c r="K694" t="s">
        <v>4931</v>
      </c>
      <c r="L694" t="s">
        <v>2878</v>
      </c>
      <c r="M694" t="s">
        <v>1586</v>
      </c>
      <c r="N694" t="s">
        <v>6211</v>
      </c>
      <c r="O694" t="s">
        <v>6211</v>
      </c>
      <c r="P694" t="s">
        <v>6212</v>
      </c>
      <c r="Q694">
        <v>20348</v>
      </c>
      <c r="R694">
        <v>20162</v>
      </c>
      <c r="S694">
        <v>12063</v>
      </c>
      <c r="T694">
        <v>4983</v>
      </c>
      <c r="U694">
        <v>3116</v>
      </c>
      <c r="V694">
        <v>8099</v>
      </c>
      <c r="W694">
        <v>0.59830000000000005</v>
      </c>
      <c r="X694">
        <v>0</v>
      </c>
      <c r="Y694">
        <v>0</v>
      </c>
      <c r="Z694">
        <v>1</v>
      </c>
      <c r="AA694">
        <v>0</v>
      </c>
      <c r="AB694" t="s">
        <v>936</v>
      </c>
      <c r="AC694" s="505" t="s">
        <v>6213</v>
      </c>
      <c r="AD694" s="504" t="s">
        <v>6214</v>
      </c>
      <c r="AP694" t="s">
        <v>981</v>
      </c>
      <c r="AQ694">
        <v>0</v>
      </c>
      <c r="AT694" t="s">
        <v>1044</v>
      </c>
      <c r="AU694" t="s">
        <v>6215</v>
      </c>
      <c r="AV694" t="s">
        <v>6216</v>
      </c>
      <c r="AW694" t="s">
        <v>6217</v>
      </c>
      <c r="AX694" t="s">
        <v>6218</v>
      </c>
      <c r="BF694" s="730" t="s">
        <v>6193</v>
      </c>
      <c r="BG694" s="730" t="s">
        <v>936</v>
      </c>
      <c r="BH694" s="730" t="s">
        <v>11135</v>
      </c>
    </row>
    <row r="695" spans="1:60">
      <c r="A695">
        <v>691</v>
      </c>
      <c r="B695" t="s">
        <v>1239</v>
      </c>
      <c r="D695" t="s">
        <v>6219</v>
      </c>
      <c r="E695" t="s">
        <v>1239</v>
      </c>
      <c r="F695" t="s">
        <v>974</v>
      </c>
      <c r="G695">
        <v>1</v>
      </c>
      <c r="H695">
        <v>0</v>
      </c>
      <c r="I695" t="s">
        <v>6220</v>
      </c>
      <c r="J695" t="s">
        <v>6221</v>
      </c>
      <c r="K695" t="s">
        <v>1507</v>
      </c>
      <c r="L695" t="s">
        <v>1585</v>
      </c>
      <c r="M695" t="s">
        <v>1586</v>
      </c>
      <c r="N695" t="s">
        <v>1239</v>
      </c>
      <c r="O695" t="s">
        <v>6222</v>
      </c>
      <c r="P695" t="s">
        <v>6223</v>
      </c>
      <c r="Q695">
        <v>567112</v>
      </c>
      <c r="R695">
        <v>526715</v>
      </c>
      <c r="S695">
        <v>504427</v>
      </c>
      <c r="T695">
        <v>19853</v>
      </c>
      <c r="U695">
        <v>2435</v>
      </c>
      <c r="V695">
        <v>22288</v>
      </c>
      <c r="W695">
        <v>0.9577</v>
      </c>
      <c r="X695">
        <v>0</v>
      </c>
      <c r="Y695">
        <v>1</v>
      </c>
      <c r="Z695">
        <v>1</v>
      </c>
      <c r="AA695">
        <v>0</v>
      </c>
      <c r="AB695" t="s">
        <v>1239</v>
      </c>
      <c r="AC695" t="s">
        <v>6224</v>
      </c>
      <c r="AP695" t="s">
        <v>981</v>
      </c>
      <c r="AQ695">
        <v>0</v>
      </c>
      <c r="AT695" t="s">
        <v>1521</v>
      </c>
      <c r="AU695" t="s">
        <v>1581</v>
      </c>
      <c r="AV695" t="s">
        <v>6225</v>
      </c>
      <c r="AW695" t="s">
        <v>1582</v>
      </c>
      <c r="AX695" t="s">
        <v>1582</v>
      </c>
      <c r="BF695" s="730" t="s">
        <v>6202</v>
      </c>
      <c r="BG695" s="730" t="s">
        <v>936</v>
      </c>
      <c r="BH695" s="730" t="s">
        <v>11135</v>
      </c>
    </row>
    <row r="696" spans="1:60">
      <c r="A696">
        <v>692</v>
      </c>
      <c r="B696" t="s">
        <v>1239</v>
      </c>
      <c r="D696" t="s">
        <v>1504</v>
      </c>
      <c r="E696" t="s">
        <v>1507</v>
      </c>
      <c r="F696" t="s">
        <v>974</v>
      </c>
      <c r="G696">
        <v>1</v>
      </c>
      <c r="H696">
        <v>0</v>
      </c>
      <c r="I696" t="s">
        <v>6220</v>
      </c>
      <c r="J696" t="s">
        <v>6226</v>
      </c>
      <c r="K696" t="s">
        <v>1507</v>
      </c>
      <c r="L696" t="s">
        <v>1585</v>
      </c>
      <c r="M696" t="s">
        <v>1586</v>
      </c>
      <c r="N696" t="s">
        <v>6227</v>
      </c>
      <c r="O696" t="s">
        <v>6228</v>
      </c>
      <c r="P696" t="s">
        <v>6229</v>
      </c>
      <c r="Q696">
        <v>86730</v>
      </c>
      <c r="R696">
        <v>88830</v>
      </c>
      <c r="S696">
        <v>86122</v>
      </c>
      <c r="T696">
        <v>2702</v>
      </c>
      <c r="U696">
        <v>0</v>
      </c>
      <c r="V696">
        <v>2708</v>
      </c>
      <c r="W696">
        <v>0.96950000000000003</v>
      </c>
      <c r="X696">
        <v>0</v>
      </c>
      <c r="Y696">
        <v>1</v>
      </c>
      <c r="Z696">
        <v>1</v>
      </c>
      <c r="AA696">
        <v>0</v>
      </c>
      <c r="AB696" t="s">
        <v>1239</v>
      </c>
      <c r="AC696" t="s">
        <v>6230</v>
      </c>
      <c r="AP696" t="s">
        <v>981</v>
      </c>
      <c r="AQ696">
        <v>0</v>
      </c>
      <c r="AT696" t="s">
        <v>991</v>
      </c>
      <c r="AU696" t="s">
        <v>6231</v>
      </c>
      <c r="AV696" t="s">
        <v>6232</v>
      </c>
      <c r="AW696" t="s">
        <v>6233</v>
      </c>
      <c r="AX696" t="s">
        <v>6234</v>
      </c>
      <c r="BF696" s="730" t="s">
        <v>6210</v>
      </c>
      <c r="BG696" s="730" t="s">
        <v>4931</v>
      </c>
      <c r="BH696" s="730" t="s">
        <v>11135</v>
      </c>
    </row>
    <row r="697" spans="1:60">
      <c r="A697">
        <v>693</v>
      </c>
      <c r="B697" t="s">
        <v>1239</v>
      </c>
      <c r="D697" t="s">
        <v>6235</v>
      </c>
      <c r="E697" t="s">
        <v>6236</v>
      </c>
      <c r="F697" t="s">
        <v>974</v>
      </c>
      <c r="G697">
        <v>1</v>
      </c>
      <c r="H697">
        <v>0</v>
      </c>
      <c r="I697" t="s">
        <v>6220</v>
      </c>
      <c r="J697" t="s">
        <v>6237</v>
      </c>
      <c r="K697" t="s">
        <v>6238</v>
      </c>
      <c r="L697" t="s">
        <v>1585</v>
      </c>
      <c r="M697" t="s">
        <v>1586</v>
      </c>
      <c r="N697" t="s">
        <v>6239</v>
      </c>
      <c r="O697" t="s">
        <v>6240</v>
      </c>
      <c r="P697" t="s">
        <v>6241</v>
      </c>
      <c r="Q697">
        <v>100926</v>
      </c>
      <c r="R697">
        <v>100332</v>
      </c>
      <c r="S697">
        <v>99096</v>
      </c>
      <c r="T697">
        <v>1117</v>
      </c>
      <c r="U697">
        <v>119</v>
      </c>
      <c r="V697">
        <v>1236</v>
      </c>
      <c r="W697">
        <v>0.98770000000000002</v>
      </c>
      <c r="X697">
        <v>1</v>
      </c>
      <c r="Y697">
        <v>1</v>
      </c>
      <c r="Z697">
        <v>1</v>
      </c>
      <c r="AA697">
        <v>1</v>
      </c>
      <c r="AB697" t="s">
        <v>1239</v>
      </c>
      <c r="AC697" t="s">
        <v>6242</v>
      </c>
      <c r="AP697" t="s">
        <v>981</v>
      </c>
      <c r="AQ697">
        <v>0</v>
      </c>
      <c r="AT697" t="s">
        <v>1044</v>
      </c>
      <c r="AU697" t="s">
        <v>6243</v>
      </c>
      <c r="AV697" t="s">
        <v>6244</v>
      </c>
      <c r="AW697" t="s">
        <v>6245</v>
      </c>
      <c r="AX697" t="s">
        <v>6246</v>
      </c>
      <c r="BF697" s="730" t="s">
        <v>6219</v>
      </c>
      <c r="BG697" s="730" t="s">
        <v>1507</v>
      </c>
      <c r="BH697" s="730" t="s">
        <v>11137</v>
      </c>
    </row>
    <row r="698" spans="1:60">
      <c r="A698">
        <v>694</v>
      </c>
      <c r="B698" t="s">
        <v>1239</v>
      </c>
      <c r="D698" t="s">
        <v>6247</v>
      </c>
      <c r="E698" t="s">
        <v>6248</v>
      </c>
      <c r="F698" t="s">
        <v>974</v>
      </c>
      <c r="G698">
        <v>1</v>
      </c>
      <c r="H698">
        <v>0</v>
      </c>
      <c r="I698" t="s">
        <v>6220</v>
      </c>
      <c r="J698" t="s">
        <v>6249</v>
      </c>
      <c r="K698" t="s">
        <v>6238</v>
      </c>
      <c r="L698" t="s">
        <v>1585</v>
      </c>
      <c r="M698" t="s">
        <v>1586</v>
      </c>
      <c r="N698" t="s">
        <v>6248</v>
      </c>
      <c r="O698" t="s">
        <v>6238</v>
      </c>
      <c r="P698" t="s">
        <v>6250</v>
      </c>
      <c r="Q698">
        <v>96488</v>
      </c>
      <c r="R698">
        <v>100011</v>
      </c>
      <c r="S698">
        <v>98241</v>
      </c>
      <c r="T698">
        <v>1723</v>
      </c>
      <c r="U698">
        <v>47</v>
      </c>
      <c r="V698">
        <v>1770</v>
      </c>
      <c r="W698">
        <v>0.98229999999999995</v>
      </c>
      <c r="X698">
        <v>1</v>
      </c>
      <c r="Y698">
        <v>1</v>
      </c>
      <c r="Z698">
        <v>1</v>
      </c>
      <c r="AA698">
        <v>1</v>
      </c>
      <c r="AB698" t="s">
        <v>1239</v>
      </c>
      <c r="AC698" t="s">
        <v>6251</v>
      </c>
      <c r="AP698" t="s">
        <v>981</v>
      </c>
      <c r="AQ698">
        <v>0</v>
      </c>
      <c r="AT698" t="s">
        <v>1190</v>
      </c>
      <c r="AU698" t="s">
        <v>3748</v>
      </c>
      <c r="AV698" t="s">
        <v>6252</v>
      </c>
      <c r="AW698" t="s">
        <v>6253</v>
      </c>
      <c r="AX698" t="s">
        <v>3749</v>
      </c>
      <c r="BF698" s="730" t="s">
        <v>1504</v>
      </c>
      <c r="BG698" s="730" t="s">
        <v>1507</v>
      </c>
      <c r="BH698" s="730" t="s">
        <v>11137</v>
      </c>
    </row>
    <row r="699" spans="1:60">
      <c r="A699">
        <v>695</v>
      </c>
      <c r="B699" t="s">
        <v>1239</v>
      </c>
      <c r="D699" t="s">
        <v>4801</v>
      </c>
      <c r="E699" t="s">
        <v>4804</v>
      </c>
      <c r="F699" t="s">
        <v>974</v>
      </c>
      <c r="G699">
        <v>1</v>
      </c>
      <c r="H699">
        <v>0</v>
      </c>
      <c r="I699" t="s">
        <v>6220</v>
      </c>
      <c r="J699" t="s">
        <v>6254</v>
      </c>
      <c r="K699" t="s">
        <v>1507</v>
      </c>
      <c r="L699" t="s">
        <v>1585</v>
      </c>
      <c r="M699" t="s">
        <v>1586</v>
      </c>
      <c r="N699" t="s">
        <v>6255</v>
      </c>
      <c r="O699" t="s">
        <v>6256</v>
      </c>
      <c r="P699" t="s">
        <v>6257</v>
      </c>
      <c r="Q699">
        <v>10831</v>
      </c>
      <c r="R699">
        <v>7180</v>
      </c>
      <c r="S699">
        <v>7095</v>
      </c>
      <c r="T699">
        <v>85</v>
      </c>
      <c r="U699">
        <v>0</v>
      </c>
      <c r="V699">
        <v>85</v>
      </c>
      <c r="W699">
        <v>0.98819999999999997</v>
      </c>
      <c r="X699">
        <v>1</v>
      </c>
      <c r="Y699">
        <v>1</v>
      </c>
      <c r="Z699">
        <v>1</v>
      </c>
      <c r="AA699">
        <v>1</v>
      </c>
      <c r="AB699" t="s">
        <v>1239</v>
      </c>
      <c r="AC699" t="s">
        <v>6258</v>
      </c>
      <c r="AP699" t="s">
        <v>981</v>
      </c>
      <c r="AQ699">
        <v>0</v>
      </c>
      <c r="AT699" t="s">
        <v>936</v>
      </c>
      <c r="AU699" t="s">
        <v>5631</v>
      </c>
      <c r="AV699" t="s">
        <v>6259</v>
      </c>
      <c r="AW699" t="s">
        <v>3749</v>
      </c>
      <c r="AX699" t="s">
        <v>3749</v>
      </c>
      <c r="BF699" s="730" t="s">
        <v>6235</v>
      </c>
      <c r="BG699" s="730" t="s">
        <v>6238</v>
      </c>
      <c r="BH699" s="730" t="s">
        <v>11137</v>
      </c>
    </row>
    <row r="700" spans="1:60">
      <c r="A700">
        <v>696</v>
      </c>
      <c r="B700" t="s">
        <v>1239</v>
      </c>
      <c r="D700" t="s">
        <v>6260</v>
      </c>
      <c r="E700" t="s">
        <v>6261</v>
      </c>
      <c r="F700" t="s">
        <v>974</v>
      </c>
      <c r="G700">
        <v>1</v>
      </c>
      <c r="H700">
        <v>0</v>
      </c>
      <c r="I700" t="s">
        <v>6220</v>
      </c>
      <c r="J700" t="s">
        <v>6262</v>
      </c>
      <c r="K700" t="s">
        <v>6238</v>
      </c>
      <c r="L700" t="s">
        <v>1585</v>
      </c>
      <c r="M700" t="s">
        <v>1586</v>
      </c>
      <c r="N700" t="s">
        <v>6263</v>
      </c>
      <c r="O700" t="s">
        <v>6263</v>
      </c>
      <c r="P700" t="s">
        <v>6264</v>
      </c>
      <c r="Q700">
        <v>95590</v>
      </c>
      <c r="R700">
        <v>98792</v>
      </c>
      <c r="S700">
        <v>97249</v>
      </c>
      <c r="T700">
        <v>1208</v>
      </c>
      <c r="U700">
        <v>335</v>
      </c>
      <c r="V700">
        <v>1543</v>
      </c>
      <c r="W700">
        <v>0.98440000000000005</v>
      </c>
      <c r="X700">
        <v>1</v>
      </c>
      <c r="Y700">
        <v>1</v>
      </c>
      <c r="Z700">
        <v>1</v>
      </c>
      <c r="AA700">
        <v>1</v>
      </c>
      <c r="AB700" t="s">
        <v>1239</v>
      </c>
      <c r="AC700" t="s">
        <v>6265</v>
      </c>
      <c r="AP700" t="s">
        <v>981</v>
      </c>
      <c r="AQ700">
        <v>0</v>
      </c>
      <c r="AT700" t="s">
        <v>1190</v>
      </c>
      <c r="AU700" t="s">
        <v>3740</v>
      </c>
      <c r="AV700" t="s">
        <v>6266</v>
      </c>
      <c r="AW700" t="s">
        <v>3741</v>
      </c>
      <c r="AX700" t="s">
        <v>3741</v>
      </c>
      <c r="BF700" s="730" t="s">
        <v>6247</v>
      </c>
      <c r="BG700" s="730" t="s">
        <v>6238</v>
      </c>
      <c r="BH700" s="730" t="s">
        <v>11137</v>
      </c>
    </row>
    <row r="701" spans="1:60">
      <c r="A701">
        <v>697</v>
      </c>
      <c r="B701" t="s">
        <v>1239</v>
      </c>
      <c r="D701" t="s">
        <v>6267</v>
      </c>
      <c r="E701" t="s">
        <v>6268</v>
      </c>
      <c r="F701" t="s">
        <v>974</v>
      </c>
      <c r="G701">
        <v>1</v>
      </c>
      <c r="H701">
        <v>0</v>
      </c>
      <c r="I701" t="s">
        <v>6220</v>
      </c>
      <c r="J701" t="s">
        <v>6269</v>
      </c>
      <c r="K701" t="s">
        <v>1507</v>
      </c>
      <c r="L701" t="s">
        <v>1585</v>
      </c>
      <c r="M701" t="s">
        <v>1586</v>
      </c>
      <c r="N701" t="s">
        <v>6270</v>
      </c>
      <c r="O701" t="s">
        <v>6270</v>
      </c>
      <c r="P701" t="s">
        <v>6271</v>
      </c>
      <c r="Q701">
        <v>21858</v>
      </c>
      <c r="R701">
        <v>20490</v>
      </c>
      <c r="S701">
        <v>20147</v>
      </c>
      <c r="T701">
        <v>271</v>
      </c>
      <c r="U701">
        <v>72</v>
      </c>
      <c r="V701">
        <v>343</v>
      </c>
      <c r="W701">
        <v>0.98329999999999995</v>
      </c>
      <c r="X701">
        <v>1</v>
      </c>
      <c r="Y701">
        <v>1</v>
      </c>
      <c r="Z701">
        <v>1</v>
      </c>
      <c r="AA701">
        <v>1</v>
      </c>
      <c r="AB701" t="s">
        <v>1239</v>
      </c>
      <c r="AC701" t="s">
        <v>6272</v>
      </c>
      <c r="AP701" t="s">
        <v>981</v>
      </c>
      <c r="AQ701">
        <v>0</v>
      </c>
      <c r="AT701" t="s">
        <v>991</v>
      </c>
      <c r="AU701" t="s">
        <v>6273</v>
      </c>
      <c r="AV701" t="s">
        <v>6274</v>
      </c>
      <c r="AW701" t="s">
        <v>6275</v>
      </c>
      <c r="AX701" t="s">
        <v>6276</v>
      </c>
      <c r="BF701" s="730" t="s">
        <v>4801</v>
      </c>
      <c r="BG701" s="730" t="s">
        <v>1507</v>
      </c>
      <c r="BH701" s="730" t="s">
        <v>11137</v>
      </c>
    </row>
    <row r="702" spans="1:60">
      <c r="A702">
        <v>698</v>
      </c>
      <c r="B702" t="s">
        <v>1239</v>
      </c>
      <c r="D702" t="s">
        <v>6277</v>
      </c>
      <c r="E702" t="s">
        <v>6278</v>
      </c>
      <c r="F702" t="s">
        <v>974</v>
      </c>
      <c r="G702">
        <v>1</v>
      </c>
      <c r="H702">
        <v>0</v>
      </c>
      <c r="I702" t="s">
        <v>6220</v>
      </c>
      <c r="J702" t="s">
        <v>6279</v>
      </c>
      <c r="K702" t="s">
        <v>6238</v>
      </c>
      <c r="L702" t="s">
        <v>1585</v>
      </c>
      <c r="M702" t="s">
        <v>1586</v>
      </c>
      <c r="N702" t="s">
        <v>6278</v>
      </c>
      <c r="O702" t="s">
        <v>6280</v>
      </c>
      <c r="P702" t="s">
        <v>6281</v>
      </c>
      <c r="Q702">
        <v>18587</v>
      </c>
      <c r="R702">
        <v>18577</v>
      </c>
      <c r="S702">
        <v>18299</v>
      </c>
      <c r="T702">
        <v>218</v>
      </c>
      <c r="U702">
        <v>60</v>
      </c>
      <c r="V702">
        <v>278</v>
      </c>
      <c r="W702">
        <v>0.98499999999999999</v>
      </c>
      <c r="X702">
        <v>1</v>
      </c>
      <c r="Y702">
        <v>1</v>
      </c>
      <c r="Z702">
        <v>1</v>
      </c>
      <c r="AA702">
        <v>1</v>
      </c>
      <c r="AB702" t="s">
        <v>1239</v>
      </c>
      <c r="AC702" t="s">
        <v>6282</v>
      </c>
      <c r="AP702" t="s">
        <v>981</v>
      </c>
      <c r="AQ702">
        <v>0</v>
      </c>
      <c r="AT702" t="s">
        <v>1190</v>
      </c>
      <c r="AU702" t="s">
        <v>3732</v>
      </c>
      <c r="AV702" t="s">
        <v>6283</v>
      </c>
      <c r="AW702" t="s">
        <v>6284</v>
      </c>
      <c r="AX702" t="s">
        <v>3733</v>
      </c>
      <c r="BF702" s="730" t="s">
        <v>6260</v>
      </c>
      <c r="BG702" s="730" t="s">
        <v>6238</v>
      </c>
      <c r="BH702" s="730" t="s">
        <v>11137</v>
      </c>
    </row>
    <row r="703" spans="1:60">
      <c r="A703">
        <v>699</v>
      </c>
      <c r="B703" t="s">
        <v>1239</v>
      </c>
      <c r="D703" t="s">
        <v>6285</v>
      </c>
      <c r="E703" t="s">
        <v>6286</v>
      </c>
      <c r="F703" t="s">
        <v>974</v>
      </c>
      <c r="G703">
        <v>1</v>
      </c>
      <c r="H703">
        <v>0</v>
      </c>
      <c r="I703" t="s">
        <v>6220</v>
      </c>
      <c r="J703" t="s">
        <v>6287</v>
      </c>
      <c r="K703" t="s">
        <v>1507</v>
      </c>
      <c r="L703" t="s">
        <v>1585</v>
      </c>
      <c r="M703" t="s">
        <v>1586</v>
      </c>
      <c r="N703" t="s">
        <v>6286</v>
      </c>
      <c r="O703" t="s">
        <v>6286</v>
      </c>
      <c r="P703" t="s">
        <v>6288</v>
      </c>
      <c r="Q703">
        <v>17823</v>
      </c>
      <c r="R703">
        <v>16453</v>
      </c>
      <c r="S703">
        <v>16444</v>
      </c>
      <c r="T703">
        <v>0</v>
      </c>
      <c r="U703">
        <v>9</v>
      </c>
      <c r="V703">
        <v>9</v>
      </c>
      <c r="W703">
        <v>0.99950000000000006</v>
      </c>
      <c r="X703">
        <v>1</v>
      </c>
      <c r="Y703">
        <v>1</v>
      </c>
      <c r="Z703">
        <v>1</v>
      </c>
      <c r="AA703">
        <v>1</v>
      </c>
      <c r="AB703" t="s">
        <v>1239</v>
      </c>
      <c r="AC703" t="s">
        <v>6289</v>
      </c>
      <c r="AP703" t="s">
        <v>981</v>
      </c>
      <c r="AQ703">
        <v>0</v>
      </c>
      <c r="AT703" t="s">
        <v>1521</v>
      </c>
      <c r="AU703" t="s">
        <v>1947</v>
      </c>
      <c r="AV703" t="s">
        <v>6290</v>
      </c>
      <c r="AW703" t="s">
        <v>1948</v>
      </c>
      <c r="AX703" t="s">
        <v>1948</v>
      </c>
      <c r="BF703" s="730" t="s">
        <v>6267</v>
      </c>
      <c r="BG703" s="730" t="s">
        <v>1507</v>
      </c>
      <c r="BH703" s="730" t="s">
        <v>11137</v>
      </c>
    </row>
    <row r="704" spans="1:60">
      <c r="A704">
        <v>700</v>
      </c>
      <c r="B704" t="s">
        <v>1239</v>
      </c>
      <c r="D704" t="s">
        <v>3027</v>
      </c>
      <c r="E704" t="s">
        <v>3030</v>
      </c>
      <c r="F704" t="s">
        <v>974</v>
      </c>
      <c r="G704">
        <v>1</v>
      </c>
      <c r="H704">
        <v>0</v>
      </c>
      <c r="I704" t="s">
        <v>6220</v>
      </c>
      <c r="J704" t="s">
        <v>6291</v>
      </c>
      <c r="K704" t="s">
        <v>6238</v>
      </c>
      <c r="L704" t="s">
        <v>1585</v>
      </c>
      <c r="M704" t="s">
        <v>1586</v>
      </c>
      <c r="N704" t="s">
        <v>6292</v>
      </c>
      <c r="O704" t="s">
        <v>6292</v>
      </c>
      <c r="P704" t="s">
        <v>6293</v>
      </c>
      <c r="Q704">
        <v>54667</v>
      </c>
      <c r="R704">
        <v>54097</v>
      </c>
      <c r="S704">
        <v>53461</v>
      </c>
      <c r="T704">
        <v>615</v>
      </c>
      <c r="U704">
        <v>21</v>
      </c>
      <c r="V704">
        <v>636</v>
      </c>
      <c r="W704">
        <v>0.98819999999999997</v>
      </c>
      <c r="X704">
        <v>1</v>
      </c>
      <c r="Y704">
        <v>1</v>
      </c>
      <c r="Z704">
        <v>1</v>
      </c>
      <c r="AA704">
        <v>1</v>
      </c>
      <c r="AB704" t="s">
        <v>1239</v>
      </c>
      <c r="AC704" t="s">
        <v>6294</v>
      </c>
      <c r="AP704" t="s">
        <v>981</v>
      </c>
      <c r="AQ704">
        <v>0</v>
      </c>
      <c r="AT704" t="s">
        <v>1054</v>
      </c>
      <c r="AU704" t="s">
        <v>4810</v>
      </c>
      <c r="AV704" t="s">
        <v>6295</v>
      </c>
      <c r="AW704" t="s">
        <v>6296</v>
      </c>
      <c r="AX704" t="s">
        <v>4811</v>
      </c>
      <c r="BF704" s="730" t="s">
        <v>6277</v>
      </c>
      <c r="BG704" s="730" t="s">
        <v>6238</v>
      </c>
      <c r="BH704" s="730" t="s">
        <v>11137</v>
      </c>
    </row>
    <row r="705" spans="1:60">
      <c r="A705">
        <v>701</v>
      </c>
      <c r="B705" t="s">
        <v>1239</v>
      </c>
      <c r="D705" t="s">
        <v>6297</v>
      </c>
      <c r="E705" t="s">
        <v>6298</v>
      </c>
      <c r="F705" t="s">
        <v>974</v>
      </c>
      <c r="G705">
        <v>1</v>
      </c>
      <c r="H705">
        <v>0</v>
      </c>
      <c r="I705" t="s">
        <v>6220</v>
      </c>
      <c r="J705" t="s">
        <v>6299</v>
      </c>
      <c r="K705" t="s">
        <v>1507</v>
      </c>
      <c r="L705" t="s">
        <v>1585</v>
      </c>
      <c r="M705" t="s">
        <v>1586</v>
      </c>
      <c r="N705" t="s">
        <v>6300</v>
      </c>
      <c r="O705" t="s">
        <v>6298</v>
      </c>
      <c r="P705" t="s">
        <v>6301</v>
      </c>
      <c r="Q705">
        <v>22514</v>
      </c>
      <c r="R705">
        <v>18123</v>
      </c>
      <c r="S705">
        <v>17101</v>
      </c>
      <c r="T705">
        <v>803</v>
      </c>
      <c r="U705">
        <v>219</v>
      </c>
      <c r="V705">
        <v>1022</v>
      </c>
      <c r="W705">
        <v>0.94359999999999999</v>
      </c>
      <c r="X705">
        <v>0</v>
      </c>
      <c r="Y705">
        <v>1</v>
      </c>
      <c r="Z705">
        <v>1</v>
      </c>
      <c r="AA705">
        <v>0</v>
      </c>
      <c r="AB705" t="s">
        <v>1239</v>
      </c>
      <c r="AC705" t="s">
        <v>6302</v>
      </c>
      <c r="AP705" t="s">
        <v>981</v>
      </c>
      <c r="AQ705">
        <v>0</v>
      </c>
      <c r="AT705" t="s">
        <v>1044</v>
      </c>
      <c r="AU705" t="s">
        <v>6303</v>
      </c>
      <c r="AV705" t="s">
        <v>6304</v>
      </c>
      <c r="AW705" t="s">
        <v>6305</v>
      </c>
      <c r="AX705" t="s">
        <v>6305</v>
      </c>
      <c r="BF705" s="730" t="s">
        <v>6285</v>
      </c>
      <c r="BG705" s="730" t="s">
        <v>1507</v>
      </c>
      <c r="BH705" s="730" t="s">
        <v>11137</v>
      </c>
    </row>
    <row r="706" spans="1:60">
      <c r="A706">
        <v>702</v>
      </c>
      <c r="B706" t="s">
        <v>1239</v>
      </c>
      <c r="D706" t="s">
        <v>6306</v>
      </c>
      <c r="E706" t="s">
        <v>6307</v>
      </c>
      <c r="F706" t="s">
        <v>974</v>
      </c>
      <c r="G706">
        <v>1</v>
      </c>
      <c r="H706">
        <v>0</v>
      </c>
      <c r="I706" t="s">
        <v>6220</v>
      </c>
      <c r="J706" t="s">
        <v>6308</v>
      </c>
      <c r="K706" t="s">
        <v>6238</v>
      </c>
      <c r="L706" t="s">
        <v>1585</v>
      </c>
      <c r="M706" t="s">
        <v>1586</v>
      </c>
      <c r="N706" t="s">
        <v>6309</v>
      </c>
      <c r="O706" t="s">
        <v>6310</v>
      </c>
      <c r="P706" t="s">
        <v>6311</v>
      </c>
      <c r="Q706">
        <v>19060</v>
      </c>
      <c r="R706">
        <v>17074</v>
      </c>
      <c r="S706">
        <v>16531</v>
      </c>
      <c r="T706">
        <v>363</v>
      </c>
      <c r="U706">
        <v>180</v>
      </c>
      <c r="V706">
        <v>543</v>
      </c>
      <c r="W706">
        <v>0.96819999999999995</v>
      </c>
      <c r="X706">
        <v>0</v>
      </c>
      <c r="Y706">
        <v>1</v>
      </c>
      <c r="Z706">
        <v>1</v>
      </c>
      <c r="AA706">
        <v>0</v>
      </c>
      <c r="AB706" t="s">
        <v>1239</v>
      </c>
      <c r="AC706" t="s">
        <v>6312</v>
      </c>
      <c r="AP706" t="s">
        <v>981</v>
      </c>
      <c r="AQ706">
        <v>0</v>
      </c>
      <c r="AT706" t="s">
        <v>1023</v>
      </c>
      <c r="AU706" t="s">
        <v>6313</v>
      </c>
      <c r="AV706" t="s">
        <v>6314</v>
      </c>
      <c r="AW706" t="s">
        <v>6315</v>
      </c>
      <c r="AX706" t="s">
        <v>6316</v>
      </c>
      <c r="BF706" s="730" t="s">
        <v>3027</v>
      </c>
      <c r="BG706" s="730" t="s">
        <v>6238</v>
      </c>
      <c r="BH706" s="730" t="s">
        <v>11137</v>
      </c>
    </row>
    <row r="707" spans="1:60">
      <c r="A707">
        <v>703</v>
      </c>
      <c r="B707" t="s">
        <v>1239</v>
      </c>
      <c r="D707" t="s">
        <v>2032</v>
      </c>
      <c r="E707" t="s">
        <v>2034</v>
      </c>
      <c r="F707" t="s">
        <v>974</v>
      </c>
      <c r="G707">
        <v>1</v>
      </c>
      <c r="H707">
        <v>0</v>
      </c>
      <c r="I707" t="s">
        <v>6220</v>
      </c>
      <c r="J707" t="s">
        <v>6317</v>
      </c>
      <c r="K707" t="s">
        <v>6238</v>
      </c>
      <c r="L707" t="s">
        <v>1585</v>
      </c>
      <c r="M707" t="s">
        <v>1586</v>
      </c>
      <c r="N707" t="s">
        <v>6318</v>
      </c>
      <c r="O707" t="s">
        <v>6318</v>
      </c>
      <c r="P707" t="s">
        <v>6319</v>
      </c>
      <c r="Q707">
        <v>13432</v>
      </c>
      <c r="R707">
        <v>12674</v>
      </c>
      <c r="S707">
        <v>12550</v>
      </c>
      <c r="T707">
        <v>122</v>
      </c>
      <c r="U707">
        <v>2</v>
      </c>
      <c r="V707">
        <v>124</v>
      </c>
      <c r="W707">
        <v>0.99019999999999997</v>
      </c>
      <c r="X707">
        <v>1</v>
      </c>
      <c r="Y707">
        <v>1</v>
      </c>
      <c r="Z707">
        <v>1</v>
      </c>
      <c r="AA707">
        <v>1</v>
      </c>
      <c r="AB707" t="s">
        <v>1239</v>
      </c>
      <c r="AC707" t="s">
        <v>6320</v>
      </c>
      <c r="AP707" t="s">
        <v>1262</v>
      </c>
      <c r="AQ707">
        <v>1</v>
      </c>
      <c r="AT707" t="s">
        <v>1054</v>
      </c>
      <c r="AU707" t="s">
        <v>4487</v>
      </c>
      <c r="AV707" t="s">
        <v>6321</v>
      </c>
      <c r="AW707" t="s">
        <v>6322</v>
      </c>
      <c r="AX707" t="s">
        <v>4488</v>
      </c>
      <c r="BF707" s="730" t="s">
        <v>6297</v>
      </c>
      <c r="BG707" s="730" t="s">
        <v>1507</v>
      </c>
      <c r="BH707" s="730" t="s">
        <v>11137</v>
      </c>
    </row>
    <row r="708" spans="1:60">
      <c r="A708">
        <v>704</v>
      </c>
      <c r="B708" t="s">
        <v>1239</v>
      </c>
      <c r="D708" t="s">
        <v>5156</v>
      </c>
      <c r="E708" t="s">
        <v>5158</v>
      </c>
      <c r="F708" t="s">
        <v>974</v>
      </c>
      <c r="G708">
        <v>1</v>
      </c>
      <c r="H708">
        <v>0</v>
      </c>
      <c r="I708" t="s">
        <v>6220</v>
      </c>
      <c r="J708" t="s">
        <v>6323</v>
      </c>
      <c r="K708" t="s">
        <v>1507</v>
      </c>
      <c r="L708" t="s">
        <v>1585</v>
      </c>
      <c r="M708" t="s">
        <v>1586</v>
      </c>
      <c r="N708" t="s">
        <v>5158</v>
      </c>
      <c r="O708" t="s">
        <v>5158</v>
      </c>
      <c r="P708" t="s">
        <v>6324</v>
      </c>
      <c r="Q708">
        <v>20439</v>
      </c>
      <c r="R708">
        <v>19715</v>
      </c>
      <c r="S708">
        <v>19356</v>
      </c>
      <c r="T708">
        <v>321</v>
      </c>
      <c r="U708">
        <v>38</v>
      </c>
      <c r="V708">
        <v>359</v>
      </c>
      <c r="W708">
        <v>0.98180000000000001</v>
      </c>
      <c r="X708">
        <v>1</v>
      </c>
      <c r="Y708">
        <v>1</v>
      </c>
      <c r="Z708">
        <v>1</v>
      </c>
      <c r="AA708">
        <v>1</v>
      </c>
      <c r="AB708" t="s">
        <v>1239</v>
      </c>
      <c r="AC708" t="s">
        <v>6325</v>
      </c>
      <c r="AP708" t="s">
        <v>981</v>
      </c>
      <c r="AQ708">
        <v>0</v>
      </c>
      <c r="AT708" t="s">
        <v>1190</v>
      </c>
      <c r="AU708" t="s">
        <v>3726</v>
      </c>
      <c r="AV708" t="s">
        <v>6326</v>
      </c>
      <c r="AW708" t="s">
        <v>3727</v>
      </c>
      <c r="AX708" t="s">
        <v>3727</v>
      </c>
      <c r="BF708" s="730" t="s">
        <v>6306</v>
      </c>
      <c r="BG708" s="730" t="s">
        <v>6238</v>
      </c>
      <c r="BH708" s="730" t="s">
        <v>11137</v>
      </c>
    </row>
    <row r="709" spans="1:60">
      <c r="A709">
        <v>705</v>
      </c>
      <c r="B709" t="s">
        <v>1239</v>
      </c>
      <c r="D709" t="s">
        <v>6015</v>
      </c>
      <c r="E709" t="s">
        <v>6018</v>
      </c>
      <c r="F709" t="s">
        <v>974</v>
      </c>
      <c r="G709">
        <v>1</v>
      </c>
      <c r="H709">
        <v>0</v>
      </c>
      <c r="I709" t="s">
        <v>6220</v>
      </c>
      <c r="J709" t="s">
        <v>6018</v>
      </c>
      <c r="K709" t="s">
        <v>1507</v>
      </c>
      <c r="L709" t="s">
        <v>1585</v>
      </c>
      <c r="M709" t="s">
        <v>1586</v>
      </c>
      <c r="N709" t="s">
        <v>6018</v>
      </c>
      <c r="O709" t="s">
        <v>6327</v>
      </c>
      <c r="P709" t="s">
        <v>6328</v>
      </c>
      <c r="Q709">
        <v>16636</v>
      </c>
      <c r="R709">
        <v>15385</v>
      </c>
      <c r="S709">
        <v>15114</v>
      </c>
      <c r="T709">
        <v>239</v>
      </c>
      <c r="U709">
        <v>32</v>
      </c>
      <c r="V709">
        <v>271</v>
      </c>
      <c r="W709">
        <v>0.98240000000000005</v>
      </c>
      <c r="X709">
        <v>1</v>
      </c>
      <c r="Y709">
        <v>1</v>
      </c>
      <c r="Z709">
        <v>1</v>
      </c>
      <c r="AA709">
        <v>1</v>
      </c>
      <c r="AB709" t="s">
        <v>1239</v>
      </c>
      <c r="AC709" t="s">
        <v>6329</v>
      </c>
      <c r="AP709" t="s">
        <v>981</v>
      </c>
      <c r="AQ709">
        <v>0</v>
      </c>
      <c r="AT709" t="s">
        <v>1082</v>
      </c>
      <c r="AU709" t="s">
        <v>2546</v>
      </c>
      <c r="AV709" t="s">
        <v>6330</v>
      </c>
      <c r="AW709" t="s">
        <v>6331</v>
      </c>
      <c r="AX709" t="s">
        <v>2547</v>
      </c>
      <c r="BF709" s="730" t="s">
        <v>2032</v>
      </c>
      <c r="BG709" s="730" t="s">
        <v>6238</v>
      </c>
      <c r="BH709" s="730" t="s">
        <v>11137</v>
      </c>
    </row>
    <row r="710" spans="1:60">
      <c r="A710">
        <v>706</v>
      </c>
      <c r="B710" t="s">
        <v>1239</v>
      </c>
      <c r="D710" t="s">
        <v>6332</v>
      </c>
      <c r="E710" t="s">
        <v>6333</v>
      </c>
      <c r="F710" t="s">
        <v>974</v>
      </c>
      <c r="G710">
        <v>1</v>
      </c>
      <c r="H710">
        <v>0</v>
      </c>
      <c r="I710" t="s">
        <v>6220</v>
      </c>
      <c r="J710" t="s">
        <v>6334</v>
      </c>
      <c r="K710" t="s">
        <v>1507</v>
      </c>
      <c r="L710" t="s">
        <v>1585</v>
      </c>
      <c r="M710" t="s">
        <v>1586</v>
      </c>
      <c r="N710" t="s">
        <v>6333</v>
      </c>
      <c r="O710" t="s">
        <v>6333</v>
      </c>
      <c r="P710" t="s">
        <v>6335</v>
      </c>
      <c r="Q710">
        <v>5804</v>
      </c>
      <c r="R710">
        <v>5507</v>
      </c>
      <c r="S710">
        <v>5399</v>
      </c>
      <c r="T710">
        <v>108</v>
      </c>
      <c r="U710">
        <v>0</v>
      </c>
      <c r="V710">
        <v>108</v>
      </c>
      <c r="W710">
        <v>0.98040000000000005</v>
      </c>
      <c r="X710">
        <v>1</v>
      </c>
      <c r="Y710">
        <v>1</v>
      </c>
      <c r="Z710">
        <v>1</v>
      </c>
      <c r="AA710">
        <v>1</v>
      </c>
      <c r="AB710" t="s">
        <v>1239</v>
      </c>
      <c r="AC710" t="s">
        <v>6336</v>
      </c>
      <c r="AP710" t="s">
        <v>981</v>
      </c>
      <c r="AQ710">
        <v>0</v>
      </c>
      <c r="AT710" t="s">
        <v>991</v>
      </c>
      <c r="AU710" t="s">
        <v>6337</v>
      </c>
      <c r="AV710" t="s">
        <v>6338</v>
      </c>
      <c r="AW710" t="s">
        <v>6339</v>
      </c>
      <c r="AX710" t="s">
        <v>6340</v>
      </c>
      <c r="BF710" s="730" t="s">
        <v>5156</v>
      </c>
      <c r="BG710" s="730" t="s">
        <v>1507</v>
      </c>
      <c r="BH710" s="730" t="s">
        <v>11137</v>
      </c>
    </row>
    <row r="711" spans="1:60">
      <c r="A711">
        <v>707</v>
      </c>
      <c r="B711" t="s">
        <v>1239</v>
      </c>
      <c r="D711" t="s">
        <v>6341</v>
      </c>
      <c r="E711" t="s">
        <v>6342</v>
      </c>
      <c r="F711" t="s">
        <v>974</v>
      </c>
      <c r="G711">
        <v>1</v>
      </c>
      <c r="H711">
        <v>0</v>
      </c>
      <c r="I711" t="s">
        <v>6220</v>
      </c>
      <c r="J711" t="s">
        <v>6334</v>
      </c>
      <c r="K711" t="s">
        <v>1507</v>
      </c>
      <c r="L711" t="s">
        <v>1585</v>
      </c>
      <c r="M711" t="s">
        <v>1586</v>
      </c>
      <c r="N711" t="s">
        <v>6342</v>
      </c>
      <c r="O711" t="s">
        <v>6342</v>
      </c>
      <c r="P711" t="s">
        <v>6343</v>
      </c>
      <c r="Q711">
        <v>4560</v>
      </c>
      <c r="R711">
        <v>4990</v>
      </c>
      <c r="S711">
        <v>4923</v>
      </c>
      <c r="T711">
        <v>10</v>
      </c>
      <c r="U711">
        <v>57</v>
      </c>
      <c r="V711">
        <v>67</v>
      </c>
      <c r="W711">
        <v>0.98660000000000003</v>
      </c>
      <c r="X711">
        <v>1</v>
      </c>
      <c r="Y711">
        <v>1</v>
      </c>
      <c r="Z711">
        <v>1</v>
      </c>
      <c r="AA711">
        <v>1</v>
      </c>
      <c r="AB711" t="s">
        <v>1239</v>
      </c>
      <c r="AC711" t="s">
        <v>6344</v>
      </c>
      <c r="AP711" t="s">
        <v>981</v>
      </c>
      <c r="AQ711">
        <v>0</v>
      </c>
      <c r="AT711" t="s">
        <v>1054</v>
      </c>
      <c r="AU711" t="s">
        <v>4805</v>
      </c>
      <c r="AV711" t="s">
        <v>6345</v>
      </c>
      <c r="AW711" t="s">
        <v>4004</v>
      </c>
      <c r="AX711" t="s">
        <v>4004</v>
      </c>
      <c r="BF711" s="730" t="s">
        <v>6015</v>
      </c>
      <c r="BG711" s="730" t="s">
        <v>1507</v>
      </c>
      <c r="BH711" s="730" t="s">
        <v>11137</v>
      </c>
    </row>
    <row r="712" spans="1:60">
      <c r="A712">
        <v>708</v>
      </c>
      <c r="B712" t="s">
        <v>1239</v>
      </c>
      <c r="D712" t="s">
        <v>3066</v>
      </c>
      <c r="E712" t="s">
        <v>3069</v>
      </c>
      <c r="F712" t="s">
        <v>974</v>
      </c>
      <c r="G712">
        <v>1</v>
      </c>
      <c r="H712">
        <v>0</v>
      </c>
      <c r="I712" t="s">
        <v>6220</v>
      </c>
      <c r="J712" t="s">
        <v>6279</v>
      </c>
      <c r="K712" t="s">
        <v>6238</v>
      </c>
      <c r="L712" t="s">
        <v>1585</v>
      </c>
      <c r="M712" t="s">
        <v>1586</v>
      </c>
      <c r="N712" t="s">
        <v>3069</v>
      </c>
      <c r="O712" t="s">
        <v>3069</v>
      </c>
      <c r="P712" t="s">
        <v>6346</v>
      </c>
      <c r="Q712">
        <v>5770</v>
      </c>
      <c r="R712">
        <v>5297</v>
      </c>
      <c r="S712">
        <v>5000</v>
      </c>
      <c r="T712">
        <v>295</v>
      </c>
      <c r="U712">
        <v>2</v>
      </c>
      <c r="V712">
        <v>297</v>
      </c>
      <c r="W712">
        <v>0.94389999999999996</v>
      </c>
      <c r="X712">
        <v>0</v>
      </c>
      <c r="Y712">
        <v>1</v>
      </c>
      <c r="Z712">
        <v>1</v>
      </c>
      <c r="AA712">
        <v>0</v>
      </c>
      <c r="AB712" t="s">
        <v>1239</v>
      </c>
      <c r="AC712" t="s">
        <v>6347</v>
      </c>
      <c r="AP712" t="s">
        <v>981</v>
      </c>
      <c r="AQ712">
        <v>0</v>
      </c>
      <c r="AT712" t="s">
        <v>991</v>
      </c>
      <c r="AU712" t="s">
        <v>6348</v>
      </c>
      <c r="AV712" t="s">
        <v>6349</v>
      </c>
      <c r="AW712" t="s">
        <v>6350</v>
      </c>
      <c r="AX712" t="s">
        <v>6350</v>
      </c>
      <c r="BF712" s="730" t="s">
        <v>6332</v>
      </c>
      <c r="BG712" s="730" t="s">
        <v>1507</v>
      </c>
      <c r="BH712" s="730" t="s">
        <v>11137</v>
      </c>
    </row>
    <row r="713" spans="1:60">
      <c r="A713">
        <v>709</v>
      </c>
      <c r="B713" t="s">
        <v>1239</v>
      </c>
      <c r="D713" t="s">
        <v>3059</v>
      </c>
      <c r="E713" t="s">
        <v>3061</v>
      </c>
      <c r="F713" t="s">
        <v>974</v>
      </c>
      <c r="G713">
        <v>1</v>
      </c>
      <c r="H713">
        <v>0</v>
      </c>
      <c r="I713" t="s">
        <v>6220</v>
      </c>
      <c r="J713" t="s">
        <v>6279</v>
      </c>
      <c r="K713" t="s">
        <v>6238</v>
      </c>
      <c r="L713" t="s">
        <v>1585</v>
      </c>
      <c r="M713" t="s">
        <v>1586</v>
      </c>
      <c r="N713" t="s">
        <v>6351</v>
      </c>
      <c r="O713" t="s">
        <v>6352</v>
      </c>
      <c r="P713" t="s">
        <v>6353</v>
      </c>
      <c r="Q713">
        <v>4547</v>
      </c>
      <c r="R713">
        <v>4338</v>
      </c>
      <c r="S713">
        <v>4290</v>
      </c>
      <c r="T713">
        <v>2</v>
      </c>
      <c r="U713">
        <v>46</v>
      </c>
      <c r="V713">
        <v>48</v>
      </c>
      <c r="W713">
        <v>0.9889</v>
      </c>
      <c r="X713">
        <v>1</v>
      </c>
      <c r="Y713">
        <v>1</v>
      </c>
      <c r="Z713">
        <v>1</v>
      </c>
      <c r="AA713">
        <v>1</v>
      </c>
      <c r="AB713" t="s">
        <v>1239</v>
      </c>
      <c r="AC713" t="s">
        <v>6354</v>
      </c>
      <c r="AP713" t="s">
        <v>981</v>
      </c>
      <c r="AQ713">
        <v>0</v>
      </c>
      <c r="AT713" t="s">
        <v>1044</v>
      </c>
      <c r="AU713" t="s">
        <v>6355</v>
      </c>
      <c r="AV713" t="s">
        <v>6356</v>
      </c>
      <c r="AW713" t="s">
        <v>6357</v>
      </c>
      <c r="AX713" t="s">
        <v>6358</v>
      </c>
      <c r="BF713" s="730" t="s">
        <v>6341</v>
      </c>
      <c r="BG713" s="730" t="s">
        <v>1507</v>
      </c>
      <c r="BH713" s="730" t="s">
        <v>11137</v>
      </c>
    </row>
    <row r="714" spans="1:60">
      <c r="A714">
        <v>710</v>
      </c>
      <c r="B714" t="s">
        <v>1239</v>
      </c>
      <c r="D714" t="s">
        <v>6359</v>
      </c>
      <c r="E714" t="s">
        <v>6360</v>
      </c>
      <c r="F714" t="s">
        <v>974</v>
      </c>
      <c r="G714">
        <v>1</v>
      </c>
      <c r="H714">
        <v>0</v>
      </c>
      <c r="I714" t="s">
        <v>6220</v>
      </c>
      <c r="J714" t="s">
        <v>6334</v>
      </c>
      <c r="K714" t="s">
        <v>1507</v>
      </c>
      <c r="L714" t="s">
        <v>1585</v>
      </c>
      <c r="M714" t="s">
        <v>1586</v>
      </c>
      <c r="N714" t="s">
        <v>6360</v>
      </c>
      <c r="O714" t="s">
        <v>6361</v>
      </c>
      <c r="P714" t="s">
        <v>6362</v>
      </c>
      <c r="Q714">
        <v>8001</v>
      </c>
      <c r="R714">
        <v>7367</v>
      </c>
      <c r="S714">
        <v>6782</v>
      </c>
      <c r="T714">
        <v>492</v>
      </c>
      <c r="U714">
        <v>93</v>
      </c>
      <c r="V714">
        <v>585</v>
      </c>
      <c r="W714">
        <v>0.92059999999999997</v>
      </c>
      <c r="X714">
        <v>0</v>
      </c>
      <c r="Y714">
        <v>1</v>
      </c>
      <c r="Z714">
        <v>1</v>
      </c>
      <c r="AA714">
        <v>0</v>
      </c>
      <c r="AB714" t="s">
        <v>1239</v>
      </c>
      <c r="AC714" t="s">
        <v>6363</v>
      </c>
      <c r="AP714" t="s">
        <v>981</v>
      </c>
      <c r="AQ714">
        <v>0</v>
      </c>
      <c r="AT714" t="s">
        <v>936</v>
      </c>
      <c r="AU714" t="s">
        <v>5215</v>
      </c>
      <c r="AV714" t="s">
        <v>6364</v>
      </c>
      <c r="AW714" t="s">
        <v>6365</v>
      </c>
      <c r="AX714" t="s">
        <v>5216</v>
      </c>
      <c r="BF714" s="730" t="s">
        <v>3066</v>
      </c>
      <c r="BG714" s="730" t="s">
        <v>6238</v>
      </c>
      <c r="BH714" s="730" t="s">
        <v>11137</v>
      </c>
    </row>
    <row r="715" spans="1:60">
      <c r="A715">
        <v>711</v>
      </c>
      <c r="B715" t="s">
        <v>1239</v>
      </c>
      <c r="D715" t="s">
        <v>1240</v>
      </c>
      <c r="E715" t="s">
        <v>1243</v>
      </c>
      <c r="F715" t="s">
        <v>974</v>
      </c>
      <c r="G715">
        <v>1</v>
      </c>
      <c r="H715">
        <v>0</v>
      </c>
      <c r="I715" t="s">
        <v>6220</v>
      </c>
      <c r="J715" t="s">
        <v>6226</v>
      </c>
      <c r="K715" t="s">
        <v>1507</v>
      </c>
      <c r="L715" t="s">
        <v>1585</v>
      </c>
      <c r="M715" t="s">
        <v>1586</v>
      </c>
      <c r="N715" t="s">
        <v>1243</v>
      </c>
      <c r="O715" t="s">
        <v>6366</v>
      </c>
      <c r="P715" t="s">
        <v>6367</v>
      </c>
      <c r="Q715">
        <v>6622</v>
      </c>
      <c r="R715">
        <v>5538</v>
      </c>
      <c r="S715">
        <v>5152</v>
      </c>
      <c r="T715">
        <v>356</v>
      </c>
      <c r="U715">
        <v>30</v>
      </c>
      <c r="V715">
        <v>386</v>
      </c>
      <c r="W715">
        <v>0.93030000000000002</v>
      </c>
      <c r="X715">
        <v>0</v>
      </c>
      <c r="Y715">
        <v>1</v>
      </c>
      <c r="Z715">
        <v>1</v>
      </c>
      <c r="AA715">
        <v>0</v>
      </c>
      <c r="AB715" t="s">
        <v>1239</v>
      </c>
      <c r="AC715" t="s">
        <v>6368</v>
      </c>
      <c r="AP715" t="s">
        <v>981</v>
      </c>
      <c r="AQ715">
        <v>0</v>
      </c>
      <c r="AT715" t="s">
        <v>1044</v>
      </c>
      <c r="AU715" t="s">
        <v>6369</v>
      </c>
      <c r="AV715" t="s">
        <v>6370</v>
      </c>
      <c r="AW715" t="s">
        <v>6371</v>
      </c>
      <c r="AX715" t="s">
        <v>5216</v>
      </c>
      <c r="BF715" s="730" t="s">
        <v>3059</v>
      </c>
      <c r="BG715" s="730" t="s">
        <v>6238</v>
      </c>
      <c r="BH715" s="730" t="s">
        <v>11137</v>
      </c>
    </row>
    <row r="716" spans="1:60">
      <c r="A716">
        <v>712</v>
      </c>
      <c r="B716" t="s">
        <v>1239</v>
      </c>
      <c r="D716" t="s">
        <v>6372</v>
      </c>
      <c r="E716" t="s">
        <v>6373</v>
      </c>
      <c r="F716" t="s">
        <v>974</v>
      </c>
      <c r="G716">
        <v>1</v>
      </c>
      <c r="H716">
        <v>0</v>
      </c>
      <c r="I716" t="s">
        <v>6220</v>
      </c>
      <c r="J716" t="s">
        <v>6287</v>
      </c>
      <c r="K716" t="s">
        <v>1507</v>
      </c>
      <c r="L716" t="s">
        <v>1585</v>
      </c>
      <c r="M716" t="s">
        <v>1586</v>
      </c>
      <c r="N716" t="s">
        <v>6373</v>
      </c>
      <c r="O716" t="s">
        <v>6373</v>
      </c>
      <c r="P716" t="s">
        <v>6374</v>
      </c>
      <c r="Q716">
        <v>28575</v>
      </c>
      <c r="R716">
        <v>28549</v>
      </c>
      <c r="S716">
        <v>28484</v>
      </c>
      <c r="T716">
        <v>10</v>
      </c>
      <c r="U716">
        <v>55</v>
      </c>
      <c r="V716">
        <v>65</v>
      </c>
      <c r="W716">
        <v>0.99770000000000003</v>
      </c>
      <c r="X716">
        <v>1</v>
      </c>
      <c r="Y716">
        <v>1</v>
      </c>
      <c r="Z716">
        <v>1</v>
      </c>
      <c r="AA716">
        <v>1</v>
      </c>
      <c r="AB716" t="s">
        <v>1239</v>
      </c>
      <c r="AC716" t="s">
        <v>6375</v>
      </c>
      <c r="AP716" t="s">
        <v>981</v>
      </c>
      <c r="AQ716">
        <v>0</v>
      </c>
      <c r="AT716" t="s">
        <v>1044</v>
      </c>
      <c r="AU716" t="s">
        <v>6369</v>
      </c>
      <c r="AV716" t="s">
        <v>6376</v>
      </c>
      <c r="AW716" t="s">
        <v>6377</v>
      </c>
      <c r="AX716" t="s">
        <v>5216</v>
      </c>
      <c r="BF716" s="730" t="s">
        <v>6359</v>
      </c>
      <c r="BG716" s="730" t="s">
        <v>1507</v>
      </c>
      <c r="BH716" s="730" t="s">
        <v>11137</v>
      </c>
    </row>
    <row r="717" spans="1:60">
      <c r="A717">
        <v>713</v>
      </c>
      <c r="B717" t="s">
        <v>1239</v>
      </c>
      <c r="D717" t="s">
        <v>3540</v>
      </c>
      <c r="E717" t="s">
        <v>3542</v>
      </c>
      <c r="F717" t="s">
        <v>974</v>
      </c>
      <c r="G717">
        <v>1</v>
      </c>
      <c r="H717">
        <v>0</v>
      </c>
      <c r="I717" t="s">
        <v>6220</v>
      </c>
      <c r="J717" t="s">
        <v>6226</v>
      </c>
      <c r="K717" t="s">
        <v>1507</v>
      </c>
      <c r="L717" t="s">
        <v>1585</v>
      </c>
      <c r="M717" t="s">
        <v>1586</v>
      </c>
      <c r="N717" t="s">
        <v>3542</v>
      </c>
      <c r="O717" t="s">
        <v>3542</v>
      </c>
      <c r="P717" t="s">
        <v>6378</v>
      </c>
      <c r="Q717">
        <v>5665</v>
      </c>
      <c r="R717">
        <v>5921</v>
      </c>
      <c r="S717">
        <v>3557</v>
      </c>
      <c r="T717">
        <v>2259</v>
      </c>
      <c r="U717">
        <v>105</v>
      </c>
      <c r="V717">
        <v>2364</v>
      </c>
      <c r="W717">
        <v>0.60070000000000001</v>
      </c>
      <c r="X717">
        <v>0</v>
      </c>
      <c r="Y717">
        <v>1</v>
      </c>
      <c r="Z717">
        <v>1</v>
      </c>
      <c r="AA717">
        <v>0</v>
      </c>
      <c r="AB717" t="s">
        <v>1239</v>
      </c>
      <c r="AC717" t="s">
        <v>6379</v>
      </c>
      <c r="AP717" t="s">
        <v>981</v>
      </c>
      <c r="AQ717">
        <v>0</v>
      </c>
      <c r="AT717" t="s">
        <v>1044</v>
      </c>
      <c r="AU717" t="s">
        <v>6380</v>
      </c>
      <c r="AV717" t="s">
        <v>6381</v>
      </c>
      <c r="AW717" t="s">
        <v>6382</v>
      </c>
      <c r="AX717" t="s">
        <v>6383</v>
      </c>
      <c r="BF717" s="730" t="s">
        <v>1240</v>
      </c>
      <c r="BG717" s="730" t="s">
        <v>1507</v>
      </c>
      <c r="BH717" s="730" t="s">
        <v>11137</v>
      </c>
    </row>
    <row r="718" spans="1:60">
      <c r="A718">
        <v>714</v>
      </c>
      <c r="B718" t="s">
        <v>1239</v>
      </c>
      <c r="D718" t="s">
        <v>5065</v>
      </c>
      <c r="E718" t="s">
        <v>5068</v>
      </c>
      <c r="F718" t="s">
        <v>974</v>
      </c>
      <c r="G718">
        <v>1</v>
      </c>
      <c r="H718">
        <v>0</v>
      </c>
      <c r="I718" t="s">
        <v>6220</v>
      </c>
      <c r="J718" t="s">
        <v>6237</v>
      </c>
      <c r="K718" t="s">
        <v>1507</v>
      </c>
      <c r="L718" t="s">
        <v>1585</v>
      </c>
      <c r="M718" t="s">
        <v>1586</v>
      </c>
      <c r="N718" t="s">
        <v>6384</v>
      </c>
      <c r="O718" t="s">
        <v>6384</v>
      </c>
      <c r="P718" t="s">
        <v>6385</v>
      </c>
      <c r="Q718">
        <v>3909</v>
      </c>
      <c r="R718">
        <v>3472</v>
      </c>
      <c r="S718">
        <v>3115</v>
      </c>
      <c r="T718">
        <v>310</v>
      </c>
      <c r="U718">
        <v>47</v>
      </c>
      <c r="V718">
        <v>357</v>
      </c>
      <c r="W718">
        <v>0.8972</v>
      </c>
      <c r="X718">
        <v>0</v>
      </c>
      <c r="Y718">
        <v>1</v>
      </c>
      <c r="Z718">
        <v>1</v>
      </c>
      <c r="AA718">
        <v>0</v>
      </c>
      <c r="AB718" t="s">
        <v>1239</v>
      </c>
      <c r="AC718" t="s">
        <v>6386</v>
      </c>
      <c r="AP718" t="s">
        <v>981</v>
      </c>
      <c r="AQ718">
        <v>0</v>
      </c>
      <c r="AT718" t="s">
        <v>1034</v>
      </c>
      <c r="AU718" t="s">
        <v>6387</v>
      </c>
      <c r="AV718" t="s">
        <v>6388</v>
      </c>
      <c r="AW718" t="s">
        <v>6389</v>
      </c>
      <c r="AX718" t="s">
        <v>6390</v>
      </c>
      <c r="BF718" s="730" t="s">
        <v>6372</v>
      </c>
      <c r="BG718" s="730" t="s">
        <v>1507</v>
      </c>
      <c r="BH718" s="730" t="s">
        <v>11137</v>
      </c>
    </row>
    <row r="719" spans="1:60">
      <c r="A719">
        <v>715</v>
      </c>
      <c r="B719" t="s">
        <v>1239</v>
      </c>
      <c r="D719" t="s">
        <v>6391</v>
      </c>
      <c r="E719" t="s">
        <v>6392</v>
      </c>
      <c r="F719" t="s">
        <v>974</v>
      </c>
      <c r="G719">
        <v>1</v>
      </c>
      <c r="H719">
        <v>0</v>
      </c>
      <c r="I719" t="s">
        <v>6220</v>
      </c>
      <c r="J719" t="s">
        <v>6334</v>
      </c>
      <c r="K719" t="s">
        <v>1507</v>
      </c>
      <c r="L719" t="s">
        <v>1585</v>
      </c>
      <c r="M719" t="s">
        <v>1586</v>
      </c>
      <c r="N719" t="s">
        <v>6393</v>
      </c>
      <c r="O719" t="s">
        <v>6393</v>
      </c>
      <c r="P719" t="s">
        <v>6394</v>
      </c>
      <c r="Q719">
        <v>4704</v>
      </c>
      <c r="R719">
        <v>4305</v>
      </c>
      <c r="S719">
        <v>4225</v>
      </c>
      <c r="T719">
        <v>40</v>
      </c>
      <c r="U719">
        <v>40</v>
      </c>
      <c r="V719">
        <v>80</v>
      </c>
      <c r="W719">
        <v>0.98140000000000005</v>
      </c>
      <c r="X719">
        <v>1</v>
      </c>
      <c r="Y719">
        <v>1</v>
      </c>
      <c r="Z719">
        <v>1</v>
      </c>
      <c r="AA719">
        <v>1</v>
      </c>
      <c r="AB719" t="s">
        <v>1239</v>
      </c>
      <c r="AC719" t="s">
        <v>6395</v>
      </c>
      <c r="AP719" t="s">
        <v>981</v>
      </c>
      <c r="AQ719">
        <v>0</v>
      </c>
      <c r="AT719" t="s">
        <v>1034</v>
      </c>
      <c r="AU719" t="s">
        <v>6396</v>
      </c>
      <c r="AV719" t="s">
        <v>6397</v>
      </c>
      <c r="AW719" t="s">
        <v>6398</v>
      </c>
      <c r="AX719" t="s">
        <v>6399</v>
      </c>
      <c r="BF719" s="730" t="s">
        <v>3540</v>
      </c>
      <c r="BG719" s="730" t="s">
        <v>1507</v>
      </c>
      <c r="BH719" s="730" t="s">
        <v>11137</v>
      </c>
    </row>
    <row r="720" spans="1:60">
      <c r="A720">
        <v>716</v>
      </c>
      <c r="B720" t="s">
        <v>1239</v>
      </c>
      <c r="D720" t="s">
        <v>2370</v>
      </c>
      <c r="E720" t="s">
        <v>2372</v>
      </c>
      <c r="F720" t="s">
        <v>974</v>
      </c>
      <c r="G720">
        <v>1</v>
      </c>
      <c r="H720">
        <v>0</v>
      </c>
      <c r="I720" t="s">
        <v>6220</v>
      </c>
      <c r="J720" t="s">
        <v>6308</v>
      </c>
      <c r="K720" t="s">
        <v>6238</v>
      </c>
      <c r="L720" t="s">
        <v>1585</v>
      </c>
      <c r="M720" t="s">
        <v>1586</v>
      </c>
      <c r="N720" t="s">
        <v>2372</v>
      </c>
      <c r="O720" t="s">
        <v>2372</v>
      </c>
      <c r="P720" t="s">
        <v>6400</v>
      </c>
      <c r="Q720">
        <v>2619</v>
      </c>
      <c r="R720">
        <v>2423</v>
      </c>
      <c r="S720">
        <v>2389</v>
      </c>
      <c r="T720">
        <v>23</v>
      </c>
      <c r="U720">
        <v>11</v>
      </c>
      <c r="V720">
        <v>34</v>
      </c>
      <c r="W720">
        <v>0.98599999999999999</v>
      </c>
      <c r="X720">
        <v>1</v>
      </c>
      <c r="Y720">
        <v>1</v>
      </c>
      <c r="Z720">
        <v>1</v>
      </c>
      <c r="AA720">
        <v>1</v>
      </c>
      <c r="AB720" t="s">
        <v>1239</v>
      </c>
      <c r="AC720" t="s">
        <v>6401</v>
      </c>
      <c r="AP720" t="s">
        <v>981</v>
      </c>
      <c r="AQ720">
        <v>0</v>
      </c>
      <c r="AT720" t="s">
        <v>1034</v>
      </c>
      <c r="AU720" t="s">
        <v>6402</v>
      </c>
      <c r="AV720" t="s">
        <v>6403</v>
      </c>
      <c r="AW720" t="s">
        <v>6404</v>
      </c>
      <c r="AX720" t="s">
        <v>6404</v>
      </c>
      <c r="BF720" s="730" t="s">
        <v>5065</v>
      </c>
      <c r="BG720" s="730" t="s">
        <v>1507</v>
      </c>
      <c r="BH720" s="730" t="s">
        <v>11137</v>
      </c>
    </row>
    <row r="721" spans="1:60">
      <c r="A721">
        <v>717</v>
      </c>
      <c r="B721" t="s">
        <v>1239</v>
      </c>
      <c r="D721" t="s">
        <v>3789</v>
      </c>
      <c r="E721" t="s">
        <v>3791</v>
      </c>
      <c r="F721" t="s">
        <v>974</v>
      </c>
      <c r="G721">
        <v>1</v>
      </c>
      <c r="H721">
        <v>0</v>
      </c>
      <c r="I721" t="s">
        <v>6220</v>
      </c>
      <c r="J721" t="s">
        <v>6308</v>
      </c>
      <c r="K721" t="s">
        <v>6238</v>
      </c>
      <c r="L721" t="s">
        <v>1585</v>
      </c>
      <c r="M721" t="s">
        <v>1586</v>
      </c>
      <c r="N721" t="s">
        <v>6405</v>
      </c>
      <c r="O721" t="s">
        <v>6405</v>
      </c>
      <c r="P721" t="s">
        <v>6406</v>
      </c>
      <c r="Q721">
        <v>2290</v>
      </c>
      <c r="R721">
        <v>2091</v>
      </c>
      <c r="S721">
        <v>2091</v>
      </c>
      <c r="T721">
        <v>0</v>
      </c>
      <c r="U721">
        <v>0</v>
      </c>
      <c r="V721">
        <v>0</v>
      </c>
      <c r="W721">
        <v>1</v>
      </c>
      <c r="X721">
        <v>1</v>
      </c>
      <c r="Y721">
        <v>1</v>
      </c>
      <c r="Z721">
        <v>1</v>
      </c>
      <c r="AA721">
        <v>1</v>
      </c>
      <c r="AB721" t="s">
        <v>1239</v>
      </c>
      <c r="AC721" t="s">
        <v>6407</v>
      </c>
      <c r="AP721" t="s">
        <v>981</v>
      </c>
      <c r="AQ721">
        <v>0</v>
      </c>
      <c r="AT721" t="s">
        <v>1190</v>
      </c>
      <c r="AU721" t="s">
        <v>3316</v>
      </c>
      <c r="AV721" t="s">
        <v>6408</v>
      </c>
      <c r="AW721" t="s">
        <v>6409</v>
      </c>
      <c r="AX721" t="s">
        <v>3317</v>
      </c>
      <c r="BF721" s="730" t="s">
        <v>6391</v>
      </c>
      <c r="BG721" s="730" t="s">
        <v>1507</v>
      </c>
      <c r="BH721" s="730" t="s">
        <v>11137</v>
      </c>
    </row>
    <row r="722" spans="1:60">
      <c r="A722">
        <v>718</v>
      </c>
      <c r="B722" t="s">
        <v>1239</v>
      </c>
      <c r="D722" t="s">
        <v>6410</v>
      </c>
      <c r="E722" t="s">
        <v>6411</v>
      </c>
      <c r="F722" t="s">
        <v>974</v>
      </c>
      <c r="G722">
        <v>1</v>
      </c>
      <c r="H722">
        <v>0</v>
      </c>
      <c r="I722" t="s">
        <v>6220</v>
      </c>
      <c r="J722" t="s">
        <v>6334</v>
      </c>
      <c r="K722" t="s">
        <v>1507</v>
      </c>
      <c r="L722" t="s">
        <v>1585</v>
      </c>
      <c r="M722" t="s">
        <v>1586</v>
      </c>
      <c r="N722" t="s">
        <v>6412</v>
      </c>
      <c r="O722" t="s">
        <v>6412</v>
      </c>
      <c r="P722" t="s">
        <v>6413</v>
      </c>
      <c r="Q722">
        <v>2078</v>
      </c>
      <c r="R722">
        <v>2106</v>
      </c>
      <c r="S722">
        <v>1547</v>
      </c>
      <c r="T722">
        <v>535</v>
      </c>
      <c r="U722">
        <v>24</v>
      </c>
      <c r="V722">
        <v>559</v>
      </c>
      <c r="W722">
        <v>0.73460000000000003</v>
      </c>
      <c r="X722">
        <v>0</v>
      </c>
      <c r="Y722">
        <v>1</v>
      </c>
      <c r="Z722">
        <v>1</v>
      </c>
      <c r="AA722">
        <v>0</v>
      </c>
      <c r="AB722" t="s">
        <v>1239</v>
      </c>
      <c r="AC722" t="s">
        <v>6414</v>
      </c>
      <c r="AP722" t="s">
        <v>981</v>
      </c>
      <c r="AQ722">
        <v>0</v>
      </c>
      <c r="AT722" t="s">
        <v>1521</v>
      </c>
      <c r="AU722" t="s">
        <v>1845</v>
      </c>
      <c r="AV722" t="s">
        <v>6415</v>
      </c>
      <c r="AW722" t="s">
        <v>6416</v>
      </c>
      <c r="AX722" t="s">
        <v>1846</v>
      </c>
      <c r="BF722" s="730" t="s">
        <v>2370</v>
      </c>
      <c r="BG722" s="730" t="s">
        <v>6238</v>
      </c>
      <c r="BH722" s="730" t="s">
        <v>11137</v>
      </c>
    </row>
    <row r="723" spans="1:60">
      <c r="A723">
        <v>719</v>
      </c>
      <c r="B723" t="s">
        <v>1239</v>
      </c>
      <c r="D723" t="s">
        <v>2095</v>
      </c>
      <c r="E723" t="s">
        <v>2097</v>
      </c>
      <c r="F723" t="s">
        <v>974</v>
      </c>
      <c r="G723">
        <v>1</v>
      </c>
      <c r="H723">
        <v>0</v>
      </c>
      <c r="I723" t="s">
        <v>6220</v>
      </c>
      <c r="J723" t="s">
        <v>6279</v>
      </c>
      <c r="K723" t="s">
        <v>6238</v>
      </c>
      <c r="L723" t="s">
        <v>1585</v>
      </c>
      <c r="M723" t="s">
        <v>1586</v>
      </c>
      <c r="N723" t="s">
        <v>2097</v>
      </c>
      <c r="O723" t="s">
        <v>2097</v>
      </c>
      <c r="P723" t="s">
        <v>6417</v>
      </c>
      <c r="Q723">
        <v>3160</v>
      </c>
      <c r="R723">
        <v>3160</v>
      </c>
      <c r="S723">
        <v>3129</v>
      </c>
      <c r="T723">
        <v>10</v>
      </c>
      <c r="U723">
        <v>21</v>
      </c>
      <c r="V723">
        <v>31</v>
      </c>
      <c r="W723">
        <v>0.99019999999999997</v>
      </c>
      <c r="X723">
        <v>1</v>
      </c>
      <c r="Y723">
        <v>1</v>
      </c>
      <c r="Z723">
        <v>1</v>
      </c>
      <c r="AA723">
        <v>1</v>
      </c>
      <c r="AB723" t="s">
        <v>1239</v>
      </c>
      <c r="AC723" t="s">
        <v>6418</v>
      </c>
      <c r="AP723" t="s">
        <v>981</v>
      </c>
      <c r="AQ723">
        <v>0</v>
      </c>
      <c r="AT723" t="s">
        <v>1044</v>
      </c>
      <c r="AU723" t="s">
        <v>6419</v>
      </c>
      <c r="AV723" t="s">
        <v>6420</v>
      </c>
      <c r="AW723" t="s">
        <v>6421</v>
      </c>
      <c r="AX723" t="s">
        <v>1846</v>
      </c>
      <c r="BF723" s="730" t="s">
        <v>3789</v>
      </c>
      <c r="BG723" s="730" t="s">
        <v>6238</v>
      </c>
      <c r="BH723" s="730" t="s">
        <v>11137</v>
      </c>
    </row>
    <row r="724" spans="1:60">
      <c r="A724">
        <v>720</v>
      </c>
      <c r="B724" t="s">
        <v>1239</v>
      </c>
      <c r="D724" t="s">
        <v>6422</v>
      </c>
      <c r="E724" t="s">
        <v>6423</v>
      </c>
      <c r="F724" t="s">
        <v>974</v>
      </c>
      <c r="G724">
        <v>1</v>
      </c>
      <c r="H724">
        <v>0</v>
      </c>
      <c r="I724" t="s">
        <v>6220</v>
      </c>
      <c r="J724" t="s">
        <v>6269</v>
      </c>
      <c r="K724" t="s">
        <v>1507</v>
      </c>
      <c r="L724" t="s">
        <v>1585</v>
      </c>
      <c r="M724" t="s">
        <v>1586</v>
      </c>
      <c r="N724" t="s">
        <v>6423</v>
      </c>
      <c r="O724" t="s">
        <v>6423</v>
      </c>
      <c r="P724" t="s">
        <v>6424</v>
      </c>
      <c r="Q724">
        <v>3582</v>
      </c>
      <c r="R724">
        <v>3582</v>
      </c>
      <c r="S724">
        <v>3556</v>
      </c>
      <c r="T724">
        <v>26</v>
      </c>
      <c r="U724">
        <v>0</v>
      </c>
      <c r="V724">
        <v>26</v>
      </c>
      <c r="W724">
        <v>0.99270000000000003</v>
      </c>
      <c r="X724">
        <v>1</v>
      </c>
      <c r="Y724">
        <v>1</v>
      </c>
      <c r="Z724">
        <v>1</v>
      </c>
      <c r="AA724">
        <v>1</v>
      </c>
      <c r="AB724" t="s">
        <v>1239</v>
      </c>
      <c r="AC724" t="s">
        <v>6425</v>
      </c>
      <c r="AP724" t="s">
        <v>981</v>
      </c>
      <c r="AQ724">
        <v>0</v>
      </c>
      <c r="AT724" t="s">
        <v>1054</v>
      </c>
      <c r="AU724" t="s">
        <v>4478</v>
      </c>
      <c r="AV724" t="s">
        <v>6426</v>
      </c>
      <c r="AW724" t="s">
        <v>6427</v>
      </c>
      <c r="AX724" t="s">
        <v>4479</v>
      </c>
      <c r="BF724" s="730" t="s">
        <v>6410</v>
      </c>
      <c r="BG724" s="730" t="s">
        <v>1507</v>
      </c>
      <c r="BH724" s="730" t="s">
        <v>11137</v>
      </c>
    </row>
    <row r="725" spans="1:60">
      <c r="A725">
        <v>721</v>
      </c>
      <c r="B725" t="s">
        <v>1239</v>
      </c>
      <c r="D725" t="s">
        <v>6428</v>
      </c>
      <c r="E725" t="s">
        <v>6429</v>
      </c>
      <c r="F725" t="s">
        <v>974</v>
      </c>
      <c r="G725">
        <v>1</v>
      </c>
      <c r="H725">
        <v>0</v>
      </c>
      <c r="I725" t="s">
        <v>6220</v>
      </c>
      <c r="J725" t="s">
        <v>6291</v>
      </c>
      <c r="K725" t="s">
        <v>6238</v>
      </c>
      <c r="L725" t="s">
        <v>1585</v>
      </c>
      <c r="M725" t="s">
        <v>1586</v>
      </c>
      <c r="N725" t="s">
        <v>6429</v>
      </c>
      <c r="O725" t="s">
        <v>6429</v>
      </c>
      <c r="P725" t="s">
        <v>6430</v>
      </c>
      <c r="Q725">
        <v>2580</v>
      </c>
      <c r="R725">
        <v>2454</v>
      </c>
      <c r="S725">
        <v>2420</v>
      </c>
      <c r="T725">
        <v>26</v>
      </c>
      <c r="U725">
        <v>8</v>
      </c>
      <c r="V725">
        <v>34</v>
      </c>
      <c r="W725">
        <v>0.98609999999999998</v>
      </c>
      <c r="X725">
        <v>1</v>
      </c>
      <c r="Y725">
        <v>1</v>
      </c>
      <c r="Z725">
        <v>1</v>
      </c>
      <c r="AA725">
        <v>1</v>
      </c>
      <c r="AB725" t="s">
        <v>1239</v>
      </c>
      <c r="AC725" t="s">
        <v>6431</v>
      </c>
      <c r="AP725" t="s">
        <v>981</v>
      </c>
      <c r="AQ725">
        <v>0</v>
      </c>
      <c r="AT725" t="s">
        <v>936</v>
      </c>
      <c r="AU725" t="s">
        <v>6035</v>
      </c>
      <c r="AV725" t="s">
        <v>6432</v>
      </c>
      <c r="AW725" t="s">
        <v>6036</v>
      </c>
      <c r="AX725" t="s">
        <v>6036</v>
      </c>
      <c r="BF725" s="730" t="s">
        <v>2095</v>
      </c>
      <c r="BG725" s="730" t="s">
        <v>6238</v>
      </c>
      <c r="BH725" s="730" t="s">
        <v>11137</v>
      </c>
    </row>
    <row r="726" spans="1:60">
      <c r="A726">
        <v>722</v>
      </c>
      <c r="B726" t="s">
        <v>1239</v>
      </c>
      <c r="D726" t="s">
        <v>6170</v>
      </c>
      <c r="E726" t="s">
        <v>6173</v>
      </c>
      <c r="F726" t="s">
        <v>974</v>
      </c>
      <c r="G726">
        <v>1</v>
      </c>
      <c r="H726">
        <v>0</v>
      </c>
      <c r="I726" t="s">
        <v>6220</v>
      </c>
      <c r="J726" t="s">
        <v>6269</v>
      </c>
      <c r="K726" t="s">
        <v>1507</v>
      </c>
      <c r="L726" t="s">
        <v>1585</v>
      </c>
      <c r="M726" t="s">
        <v>1586</v>
      </c>
      <c r="N726" t="s">
        <v>6173</v>
      </c>
      <c r="O726" t="s">
        <v>6173</v>
      </c>
      <c r="P726" t="s">
        <v>6433</v>
      </c>
      <c r="Q726">
        <v>2441</v>
      </c>
      <c r="R726">
        <v>2382</v>
      </c>
      <c r="S726">
        <v>2350</v>
      </c>
      <c r="T726">
        <v>27</v>
      </c>
      <c r="U726">
        <v>5</v>
      </c>
      <c r="V726">
        <v>32</v>
      </c>
      <c r="W726">
        <v>0.98660000000000003</v>
      </c>
      <c r="X726">
        <v>1</v>
      </c>
      <c r="Y726">
        <v>1</v>
      </c>
      <c r="Z726">
        <v>1</v>
      </c>
      <c r="AA726">
        <v>1</v>
      </c>
      <c r="AB726" t="s">
        <v>1239</v>
      </c>
      <c r="AC726" t="s">
        <v>6434</v>
      </c>
      <c r="AP726" t="s">
        <v>981</v>
      </c>
      <c r="AQ726">
        <v>0</v>
      </c>
      <c r="AT726" t="s">
        <v>1034</v>
      </c>
      <c r="AU726" t="s">
        <v>6435</v>
      </c>
      <c r="AV726" t="s">
        <v>6436</v>
      </c>
      <c r="AW726" t="s">
        <v>6437</v>
      </c>
      <c r="AX726" t="s">
        <v>6036</v>
      </c>
      <c r="BF726" s="730" t="s">
        <v>6422</v>
      </c>
      <c r="BG726" s="730" t="s">
        <v>1507</v>
      </c>
      <c r="BH726" s="730" t="s">
        <v>11137</v>
      </c>
    </row>
    <row r="727" spans="1:60">
      <c r="A727">
        <v>723</v>
      </c>
      <c r="B727" t="s">
        <v>1239</v>
      </c>
      <c r="D727" t="s">
        <v>6438</v>
      </c>
      <c r="E727" t="s">
        <v>6439</v>
      </c>
      <c r="F727" t="s">
        <v>974</v>
      </c>
      <c r="G727">
        <v>1</v>
      </c>
      <c r="H727">
        <v>0</v>
      </c>
      <c r="I727" t="s">
        <v>6220</v>
      </c>
      <c r="J727" t="s">
        <v>6262</v>
      </c>
      <c r="K727" t="s">
        <v>1507</v>
      </c>
      <c r="L727" t="s">
        <v>1585</v>
      </c>
      <c r="M727" t="s">
        <v>1586</v>
      </c>
      <c r="N727" t="s">
        <v>6439</v>
      </c>
      <c r="O727" t="s">
        <v>6439</v>
      </c>
      <c r="P727" t="s">
        <v>6440</v>
      </c>
      <c r="Q727">
        <v>2056</v>
      </c>
      <c r="R727">
        <v>2012</v>
      </c>
      <c r="S727">
        <v>1925</v>
      </c>
      <c r="T727">
        <v>65</v>
      </c>
      <c r="U727">
        <v>22</v>
      </c>
      <c r="V727">
        <v>87</v>
      </c>
      <c r="W727">
        <v>0.95679999999999998</v>
      </c>
      <c r="X727">
        <v>0</v>
      </c>
      <c r="Y727">
        <v>1</v>
      </c>
      <c r="Z727">
        <v>1</v>
      </c>
      <c r="AA727">
        <v>0</v>
      </c>
      <c r="AB727" t="s">
        <v>1239</v>
      </c>
      <c r="AC727" t="s">
        <v>6441</v>
      </c>
      <c r="AP727" t="s">
        <v>981</v>
      </c>
      <c r="AQ727">
        <v>0</v>
      </c>
      <c r="AT727" t="s">
        <v>1023</v>
      </c>
      <c r="AU727" t="s">
        <v>6442</v>
      </c>
      <c r="AV727" t="s">
        <v>6443</v>
      </c>
      <c r="AW727" t="s">
        <v>6444</v>
      </c>
      <c r="AX727" t="s">
        <v>6445</v>
      </c>
      <c r="BF727" s="730" t="s">
        <v>6428</v>
      </c>
      <c r="BG727" s="730" t="s">
        <v>6238</v>
      </c>
      <c r="BH727" s="730" t="s">
        <v>11137</v>
      </c>
    </row>
    <row r="728" spans="1:60">
      <c r="A728">
        <v>724</v>
      </c>
      <c r="B728" t="s">
        <v>1239</v>
      </c>
      <c r="D728" t="s">
        <v>6446</v>
      </c>
      <c r="E728" t="s">
        <v>6447</v>
      </c>
      <c r="F728" t="s">
        <v>974</v>
      </c>
      <c r="G728">
        <v>1</v>
      </c>
      <c r="H728">
        <v>0</v>
      </c>
      <c r="I728" t="s">
        <v>6220</v>
      </c>
      <c r="J728" t="s">
        <v>6226</v>
      </c>
      <c r="K728" t="s">
        <v>1507</v>
      </c>
      <c r="L728" t="s">
        <v>1585</v>
      </c>
      <c r="M728" t="s">
        <v>1586</v>
      </c>
      <c r="N728" t="s">
        <v>6447</v>
      </c>
      <c r="O728" t="s">
        <v>6447</v>
      </c>
      <c r="P728" t="s">
        <v>6448</v>
      </c>
      <c r="Q728">
        <v>5812</v>
      </c>
      <c r="R728">
        <v>5554</v>
      </c>
      <c r="S728">
        <v>5199</v>
      </c>
      <c r="T728">
        <v>306</v>
      </c>
      <c r="U728">
        <v>49</v>
      </c>
      <c r="V728">
        <v>355</v>
      </c>
      <c r="W728">
        <v>0.93610000000000004</v>
      </c>
      <c r="X728">
        <v>0</v>
      </c>
      <c r="Y728">
        <v>1</v>
      </c>
      <c r="Z728">
        <v>1</v>
      </c>
      <c r="AA728">
        <v>0</v>
      </c>
      <c r="AB728" t="s">
        <v>1239</v>
      </c>
      <c r="AC728" t="s">
        <v>6449</v>
      </c>
      <c r="AP728" t="s">
        <v>981</v>
      </c>
      <c r="AQ728">
        <v>0</v>
      </c>
      <c r="AT728" t="s">
        <v>1054</v>
      </c>
      <c r="AU728" t="s">
        <v>4470</v>
      </c>
      <c r="AV728" t="s">
        <v>6450</v>
      </c>
      <c r="AW728" t="s">
        <v>6451</v>
      </c>
      <c r="AX728" t="s">
        <v>4471</v>
      </c>
      <c r="BF728" s="730" t="s">
        <v>6170</v>
      </c>
      <c r="BG728" s="730" t="s">
        <v>1507</v>
      </c>
      <c r="BH728" s="730" t="s">
        <v>11137</v>
      </c>
    </row>
    <row r="729" spans="1:60">
      <c r="A729">
        <v>725</v>
      </c>
      <c r="B729" t="s">
        <v>1239</v>
      </c>
      <c r="D729" t="s">
        <v>6452</v>
      </c>
      <c r="E729" t="s">
        <v>6453</v>
      </c>
      <c r="F729" t="s">
        <v>974</v>
      </c>
      <c r="G729">
        <v>1</v>
      </c>
      <c r="H729">
        <v>0</v>
      </c>
      <c r="I729" t="s">
        <v>6220</v>
      </c>
      <c r="J729" t="s">
        <v>6279</v>
      </c>
      <c r="K729" t="s">
        <v>4216</v>
      </c>
      <c r="L729" t="s">
        <v>1585</v>
      </c>
      <c r="M729" t="s">
        <v>1586</v>
      </c>
      <c r="N729" t="s">
        <v>6453</v>
      </c>
      <c r="O729" t="s">
        <v>6453</v>
      </c>
      <c r="P729" t="s">
        <v>6454</v>
      </c>
      <c r="Q729">
        <v>4456</v>
      </c>
      <c r="R729">
        <v>4516</v>
      </c>
      <c r="S729">
        <v>4436</v>
      </c>
      <c r="T729">
        <v>40</v>
      </c>
      <c r="U729">
        <v>40</v>
      </c>
      <c r="V729">
        <v>80</v>
      </c>
      <c r="W729">
        <v>0.98229999999999995</v>
      </c>
      <c r="X729">
        <v>1</v>
      </c>
      <c r="Y729">
        <v>1</v>
      </c>
      <c r="Z729">
        <v>1</v>
      </c>
      <c r="AA729">
        <v>1</v>
      </c>
      <c r="AB729" t="s">
        <v>1239</v>
      </c>
      <c r="AC729" t="s">
        <v>6455</v>
      </c>
      <c r="AP729" t="s">
        <v>981</v>
      </c>
      <c r="AQ729">
        <v>0</v>
      </c>
      <c r="AT729" t="s">
        <v>936</v>
      </c>
      <c r="AU729" t="s">
        <v>5599</v>
      </c>
      <c r="AV729" t="s">
        <v>6456</v>
      </c>
      <c r="AW729" t="s">
        <v>4471</v>
      </c>
      <c r="AX729" t="s">
        <v>4471</v>
      </c>
      <c r="BF729" s="730" t="s">
        <v>6438</v>
      </c>
      <c r="BG729" s="730" t="s">
        <v>1507</v>
      </c>
      <c r="BH729" s="730" t="s">
        <v>11137</v>
      </c>
    </row>
    <row r="730" spans="1:60">
      <c r="A730">
        <v>726</v>
      </c>
      <c r="B730" t="s">
        <v>1239</v>
      </c>
      <c r="D730" t="s">
        <v>5928</v>
      </c>
      <c r="E730" t="s">
        <v>5931</v>
      </c>
      <c r="F730" t="s">
        <v>974</v>
      </c>
      <c r="G730">
        <v>1</v>
      </c>
      <c r="H730">
        <v>0</v>
      </c>
      <c r="I730" t="s">
        <v>6220</v>
      </c>
      <c r="J730" t="s">
        <v>6457</v>
      </c>
      <c r="K730" t="s">
        <v>1507</v>
      </c>
      <c r="L730" t="s">
        <v>1585</v>
      </c>
      <c r="M730" t="s">
        <v>1586</v>
      </c>
      <c r="N730" t="s">
        <v>5931</v>
      </c>
      <c r="O730" t="s">
        <v>5931</v>
      </c>
      <c r="P730" t="s">
        <v>6458</v>
      </c>
      <c r="Q730">
        <v>2703</v>
      </c>
      <c r="R730">
        <v>2643</v>
      </c>
      <c r="S730">
        <v>2544</v>
      </c>
      <c r="T730">
        <v>54</v>
      </c>
      <c r="U730">
        <v>45</v>
      </c>
      <c r="V730">
        <v>99</v>
      </c>
      <c r="W730">
        <v>0.96250000000000002</v>
      </c>
      <c r="X730">
        <v>0</v>
      </c>
      <c r="Y730">
        <v>1</v>
      </c>
      <c r="Z730">
        <v>1</v>
      </c>
      <c r="AA730">
        <v>0</v>
      </c>
      <c r="AB730" t="s">
        <v>1239</v>
      </c>
      <c r="AC730" t="s">
        <v>6459</v>
      </c>
      <c r="AP730" t="s">
        <v>981</v>
      </c>
      <c r="AQ730">
        <v>0</v>
      </c>
      <c r="AT730" t="s">
        <v>1521</v>
      </c>
      <c r="AU730" t="s">
        <v>1929</v>
      </c>
      <c r="AV730" t="s">
        <v>6460</v>
      </c>
      <c r="AW730" t="s">
        <v>1930</v>
      </c>
      <c r="AX730" t="s">
        <v>1930</v>
      </c>
      <c r="BF730" s="730" t="s">
        <v>6446</v>
      </c>
      <c r="BG730" s="730" t="s">
        <v>1507</v>
      </c>
      <c r="BH730" s="730" t="s">
        <v>11137</v>
      </c>
    </row>
    <row r="731" spans="1:60">
      <c r="A731">
        <v>727</v>
      </c>
      <c r="B731" t="s">
        <v>1239</v>
      </c>
      <c r="D731" t="s">
        <v>2979</v>
      </c>
      <c r="E731" t="s">
        <v>2982</v>
      </c>
      <c r="F731" t="s">
        <v>974</v>
      </c>
      <c r="G731">
        <v>1</v>
      </c>
      <c r="H731">
        <v>0</v>
      </c>
      <c r="I731" t="s">
        <v>6220</v>
      </c>
      <c r="J731" t="s">
        <v>6457</v>
      </c>
      <c r="K731" t="s">
        <v>1507</v>
      </c>
      <c r="L731" t="s">
        <v>1585</v>
      </c>
      <c r="M731" t="s">
        <v>1586</v>
      </c>
      <c r="N731" t="s">
        <v>2982</v>
      </c>
      <c r="O731" t="s">
        <v>2982</v>
      </c>
      <c r="P731" t="s">
        <v>6461</v>
      </c>
      <c r="Q731">
        <v>3538</v>
      </c>
      <c r="R731">
        <v>3260</v>
      </c>
      <c r="S731">
        <v>3195</v>
      </c>
      <c r="T731">
        <v>32</v>
      </c>
      <c r="U731">
        <v>33</v>
      </c>
      <c r="V731">
        <v>65</v>
      </c>
      <c r="W731">
        <v>0.98009999999999997</v>
      </c>
      <c r="X731">
        <v>1</v>
      </c>
      <c r="Y731">
        <v>1</v>
      </c>
      <c r="Z731">
        <v>1</v>
      </c>
      <c r="AA731">
        <v>1</v>
      </c>
      <c r="AB731" t="s">
        <v>1239</v>
      </c>
      <c r="AC731" t="s">
        <v>6462</v>
      </c>
      <c r="AP731" t="s">
        <v>981</v>
      </c>
      <c r="AQ731">
        <v>0</v>
      </c>
      <c r="AT731" t="s">
        <v>1082</v>
      </c>
      <c r="AU731" t="s">
        <v>2554</v>
      </c>
      <c r="AV731" t="s">
        <v>6463</v>
      </c>
      <c r="AW731" t="s">
        <v>6464</v>
      </c>
      <c r="AX731" t="s">
        <v>2555</v>
      </c>
      <c r="BF731" s="730" t="s">
        <v>6452</v>
      </c>
      <c r="BG731" s="730" t="s">
        <v>4216</v>
      </c>
      <c r="BH731" s="730" t="s">
        <v>11137</v>
      </c>
    </row>
    <row r="732" spans="1:60">
      <c r="A732">
        <v>728</v>
      </c>
      <c r="B732" t="s">
        <v>1239</v>
      </c>
      <c r="D732" t="s">
        <v>6465</v>
      </c>
      <c r="E732" t="s">
        <v>6141</v>
      </c>
      <c r="F732" t="s">
        <v>974</v>
      </c>
      <c r="G732">
        <v>1</v>
      </c>
      <c r="H732">
        <v>0</v>
      </c>
      <c r="I732" t="s">
        <v>6220</v>
      </c>
      <c r="J732" t="s">
        <v>6466</v>
      </c>
      <c r="K732" t="s">
        <v>1507</v>
      </c>
      <c r="L732" t="s">
        <v>1585</v>
      </c>
      <c r="M732" t="s">
        <v>1586</v>
      </c>
      <c r="N732" t="s">
        <v>6141</v>
      </c>
      <c r="O732" t="s">
        <v>6141</v>
      </c>
      <c r="P732" t="s">
        <v>6467</v>
      </c>
      <c r="Q732">
        <v>8967</v>
      </c>
      <c r="R732">
        <v>8774</v>
      </c>
      <c r="S732">
        <v>7728</v>
      </c>
      <c r="T732">
        <v>1019</v>
      </c>
      <c r="U732">
        <v>27</v>
      </c>
      <c r="V732">
        <v>1046</v>
      </c>
      <c r="W732">
        <v>0.88080000000000003</v>
      </c>
      <c r="X732">
        <v>0</v>
      </c>
      <c r="Y732">
        <v>1</v>
      </c>
      <c r="Z732">
        <v>1</v>
      </c>
      <c r="AA732">
        <v>0</v>
      </c>
      <c r="AB732" t="s">
        <v>1239</v>
      </c>
      <c r="AC732" t="s">
        <v>6468</v>
      </c>
      <c r="AP732" t="s">
        <v>981</v>
      </c>
      <c r="AQ732">
        <v>0</v>
      </c>
      <c r="AT732" t="s">
        <v>1044</v>
      </c>
      <c r="AU732" t="s">
        <v>6469</v>
      </c>
      <c r="AV732" t="s">
        <v>6470</v>
      </c>
      <c r="AW732" t="s">
        <v>3741</v>
      </c>
      <c r="AX732" t="s">
        <v>6471</v>
      </c>
      <c r="BF732" s="730" t="s">
        <v>5928</v>
      </c>
      <c r="BG732" s="730" t="s">
        <v>1507</v>
      </c>
      <c r="BH732" s="730" t="s">
        <v>11137</v>
      </c>
    </row>
    <row r="733" spans="1:60">
      <c r="A733">
        <v>729</v>
      </c>
      <c r="B733" t="s">
        <v>1239</v>
      </c>
      <c r="D733" t="s">
        <v>2682</v>
      </c>
      <c r="E733" t="s">
        <v>2684</v>
      </c>
      <c r="F733" t="s">
        <v>974</v>
      </c>
      <c r="G733">
        <v>1</v>
      </c>
      <c r="H733">
        <v>0</v>
      </c>
      <c r="I733" t="s">
        <v>6220</v>
      </c>
      <c r="J733" t="s">
        <v>6291</v>
      </c>
      <c r="K733" t="s">
        <v>6238</v>
      </c>
      <c r="L733" t="s">
        <v>1585</v>
      </c>
      <c r="M733" t="s">
        <v>1586</v>
      </c>
      <c r="N733" t="s">
        <v>2684</v>
      </c>
      <c r="O733" t="s">
        <v>2684</v>
      </c>
      <c r="P733" t="s">
        <v>6472</v>
      </c>
      <c r="Q733">
        <v>2245</v>
      </c>
      <c r="R733">
        <v>2227</v>
      </c>
      <c r="S733">
        <v>2172</v>
      </c>
      <c r="T733">
        <v>31</v>
      </c>
      <c r="U733">
        <v>24</v>
      </c>
      <c r="V733">
        <v>55</v>
      </c>
      <c r="W733">
        <v>0.97529999999999994</v>
      </c>
      <c r="X733">
        <v>0</v>
      </c>
      <c r="Y733">
        <v>1</v>
      </c>
      <c r="Z733">
        <v>1</v>
      </c>
      <c r="AA733">
        <v>0</v>
      </c>
      <c r="AB733" t="s">
        <v>1239</v>
      </c>
      <c r="AC733" t="s">
        <v>6473</v>
      </c>
      <c r="AP733" t="s">
        <v>981</v>
      </c>
      <c r="AQ733">
        <v>0</v>
      </c>
      <c r="AT733" t="s">
        <v>1054</v>
      </c>
      <c r="AU733" t="s">
        <v>4797</v>
      </c>
      <c r="AV733" t="s">
        <v>6474</v>
      </c>
      <c r="AW733" t="s">
        <v>6475</v>
      </c>
      <c r="AX733" t="s">
        <v>4798</v>
      </c>
      <c r="BF733" s="730" t="s">
        <v>2979</v>
      </c>
      <c r="BG733" s="730" t="s">
        <v>1507</v>
      </c>
      <c r="BH733" s="730" t="s">
        <v>11137</v>
      </c>
    </row>
    <row r="734" spans="1:60">
      <c r="A734">
        <v>730</v>
      </c>
      <c r="B734" t="s">
        <v>1239</v>
      </c>
      <c r="D734" t="s">
        <v>5309</v>
      </c>
      <c r="E734" t="s">
        <v>5312</v>
      </c>
      <c r="F734" t="s">
        <v>974</v>
      </c>
      <c r="G734">
        <v>1</v>
      </c>
      <c r="H734">
        <v>0</v>
      </c>
      <c r="I734" t="s">
        <v>6476</v>
      </c>
      <c r="J734" t="s">
        <v>6287</v>
      </c>
      <c r="K734" t="s">
        <v>1507</v>
      </c>
      <c r="L734" t="s">
        <v>1585</v>
      </c>
      <c r="M734" t="s">
        <v>1586</v>
      </c>
      <c r="N734" t="s">
        <v>5311</v>
      </c>
      <c r="O734" t="s">
        <v>5311</v>
      </c>
      <c r="P734" t="s">
        <v>6477</v>
      </c>
      <c r="Q734">
        <v>5488</v>
      </c>
      <c r="R734">
        <v>5360</v>
      </c>
      <c r="S734">
        <v>4360</v>
      </c>
      <c r="T734">
        <v>928</v>
      </c>
      <c r="U734">
        <v>72</v>
      </c>
      <c r="V734">
        <v>1000</v>
      </c>
      <c r="W734">
        <v>0.81340000000000001</v>
      </c>
      <c r="X734">
        <v>0</v>
      </c>
      <c r="Y734">
        <v>1</v>
      </c>
      <c r="Z734">
        <v>1</v>
      </c>
      <c r="AA734">
        <v>0</v>
      </c>
      <c r="AB734" t="s">
        <v>1239</v>
      </c>
      <c r="AC734" t="s">
        <v>6478</v>
      </c>
      <c r="AP734" t="s">
        <v>981</v>
      </c>
      <c r="AQ734">
        <v>0</v>
      </c>
      <c r="AT734" t="s">
        <v>991</v>
      </c>
      <c r="AU734" t="s">
        <v>6479</v>
      </c>
      <c r="AV734" t="s">
        <v>6480</v>
      </c>
      <c r="AW734" t="s">
        <v>6481</v>
      </c>
      <c r="AX734" t="s">
        <v>6481</v>
      </c>
      <c r="BF734" s="730" t="s">
        <v>6465</v>
      </c>
      <c r="BG734" s="730" t="s">
        <v>1507</v>
      </c>
      <c r="BH734" s="730" t="s">
        <v>11137</v>
      </c>
    </row>
    <row r="735" spans="1:60">
      <c r="A735">
        <v>731</v>
      </c>
      <c r="B735" t="s">
        <v>1239</v>
      </c>
      <c r="D735" t="s">
        <v>5073</v>
      </c>
      <c r="E735" t="s">
        <v>5075</v>
      </c>
      <c r="F735" t="s">
        <v>974</v>
      </c>
      <c r="G735">
        <v>1</v>
      </c>
      <c r="H735">
        <v>0</v>
      </c>
      <c r="I735" t="s">
        <v>6220</v>
      </c>
      <c r="J735" t="s">
        <v>6237</v>
      </c>
      <c r="K735" t="s">
        <v>1507</v>
      </c>
      <c r="L735" t="s">
        <v>1585</v>
      </c>
      <c r="M735" t="s">
        <v>1586</v>
      </c>
      <c r="N735" t="s">
        <v>5075</v>
      </c>
      <c r="O735" t="s">
        <v>5075</v>
      </c>
      <c r="P735" t="s">
        <v>6482</v>
      </c>
      <c r="Q735">
        <v>2475</v>
      </c>
      <c r="R735">
        <v>2475</v>
      </c>
      <c r="S735">
        <v>2430</v>
      </c>
      <c r="T735">
        <v>29</v>
      </c>
      <c r="U735">
        <v>16</v>
      </c>
      <c r="V735">
        <v>45</v>
      </c>
      <c r="W735">
        <v>0.98180000000000001</v>
      </c>
      <c r="X735">
        <v>1</v>
      </c>
      <c r="Y735">
        <v>1</v>
      </c>
      <c r="Z735">
        <v>1</v>
      </c>
      <c r="AA735">
        <v>1</v>
      </c>
      <c r="AB735" t="s">
        <v>1239</v>
      </c>
      <c r="AC735" t="s">
        <v>6483</v>
      </c>
      <c r="AP735" t="s">
        <v>981</v>
      </c>
      <c r="AQ735">
        <v>0</v>
      </c>
      <c r="AT735" t="s">
        <v>1034</v>
      </c>
      <c r="AU735" t="s">
        <v>6484</v>
      </c>
      <c r="AV735" t="s">
        <v>6485</v>
      </c>
      <c r="AW735" t="s">
        <v>6486</v>
      </c>
      <c r="AX735" t="s">
        <v>6486</v>
      </c>
      <c r="BF735" s="730" t="s">
        <v>2682</v>
      </c>
      <c r="BG735" s="730" t="s">
        <v>6238</v>
      </c>
      <c r="BH735" s="730" t="s">
        <v>11137</v>
      </c>
    </row>
    <row r="736" spans="1:60">
      <c r="A736">
        <v>732</v>
      </c>
      <c r="B736" t="s">
        <v>1239</v>
      </c>
      <c r="D736" t="s">
        <v>6487</v>
      </c>
      <c r="E736" t="s">
        <v>6488</v>
      </c>
      <c r="F736" t="s">
        <v>974</v>
      </c>
      <c r="G736">
        <v>1</v>
      </c>
      <c r="H736">
        <v>0</v>
      </c>
      <c r="I736" t="s">
        <v>6220</v>
      </c>
      <c r="J736" t="s">
        <v>6268</v>
      </c>
      <c r="K736" t="s">
        <v>1507</v>
      </c>
      <c r="L736" t="s">
        <v>1585</v>
      </c>
      <c r="M736" t="s">
        <v>1586</v>
      </c>
      <c r="N736" t="s">
        <v>6489</v>
      </c>
      <c r="O736" t="s">
        <v>6489</v>
      </c>
      <c r="P736" t="s">
        <v>6490</v>
      </c>
      <c r="Q736">
        <v>1715</v>
      </c>
      <c r="R736">
        <v>1694</v>
      </c>
      <c r="S736">
        <v>1583</v>
      </c>
      <c r="T736">
        <v>96</v>
      </c>
      <c r="U736">
        <v>15</v>
      </c>
      <c r="V736">
        <v>111</v>
      </c>
      <c r="W736">
        <v>0.9345</v>
      </c>
      <c r="X736">
        <v>0</v>
      </c>
      <c r="Y736">
        <v>1</v>
      </c>
      <c r="Z736">
        <v>1</v>
      </c>
      <c r="AA736">
        <v>0</v>
      </c>
      <c r="AB736" t="s">
        <v>1239</v>
      </c>
      <c r="AC736" t="s">
        <v>6491</v>
      </c>
      <c r="AP736" t="s">
        <v>981</v>
      </c>
      <c r="AQ736">
        <v>0</v>
      </c>
      <c r="AT736" t="s">
        <v>936</v>
      </c>
      <c r="AU736" t="s">
        <v>5906</v>
      </c>
      <c r="AV736" t="s">
        <v>6492</v>
      </c>
      <c r="AW736" t="s">
        <v>6493</v>
      </c>
      <c r="AX736" t="s">
        <v>5907</v>
      </c>
      <c r="BF736" s="730" t="s">
        <v>5309</v>
      </c>
      <c r="BG736" s="730" t="s">
        <v>1507</v>
      </c>
      <c r="BH736" s="730" t="s">
        <v>11137</v>
      </c>
    </row>
    <row r="737" spans="1:60">
      <c r="A737">
        <v>733</v>
      </c>
      <c r="B737" t="s">
        <v>1239</v>
      </c>
      <c r="D737" t="s">
        <v>6494</v>
      </c>
      <c r="E737" t="s">
        <v>6495</v>
      </c>
      <c r="F737" t="s">
        <v>974</v>
      </c>
      <c r="G737">
        <v>1</v>
      </c>
      <c r="H737">
        <v>0</v>
      </c>
      <c r="I737" t="s">
        <v>6220</v>
      </c>
      <c r="J737" t="s">
        <v>6291</v>
      </c>
      <c r="K737" t="s">
        <v>6238</v>
      </c>
      <c r="L737" t="s">
        <v>1585</v>
      </c>
      <c r="M737" t="s">
        <v>1586</v>
      </c>
      <c r="N737" t="s">
        <v>6496</v>
      </c>
      <c r="O737" t="s">
        <v>6497</v>
      </c>
      <c r="P737" t="s">
        <v>6498</v>
      </c>
      <c r="Q737">
        <v>2510</v>
      </c>
      <c r="R737">
        <v>2510</v>
      </c>
      <c r="S737">
        <v>2464</v>
      </c>
      <c r="T737">
        <v>38</v>
      </c>
      <c r="U737">
        <v>8</v>
      </c>
      <c r="V737">
        <v>46</v>
      </c>
      <c r="W737">
        <v>0.98170000000000002</v>
      </c>
      <c r="X737">
        <v>1</v>
      </c>
      <c r="Y737">
        <v>1</v>
      </c>
      <c r="Z737">
        <v>1</v>
      </c>
      <c r="AA737">
        <v>1</v>
      </c>
      <c r="AB737" t="s">
        <v>1239</v>
      </c>
      <c r="AC737" t="s">
        <v>6499</v>
      </c>
      <c r="AP737" t="s">
        <v>981</v>
      </c>
      <c r="AQ737">
        <v>0</v>
      </c>
      <c r="AT737" t="s">
        <v>1023</v>
      </c>
      <c r="AU737" t="s">
        <v>6500</v>
      </c>
      <c r="AV737" t="s">
        <v>6501</v>
      </c>
      <c r="AW737" t="s">
        <v>6502</v>
      </c>
      <c r="AX737" t="s">
        <v>6503</v>
      </c>
      <c r="BF737" s="730" t="s">
        <v>5073</v>
      </c>
      <c r="BG737" s="730" t="s">
        <v>1507</v>
      </c>
      <c r="BH737" s="730" t="s">
        <v>11137</v>
      </c>
    </row>
    <row r="738" spans="1:60">
      <c r="A738">
        <v>734</v>
      </c>
      <c r="B738" t="s">
        <v>1239</v>
      </c>
      <c r="D738" t="s">
        <v>5820</v>
      </c>
      <c r="E738" t="s">
        <v>5822</v>
      </c>
      <c r="F738" t="s">
        <v>974</v>
      </c>
      <c r="G738">
        <v>1</v>
      </c>
      <c r="H738">
        <v>0</v>
      </c>
      <c r="I738" t="s">
        <v>6220</v>
      </c>
      <c r="J738" t="s">
        <v>6279</v>
      </c>
      <c r="K738" t="s">
        <v>6238</v>
      </c>
      <c r="L738" t="s">
        <v>1585</v>
      </c>
      <c r="M738" t="s">
        <v>1586</v>
      </c>
      <c r="N738" t="s">
        <v>5822</v>
      </c>
      <c r="O738" t="s">
        <v>5822</v>
      </c>
      <c r="P738" t="s">
        <v>6504</v>
      </c>
      <c r="Q738">
        <v>3446</v>
      </c>
      <c r="R738">
        <v>3275</v>
      </c>
      <c r="S738">
        <v>3218</v>
      </c>
      <c r="T738">
        <v>57</v>
      </c>
      <c r="U738">
        <v>0</v>
      </c>
      <c r="V738">
        <v>57</v>
      </c>
      <c r="W738">
        <v>0.98260000000000003</v>
      </c>
      <c r="X738">
        <v>1</v>
      </c>
      <c r="Y738">
        <v>1</v>
      </c>
      <c r="Z738">
        <v>1</v>
      </c>
      <c r="AA738">
        <v>1</v>
      </c>
      <c r="AB738" t="s">
        <v>1239</v>
      </c>
      <c r="AC738" t="s">
        <v>6505</v>
      </c>
      <c r="AP738" t="s">
        <v>981</v>
      </c>
      <c r="AQ738">
        <v>0</v>
      </c>
      <c r="AT738" t="s">
        <v>1190</v>
      </c>
      <c r="AU738" t="s">
        <v>2929</v>
      </c>
      <c r="AV738" t="s">
        <v>6506</v>
      </c>
      <c r="AW738" t="s">
        <v>6507</v>
      </c>
      <c r="AX738" t="s">
        <v>2930</v>
      </c>
      <c r="BF738" s="730" t="s">
        <v>6487</v>
      </c>
      <c r="BG738" s="730" t="s">
        <v>1507</v>
      </c>
      <c r="BH738" s="730" t="s">
        <v>11137</v>
      </c>
    </row>
    <row r="739" spans="1:60">
      <c r="A739">
        <v>735</v>
      </c>
      <c r="B739" t="s">
        <v>1239</v>
      </c>
      <c r="D739" t="s">
        <v>5748</v>
      </c>
      <c r="E739" t="s">
        <v>5751</v>
      </c>
      <c r="F739" t="s">
        <v>974</v>
      </c>
      <c r="G739">
        <v>1</v>
      </c>
      <c r="H739">
        <v>0</v>
      </c>
      <c r="I739" t="s">
        <v>6220</v>
      </c>
      <c r="J739" t="s">
        <v>6262</v>
      </c>
      <c r="K739" t="s">
        <v>6238</v>
      </c>
      <c r="L739" t="s">
        <v>1585</v>
      </c>
      <c r="M739" t="s">
        <v>1586</v>
      </c>
      <c r="N739" t="s">
        <v>6508</v>
      </c>
      <c r="O739" t="s">
        <v>6508</v>
      </c>
      <c r="P739" t="s">
        <v>6509</v>
      </c>
      <c r="Q739">
        <v>5031</v>
      </c>
      <c r="R739">
        <v>4492</v>
      </c>
      <c r="S739">
        <v>4470</v>
      </c>
      <c r="T739">
        <v>11</v>
      </c>
      <c r="U739">
        <v>6</v>
      </c>
      <c r="V739">
        <v>22</v>
      </c>
      <c r="W739">
        <v>0.99509999999999998</v>
      </c>
      <c r="X739">
        <v>1</v>
      </c>
      <c r="Y739">
        <v>1</v>
      </c>
      <c r="Z739">
        <v>1</v>
      </c>
      <c r="AA739">
        <v>1</v>
      </c>
      <c r="AB739" t="s">
        <v>1239</v>
      </c>
      <c r="AC739" t="s">
        <v>6510</v>
      </c>
      <c r="AP739" t="s">
        <v>981</v>
      </c>
      <c r="AQ739">
        <v>0</v>
      </c>
      <c r="AT739" t="s">
        <v>1034</v>
      </c>
      <c r="AU739" t="s">
        <v>6511</v>
      </c>
      <c r="AV739" t="s">
        <v>6512</v>
      </c>
      <c r="AW739" t="s">
        <v>6513</v>
      </c>
      <c r="AX739" t="s">
        <v>6514</v>
      </c>
      <c r="BF739" s="730" t="s">
        <v>6494</v>
      </c>
      <c r="BG739" s="730" t="s">
        <v>6238</v>
      </c>
      <c r="BH739" s="730" t="s">
        <v>11137</v>
      </c>
    </row>
    <row r="740" spans="1:60">
      <c r="A740">
        <v>736</v>
      </c>
      <c r="B740" t="s">
        <v>1239</v>
      </c>
      <c r="D740" t="s">
        <v>2205</v>
      </c>
      <c r="E740" t="s">
        <v>2207</v>
      </c>
      <c r="F740" t="s">
        <v>974</v>
      </c>
      <c r="G740">
        <v>1</v>
      </c>
      <c r="H740">
        <v>0</v>
      </c>
      <c r="I740" t="s">
        <v>6220</v>
      </c>
      <c r="J740" t="s">
        <v>6237</v>
      </c>
      <c r="K740" t="s">
        <v>6238</v>
      </c>
      <c r="L740" t="s">
        <v>1585</v>
      </c>
      <c r="M740" t="s">
        <v>1586</v>
      </c>
      <c r="N740" t="s">
        <v>2207</v>
      </c>
      <c r="O740" t="s">
        <v>2207</v>
      </c>
      <c r="P740" t="s">
        <v>6515</v>
      </c>
      <c r="Q740">
        <v>2087</v>
      </c>
      <c r="R740">
        <v>2064</v>
      </c>
      <c r="S740">
        <v>2032</v>
      </c>
      <c r="T740">
        <v>28</v>
      </c>
      <c r="U740">
        <v>4</v>
      </c>
      <c r="V740">
        <v>32</v>
      </c>
      <c r="W740">
        <v>0.98450000000000004</v>
      </c>
      <c r="X740">
        <v>1</v>
      </c>
      <c r="Y740">
        <v>1</v>
      </c>
      <c r="Z740">
        <v>1</v>
      </c>
      <c r="AA740">
        <v>1</v>
      </c>
      <c r="AB740" t="s">
        <v>1239</v>
      </c>
      <c r="AC740" t="s">
        <v>6516</v>
      </c>
      <c r="AP740" t="s">
        <v>981</v>
      </c>
      <c r="AQ740">
        <v>0</v>
      </c>
      <c r="AT740" t="s">
        <v>1034</v>
      </c>
      <c r="AU740" t="s">
        <v>6511</v>
      </c>
      <c r="AV740" t="s">
        <v>6517</v>
      </c>
      <c r="AW740" t="s">
        <v>6518</v>
      </c>
      <c r="AX740" t="s">
        <v>6514</v>
      </c>
      <c r="BF740" s="730" t="s">
        <v>5820</v>
      </c>
      <c r="BG740" s="730" t="s">
        <v>6238</v>
      </c>
      <c r="BH740" s="730" t="s">
        <v>11137</v>
      </c>
    </row>
    <row r="741" spans="1:60">
      <c r="A741">
        <v>737</v>
      </c>
      <c r="B741" t="s">
        <v>1239</v>
      </c>
      <c r="D741" t="s">
        <v>6519</v>
      </c>
      <c r="E741" t="s">
        <v>6520</v>
      </c>
      <c r="F741" t="s">
        <v>974</v>
      </c>
      <c r="G741">
        <v>1</v>
      </c>
      <c r="H741">
        <v>0</v>
      </c>
      <c r="I741" t="s">
        <v>6220</v>
      </c>
      <c r="J741" t="s">
        <v>6323</v>
      </c>
      <c r="K741" t="s">
        <v>1507</v>
      </c>
      <c r="L741" t="s">
        <v>1585</v>
      </c>
      <c r="M741" t="s">
        <v>1586</v>
      </c>
      <c r="N741" t="s">
        <v>6520</v>
      </c>
      <c r="O741" t="s">
        <v>6520</v>
      </c>
      <c r="P741" t="s">
        <v>6521</v>
      </c>
      <c r="Q741">
        <v>2020</v>
      </c>
      <c r="R741">
        <v>1968</v>
      </c>
      <c r="S741">
        <v>1946</v>
      </c>
      <c r="T741">
        <v>0</v>
      </c>
      <c r="U741">
        <v>22</v>
      </c>
      <c r="V741">
        <v>22</v>
      </c>
      <c r="W741">
        <v>0.98880000000000001</v>
      </c>
      <c r="X741">
        <v>1</v>
      </c>
      <c r="Y741">
        <v>1</v>
      </c>
      <c r="Z741">
        <v>1</v>
      </c>
      <c r="AA741">
        <v>1</v>
      </c>
      <c r="AB741" t="s">
        <v>1239</v>
      </c>
      <c r="AC741" t="s">
        <v>6522</v>
      </c>
      <c r="AP741" t="s">
        <v>981</v>
      </c>
      <c r="AQ741">
        <v>0</v>
      </c>
      <c r="AT741" t="s">
        <v>1044</v>
      </c>
      <c r="AU741" t="s">
        <v>6523</v>
      </c>
      <c r="AV741" t="s">
        <v>6524</v>
      </c>
      <c r="AW741" t="s">
        <v>6525</v>
      </c>
      <c r="AX741" t="s">
        <v>6526</v>
      </c>
      <c r="BF741" s="730" t="s">
        <v>5748</v>
      </c>
      <c r="BG741" s="730" t="s">
        <v>6238</v>
      </c>
      <c r="BH741" s="730" t="s">
        <v>11137</v>
      </c>
    </row>
    <row r="742" spans="1:60">
      <c r="A742">
        <v>738</v>
      </c>
      <c r="B742" t="s">
        <v>1239</v>
      </c>
      <c r="D742" t="s">
        <v>1992</v>
      </c>
      <c r="E742" t="s">
        <v>1994</v>
      </c>
      <c r="F742" t="s">
        <v>974</v>
      </c>
      <c r="G742">
        <v>1</v>
      </c>
      <c r="H742">
        <v>0</v>
      </c>
      <c r="I742" t="s">
        <v>6220</v>
      </c>
      <c r="J742" t="s">
        <v>6323</v>
      </c>
      <c r="K742" t="s">
        <v>1507</v>
      </c>
      <c r="L742" t="s">
        <v>1585</v>
      </c>
      <c r="M742" t="s">
        <v>1586</v>
      </c>
      <c r="N742" t="s">
        <v>1994</v>
      </c>
      <c r="O742" t="s">
        <v>1994</v>
      </c>
      <c r="P742" t="s">
        <v>6527</v>
      </c>
      <c r="Q742">
        <v>3854</v>
      </c>
      <c r="R742">
        <v>3854</v>
      </c>
      <c r="S742">
        <v>3838</v>
      </c>
      <c r="T742">
        <v>0</v>
      </c>
      <c r="U742">
        <v>16</v>
      </c>
      <c r="V742">
        <v>16</v>
      </c>
      <c r="W742">
        <v>0.99580000000000002</v>
      </c>
      <c r="X742">
        <v>1</v>
      </c>
      <c r="Y742">
        <v>1</v>
      </c>
      <c r="Z742">
        <v>1</v>
      </c>
      <c r="AA742">
        <v>1</v>
      </c>
      <c r="AB742" t="s">
        <v>1239</v>
      </c>
      <c r="AC742" t="s">
        <v>6528</v>
      </c>
      <c r="AP742" t="s">
        <v>981</v>
      </c>
      <c r="AQ742">
        <v>0</v>
      </c>
      <c r="AT742" t="s">
        <v>1034</v>
      </c>
      <c r="AU742" t="s">
        <v>6529</v>
      </c>
      <c r="AV742" t="s">
        <v>6530</v>
      </c>
      <c r="AW742" t="s">
        <v>6531</v>
      </c>
      <c r="AX742" t="s">
        <v>6531</v>
      </c>
      <c r="BF742" s="730" t="s">
        <v>2205</v>
      </c>
      <c r="BG742" s="730" t="s">
        <v>6238</v>
      </c>
      <c r="BH742" s="730" t="s">
        <v>11137</v>
      </c>
    </row>
    <row r="743" spans="1:60">
      <c r="A743">
        <v>739</v>
      </c>
      <c r="B743" t="s">
        <v>1239</v>
      </c>
      <c r="D743" t="s">
        <v>3181</v>
      </c>
      <c r="E743" t="s">
        <v>3183</v>
      </c>
      <c r="F743" t="s">
        <v>974</v>
      </c>
      <c r="G743">
        <v>1</v>
      </c>
      <c r="H743">
        <v>0</v>
      </c>
      <c r="I743" t="s">
        <v>6220</v>
      </c>
      <c r="J743" t="s">
        <v>6291</v>
      </c>
      <c r="K743" t="s">
        <v>1507</v>
      </c>
      <c r="L743" t="s">
        <v>1585</v>
      </c>
      <c r="M743" t="s">
        <v>1586</v>
      </c>
      <c r="N743" t="s">
        <v>3183</v>
      </c>
      <c r="O743" t="s">
        <v>3183</v>
      </c>
      <c r="P743" t="s">
        <v>6532</v>
      </c>
      <c r="Q743">
        <v>2014</v>
      </c>
      <c r="R743">
        <v>1747</v>
      </c>
      <c r="S743">
        <v>1735</v>
      </c>
      <c r="T743">
        <v>12</v>
      </c>
      <c r="U743">
        <v>0</v>
      </c>
      <c r="V743">
        <v>12</v>
      </c>
      <c r="W743">
        <v>0.99309999999999998</v>
      </c>
      <c r="X743">
        <v>1</v>
      </c>
      <c r="Y743">
        <v>1</v>
      </c>
      <c r="Z743">
        <v>1</v>
      </c>
      <c r="AA743">
        <v>1</v>
      </c>
      <c r="AB743" t="s">
        <v>1239</v>
      </c>
      <c r="AC743" t="s">
        <v>6533</v>
      </c>
      <c r="AP743" t="s">
        <v>981</v>
      </c>
      <c r="AQ743">
        <v>0</v>
      </c>
      <c r="AT743" t="s">
        <v>1023</v>
      </c>
      <c r="AU743" t="s">
        <v>6534</v>
      </c>
      <c r="AV743" t="s">
        <v>6535</v>
      </c>
      <c r="AW743" t="s">
        <v>6536</v>
      </c>
      <c r="AX743" t="s">
        <v>6537</v>
      </c>
      <c r="BF743" s="730" t="s">
        <v>6519</v>
      </c>
      <c r="BG743" s="730" t="s">
        <v>1507</v>
      </c>
      <c r="BH743" s="730" t="s">
        <v>11137</v>
      </c>
    </row>
    <row r="744" spans="1:60">
      <c r="A744">
        <v>740</v>
      </c>
      <c r="B744" t="s">
        <v>1239</v>
      </c>
      <c r="D744" t="s">
        <v>2613</v>
      </c>
      <c r="E744" t="s">
        <v>2615</v>
      </c>
      <c r="F744" t="s">
        <v>974</v>
      </c>
      <c r="G744">
        <v>1</v>
      </c>
      <c r="H744">
        <v>0</v>
      </c>
      <c r="I744" t="s">
        <v>6220</v>
      </c>
      <c r="J744" t="s">
        <v>2034</v>
      </c>
      <c r="K744" t="s">
        <v>6238</v>
      </c>
      <c r="L744" t="s">
        <v>1585</v>
      </c>
      <c r="M744" t="s">
        <v>1586</v>
      </c>
      <c r="N744" t="s">
        <v>2615</v>
      </c>
      <c r="O744" t="s">
        <v>2615</v>
      </c>
      <c r="P744" t="s">
        <v>6538</v>
      </c>
      <c r="Q744">
        <v>4869</v>
      </c>
      <c r="R744">
        <v>4724</v>
      </c>
      <c r="S744">
        <v>3902</v>
      </c>
      <c r="T744">
        <v>754</v>
      </c>
      <c r="U744">
        <v>68</v>
      </c>
      <c r="V744">
        <v>822</v>
      </c>
      <c r="W744">
        <v>0.82599999999999996</v>
      </c>
      <c r="X744">
        <v>0</v>
      </c>
      <c r="Y744">
        <v>0</v>
      </c>
      <c r="Z744">
        <v>1</v>
      </c>
      <c r="AA744">
        <v>0</v>
      </c>
      <c r="AB744" t="s">
        <v>1239</v>
      </c>
      <c r="AC744" t="s">
        <v>6539</v>
      </c>
      <c r="AP744" t="s">
        <v>981</v>
      </c>
      <c r="AQ744">
        <v>0</v>
      </c>
      <c r="AT744" t="s">
        <v>1023</v>
      </c>
      <c r="AU744" t="s">
        <v>6534</v>
      </c>
      <c r="AV744" t="s">
        <v>6535</v>
      </c>
      <c r="AW744" t="s">
        <v>6536</v>
      </c>
      <c r="AX744" t="s">
        <v>6537</v>
      </c>
      <c r="BF744" s="730" t="s">
        <v>1992</v>
      </c>
      <c r="BG744" s="730" t="s">
        <v>1507</v>
      </c>
      <c r="BH744" s="730" t="s">
        <v>11137</v>
      </c>
    </row>
    <row r="745" spans="1:60">
      <c r="A745">
        <v>741</v>
      </c>
      <c r="B745" t="s">
        <v>1239</v>
      </c>
      <c r="D745" t="s">
        <v>6540</v>
      </c>
      <c r="E745" t="s">
        <v>6541</v>
      </c>
      <c r="F745" t="s">
        <v>1019</v>
      </c>
      <c r="G745">
        <v>0</v>
      </c>
      <c r="H745">
        <v>1</v>
      </c>
      <c r="I745" t="s">
        <v>6220</v>
      </c>
      <c r="J745" t="s">
        <v>6317</v>
      </c>
      <c r="K745" t="s">
        <v>6238</v>
      </c>
      <c r="L745" t="s">
        <v>1585</v>
      </c>
      <c r="M745" t="s">
        <v>1586</v>
      </c>
      <c r="N745" t="s">
        <v>2034</v>
      </c>
      <c r="O745" t="s">
        <v>2034</v>
      </c>
      <c r="P745" t="s">
        <v>6542</v>
      </c>
      <c r="Q745">
        <v>12703</v>
      </c>
      <c r="R745">
        <v>11864</v>
      </c>
      <c r="S745">
        <v>11719</v>
      </c>
      <c r="T745">
        <v>133</v>
      </c>
      <c r="U745">
        <v>12</v>
      </c>
      <c r="V745">
        <v>145</v>
      </c>
      <c r="W745">
        <v>0.98780000000000001</v>
      </c>
      <c r="X745">
        <v>1</v>
      </c>
      <c r="Y745">
        <v>1</v>
      </c>
      <c r="Z745">
        <v>1</v>
      </c>
      <c r="AA745">
        <v>1</v>
      </c>
      <c r="AB745" t="s">
        <v>1239</v>
      </c>
      <c r="AC745" t="s">
        <v>747</v>
      </c>
      <c r="AJ745" t="s">
        <v>2032</v>
      </c>
      <c r="AP745" t="s">
        <v>981</v>
      </c>
      <c r="AQ745">
        <v>0</v>
      </c>
      <c r="AT745" t="s">
        <v>1023</v>
      </c>
      <c r="AU745" t="s">
        <v>6543</v>
      </c>
      <c r="AV745" t="s">
        <v>6544</v>
      </c>
      <c r="AW745" t="s">
        <v>6545</v>
      </c>
      <c r="AX745" t="s">
        <v>6546</v>
      </c>
      <c r="BF745" s="730" t="s">
        <v>3181</v>
      </c>
      <c r="BG745" s="730" t="s">
        <v>1507</v>
      </c>
      <c r="BH745" s="730" t="s">
        <v>11137</v>
      </c>
    </row>
    <row r="746" spans="1:60">
      <c r="A746">
        <v>742</v>
      </c>
      <c r="B746" t="s">
        <v>1239</v>
      </c>
      <c r="D746" t="s">
        <v>6547</v>
      </c>
      <c r="E746" t="s">
        <v>6548</v>
      </c>
      <c r="F746" t="s">
        <v>974</v>
      </c>
      <c r="G746">
        <v>1</v>
      </c>
      <c r="H746">
        <v>0</v>
      </c>
      <c r="I746" t="s">
        <v>6220</v>
      </c>
      <c r="J746" t="s">
        <v>6269</v>
      </c>
      <c r="K746" t="s">
        <v>1507</v>
      </c>
      <c r="L746" t="s">
        <v>1585</v>
      </c>
      <c r="M746" t="s">
        <v>1586</v>
      </c>
      <c r="N746" t="s">
        <v>6548</v>
      </c>
      <c r="O746" t="s">
        <v>6548</v>
      </c>
      <c r="P746" t="s">
        <v>6549</v>
      </c>
      <c r="Q746">
        <v>3610</v>
      </c>
      <c r="R746">
        <v>3569</v>
      </c>
      <c r="S746">
        <v>3532</v>
      </c>
      <c r="T746">
        <v>34</v>
      </c>
      <c r="U746">
        <v>3</v>
      </c>
      <c r="V746">
        <v>37</v>
      </c>
      <c r="W746">
        <v>0.98960000000000004</v>
      </c>
      <c r="X746">
        <v>1</v>
      </c>
      <c r="Y746">
        <v>1</v>
      </c>
      <c r="Z746">
        <v>1</v>
      </c>
      <c r="AA746">
        <v>1</v>
      </c>
      <c r="AB746" t="s">
        <v>1239</v>
      </c>
      <c r="AC746" t="s">
        <v>6550</v>
      </c>
      <c r="AP746" t="s">
        <v>981</v>
      </c>
      <c r="AQ746">
        <v>0</v>
      </c>
      <c r="AT746" t="s">
        <v>936</v>
      </c>
      <c r="AU746" t="s">
        <v>5793</v>
      </c>
      <c r="AV746" t="s">
        <v>6551</v>
      </c>
      <c r="AW746" t="s">
        <v>6552</v>
      </c>
      <c r="AX746" t="s">
        <v>5794</v>
      </c>
      <c r="BF746" s="730" t="s">
        <v>2613</v>
      </c>
      <c r="BG746" s="730" t="s">
        <v>6238</v>
      </c>
      <c r="BH746" s="730" t="s">
        <v>11137</v>
      </c>
    </row>
    <row r="747" spans="1:60">
      <c r="A747">
        <v>743</v>
      </c>
      <c r="B747" t="s">
        <v>1239</v>
      </c>
      <c r="D747" t="s">
        <v>6553</v>
      </c>
      <c r="E747" t="s">
        <v>6554</v>
      </c>
      <c r="F747" t="s">
        <v>974</v>
      </c>
      <c r="G747">
        <v>1</v>
      </c>
      <c r="H747">
        <v>0</v>
      </c>
      <c r="I747" t="s">
        <v>6220</v>
      </c>
      <c r="J747" t="s">
        <v>6269</v>
      </c>
      <c r="K747" t="s">
        <v>1507</v>
      </c>
      <c r="L747" t="s">
        <v>1585</v>
      </c>
      <c r="M747" t="s">
        <v>1586</v>
      </c>
      <c r="N747" t="s">
        <v>6554</v>
      </c>
      <c r="O747" t="s">
        <v>6554</v>
      </c>
      <c r="P747" t="s">
        <v>6555</v>
      </c>
      <c r="Q747">
        <v>2731</v>
      </c>
      <c r="R747">
        <v>2721</v>
      </c>
      <c r="S747">
        <v>2701</v>
      </c>
      <c r="T747">
        <v>20</v>
      </c>
      <c r="U747">
        <v>0</v>
      </c>
      <c r="V747">
        <v>20</v>
      </c>
      <c r="W747">
        <v>0.99260000000000004</v>
      </c>
      <c r="X747">
        <v>1</v>
      </c>
      <c r="Y747">
        <v>1</v>
      </c>
      <c r="Z747">
        <v>1</v>
      </c>
      <c r="AA747">
        <v>1</v>
      </c>
      <c r="AB747" t="s">
        <v>1239</v>
      </c>
      <c r="AC747" t="s">
        <v>6556</v>
      </c>
      <c r="AP747" t="s">
        <v>981</v>
      </c>
      <c r="AQ747">
        <v>0</v>
      </c>
      <c r="AT747" t="s">
        <v>936</v>
      </c>
      <c r="AU747" t="s">
        <v>5793</v>
      </c>
      <c r="AV747" t="s">
        <v>6557</v>
      </c>
      <c r="AW747" t="s">
        <v>6558</v>
      </c>
      <c r="AX747" t="s">
        <v>5794</v>
      </c>
      <c r="BF747" s="730" t="s">
        <v>6540</v>
      </c>
      <c r="BG747" s="730" t="s">
        <v>6238</v>
      </c>
      <c r="BH747" s="730" t="s">
        <v>11137</v>
      </c>
    </row>
    <row r="748" spans="1:60">
      <c r="A748">
        <v>744</v>
      </c>
      <c r="B748" t="s">
        <v>1239</v>
      </c>
      <c r="D748" t="s">
        <v>6559</v>
      </c>
      <c r="E748" t="s">
        <v>6560</v>
      </c>
      <c r="F748" t="s">
        <v>974</v>
      </c>
      <c r="G748">
        <v>1</v>
      </c>
      <c r="H748">
        <v>0</v>
      </c>
      <c r="I748" t="s">
        <v>6220</v>
      </c>
      <c r="J748" t="s">
        <v>6279</v>
      </c>
      <c r="K748" t="s">
        <v>4216</v>
      </c>
      <c r="L748" t="s">
        <v>1585</v>
      </c>
      <c r="M748" t="s">
        <v>1586</v>
      </c>
      <c r="N748" t="s">
        <v>6560</v>
      </c>
      <c r="O748" t="s">
        <v>6560</v>
      </c>
      <c r="P748" t="s">
        <v>6561</v>
      </c>
      <c r="Q748">
        <v>2575</v>
      </c>
      <c r="R748">
        <v>2575</v>
      </c>
      <c r="S748">
        <v>2535</v>
      </c>
      <c r="T748">
        <v>28</v>
      </c>
      <c r="U748">
        <v>12</v>
      </c>
      <c r="V748">
        <v>40</v>
      </c>
      <c r="W748">
        <v>0.98450000000000004</v>
      </c>
      <c r="X748">
        <v>1</v>
      </c>
      <c r="Y748">
        <v>1</v>
      </c>
      <c r="Z748">
        <v>1</v>
      </c>
      <c r="AA748">
        <v>1</v>
      </c>
      <c r="AB748" t="s">
        <v>1239</v>
      </c>
      <c r="AC748" t="s">
        <v>6562</v>
      </c>
      <c r="AP748" t="s">
        <v>981</v>
      </c>
      <c r="AQ748">
        <v>0</v>
      </c>
      <c r="AT748" t="s">
        <v>1044</v>
      </c>
      <c r="AU748" t="s">
        <v>6563</v>
      </c>
      <c r="AV748" t="s">
        <v>6564</v>
      </c>
      <c r="AW748" t="s">
        <v>6565</v>
      </c>
      <c r="AX748" t="s">
        <v>6566</v>
      </c>
      <c r="BF748" s="730" t="s">
        <v>6547</v>
      </c>
      <c r="BG748" s="730" t="s">
        <v>1507</v>
      </c>
      <c r="BH748" s="730" t="s">
        <v>11137</v>
      </c>
    </row>
    <row r="749" spans="1:60">
      <c r="A749">
        <v>745</v>
      </c>
      <c r="B749" t="s">
        <v>1239</v>
      </c>
      <c r="D749" t="s">
        <v>1925</v>
      </c>
      <c r="E749" t="s">
        <v>1928</v>
      </c>
      <c r="F749" t="s">
        <v>974</v>
      </c>
      <c r="G749">
        <v>1</v>
      </c>
      <c r="H749">
        <v>0</v>
      </c>
      <c r="I749" t="s">
        <v>6220</v>
      </c>
      <c r="J749" t="s">
        <v>6317</v>
      </c>
      <c r="K749" t="s">
        <v>6238</v>
      </c>
      <c r="L749" t="s">
        <v>1585</v>
      </c>
      <c r="M749" t="s">
        <v>1586</v>
      </c>
      <c r="N749" t="s">
        <v>1928</v>
      </c>
      <c r="O749" t="s">
        <v>1928</v>
      </c>
      <c r="P749" t="s">
        <v>6567</v>
      </c>
      <c r="Q749">
        <v>2419</v>
      </c>
      <c r="R749">
        <v>2424</v>
      </c>
      <c r="S749">
        <v>2376</v>
      </c>
      <c r="T749">
        <v>48</v>
      </c>
      <c r="U749">
        <v>0</v>
      </c>
      <c r="V749">
        <v>48</v>
      </c>
      <c r="W749">
        <v>0.98019999999999996</v>
      </c>
      <c r="X749">
        <v>1</v>
      </c>
      <c r="Y749">
        <v>1</v>
      </c>
      <c r="Z749">
        <v>1</v>
      </c>
      <c r="AA749">
        <v>1</v>
      </c>
      <c r="AB749" t="s">
        <v>1239</v>
      </c>
      <c r="AC749" t="s">
        <v>6568</v>
      </c>
      <c r="AP749" t="s">
        <v>981</v>
      </c>
      <c r="AQ749">
        <v>0</v>
      </c>
      <c r="AT749" t="s">
        <v>936</v>
      </c>
      <c r="AU749" t="s">
        <v>6086</v>
      </c>
      <c r="AV749" t="s">
        <v>6569</v>
      </c>
      <c r="AW749" t="s">
        <v>6570</v>
      </c>
      <c r="AX749" t="s">
        <v>6087</v>
      </c>
      <c r="BF749" s="730" t="s">
        <v>6553</v>
      </c>
      <c r="BG749" s="730" t="s">
        <v>1507</v>
      </c>
      <c r="BH749" s="730" t="s">
        <v>11137</v>
      </c>
    </row>
    <row r="750" spans="1:60">
      <c r="A750">
        <v>746</v>
      </c>
      <c r="B750" t="s">
        <v>1239</v>
      </c>
      <c r="D750" t="s">
        <v>6571</v>
      </c>
      <c r="E750" t="s">
        <v>6572</v>
      </c>
      <c r="F750" t="s">
        <v>974</v>
      </c>
      <c r="G750">
        <v>1</v>
      </c>
      <c r="H750">
        <v>0</v>
      </c>
      <c r="I750" t="s">
        <v>6220</v>
      </c>
      <c r="J750" t="s">
        <v>6573</v>
      </c>
      <c r="K750" t="s">
        <v>1507</v>
      </c>
      <c r="L750" t="s">
        <v>1585</v>
      </c>
      <c r="M750" t="s">
        <v>1586</v>
      </c>
      <c r="N750" t="s">
        <v>6574</v>
      </c>
      <c r="O750" t="s">
        <v>6574</v>
      </c>
      <c r="P750" t="s">
        <v>6575</v>
      </c>
      <c r="Q750">
        <v>3541</v>
      </c>
      <c r="R750">
        <v>3541</v>
      </c>
      <c r="S750">
        <v>3533</v>
      </c>
      <c r="T750">
        <v>0</v>
      </c>
      <c r="U750">
        <v>8</v>
      </c>
      <c r="V750">
        <v>8</v>
      </c>
      <c r="W750">
        <v>0.99770000000000003</v>
      </c>
      <c r="X750">
        <v>1</v>
      </c>
      <c r="Y750">
        <v>1</v>
      </c>
      <c r="Z750">
        <v>1</v>
      </c>
      <c r="AA750">
        <v>1</v>
      </c>
      <c r="AB750" t="s">
        <v>1239</v>
      </c>
      <c r="AC750" t="s">
        <v>6576</v>
      </c>
      <c r="AP750" t="s">
        <v>981</v>
      </c>
      <c r="AQ750">
        <v>0</v>
      </c>
      <c r="AT750" t="s">
        <v>936</v>
      </c>
      <c r="AU750" t="s">
        <v>6077</v>
      </c>
      <c r="AV750" t="s">
        <v>6577</v>
      </c>
      <c r="AW750" t="s">
        <v>6578</v>
      </c>
      <c r="AX750" t="s">
        <v>6078</v>
      </c>
      <c r="BF750" s="730" t="s">
        <v>6559</v>
      </c>
      <c r="BG750" s="730" t="s">
        <v>4216</v>
      </c>
      <c r="BH750" s="730" t="s">
        <v>11137</v>
      </c>
    </row>
    <row r="751" spans="1:60">
      <c r="A751">
        <v>747</v>
      </c>
      <c r="B751" t="s">
        <v>1239</v>
      </c>
      <c r="D751" t="s">
        <v>6579</v>
      </c>
      <c r="E751" t="s">
        <v>6580</v>
      </c>
      <c r="F751" t="s">
        <v>974</v>
      </c>
      <c r="G751">
        <v>1</v>
      </c>
      <c r="H751">
        <v>0</v>
      </c>
      <c r="I751" t="s">
        <v>6220</v>
      </c>
      <c r="J751" t="s">
        <v>6269</v>
      </c>
      <c r="K751" t="s">
        <v>1507</v>
      </c>
      <c r="L751" t="s">
        <v>1585</v>
      </c>
      <c r="M751" t="s">
        <v>1586</v>
      </c>
      <c r="N751" t="s">
        <v>6581</v>
      </c>
      <c r="O751" t="s">
        <v>6581</v>
      </c>
      <c r="P751" t="s">
        <v>6582</v>
      </c>
      <c r="Q751">
        <v>2400</v>
      </c>
      <c r="R751">
        <v>2400</v>
      </c>
      <c r="S751">
        <v>1669</v>
      </c>
      <c r="T751">
        <v>462</v>
      </c>
      <c r="U751">
        <v>269</v>
      </c>
      <c r="V751">
        <v>731</v>
      </c>
      <c r="W751">
        <v>0.69540000000000002</v>
      </c>
      <c r="X751">
        <v>0</v>
      </c>
      <c r="Y751">
        <v>1</v>
      </c>
      <c r="Z751">
        <v>1</v>
      </c>
      <c r="AA751">
        <v>0</v>
      </c>
      <c r="AB751" t="s">
        <v>1239</v>
      </c>
      <c r="AC751" t="s">
        <v>6583</v>
      </c>
      <c r="AP751" t="s">
        <v>981</v>
      </c>
      <c r="AQ751">
        <v>0</v>
      </c>
      <c r="AT751" t="s">
        <v>936</v>
      </c>
      <c r="AU751" t="s">
        <v>6070</v>
      </c>
      <c r="AV751" t="s">
        <v>6584</v>
      </c>
      <c r="AW751" t="s">
        <v>6585</v>
      </c>
      <c r="AX751" t="s">
        <v>6071</v>
      </c>
      <c r="BF751" s="730" t="s">
        <v>1925</v>
      </c>
      <c r="BG751" s="730" t="s">
        <v>6238</v>
      </c>
      <c r="BH751" s="730" t="s">
        <v>11137</v>
      </c>
    </row>
    <row r="752" spans="1:60">
      <c r="A752">
        <v>748</v>
      </c>
      <c r="B752" t="s">
        <v>1239</v>
      </c>
      <c r="D752" t="s">
        <v>4612</v>
      </c>
      <c r="E752" t="s">
        <v>4615</v>
      </c>
      <c r="F752" t="s">
        <v>974</v>
      </c>
      <c r="G752">
        <v>1</v>
      </c>
      <c r="H752">
        <v>0</v>
      </c>
      <c r="I752" t="s">
        <v>1583</v>
      </c>
      <c r="J752" t="s">
        <v>6586</v>
      </c>
      <c r="K752" t="s">
        <v>4216</v>
      </c>
      <c r="L752" t="s">
        <v>1585</v>
      </c>
      <c r="M752" t="s">
        <v>1586</v>
      </c>
      <c r="N752" t="s">
        <v>4615</v>
      </c>
      <c r="O752" t="s">
        <v>6587</v>
      </c>
      <c r="P752" t="s">
        <v>6588</v>
      </c>
      <c r="Q752">
        <v>171000</v>
      </c>
      <c r="R752">
        <v>173365</v>
      </c>
      <c r="S752">
        <v>171685</v>
      </c>
      <c r="T752">
        <v>1441</v>
      </c>
      <c r="U752">
        <v>239</v>
      </c>
      <c r="V752">
        <v>1680</v>
      </c>
      <c r="W752">
        <v>0.99029999999999996</v>
      </c>
      <c r="X752">
        <v>1</v>
      </c>
      <c r="Y752">
        <v>1</v>
      </c>
      <c r="Z752">
        <v>1</v>
      </c>
      <c r="AA752">
        <v>1</v>
      </c>
      <c r="AB752" t="s">
        <v>1239</v>
      </c>
      <c r="AC752" t="s">
        <v>4614</v>
      </c>
      <c r="AP752" t="s">
        <v>981</v>
      </c>
      <c r="AQ752">
        <v>0</v>
      </c>
      <c r="AT752" t="s">
        <v>936</v>
      </c>
      <c r="AU752" t="s">
        <v>5469</v>
      </c>
      <c r="AV752" t="s">
        <v>6589</v>
      </c>
      <c r="AW752" t="s">
        <v>5470</v>
      </c>
      <c r="AX752" t="s">
        <v>5470</v>
      </c>
      <c r="BF752" s="730" t="s">
        <v>6571</v>
      </c>
      <c r="BG752" s="730" t="s">
        <v>1507</v>
      </c>
      <c r="BH752" s="730" t="s">
        <v>11137</v>
      </c>
    </row>
    <row r="753" spans="1:60">
      <c r="A753">
        <v>749</v>
      </c>
      <c r="B753" t="s">
        <v>1239</v>
      </c>
      <c r="D753" t="s">
        <v>6162</v>
      </c>
      <c r="E753" t="s">
        <v>6165</v>
      </c>
      <c r="F753" t="s">
        <v>974</v>
      </c>
      <c r="G753">
        <v>1</v>
      </c>
      <c r="H753">
        <v>0</v>
      </c>
      <c r="I753" t="s">
        <v>1583</v>
      </c>
      <c r="J753" t="s">
        <v>6590</v>
      </c>
      <c r="K753" t="s">
        <v>4216</v>
      </c>
      <c r="L753" t="s">
        <v>1585</v>
      </c>
      <c r="M753" t="s">
        <v>1586</v>
      </c>
      <c r="N753" t="s">
        <v>6165</v>
      </c>
      <c r="O753" t="s">
        <v>6165</v>
      </c>
      <c r="P753" t="s">
        <v>6591</v>
      </c>
      <c r="Q753">
        <v>26453</v>
      </c>
      <c r="R753">
        <v>41058</v>
      </c>
      <c r="S753">
        <v>38483</v>
      </c>
      <c r="T753">
        <v>2571</v>
      </c>
      <c r="U753">
        <v>4</v>
      </c>
      <c r="V753">
        <v>2575</v>
      </c>
      <c r="W753">
        <v>0.93730000000000002</v>
      </c>
      <c r="X753">
        <v>0</v>
      </c>
      <c r="Y753">
        <v>1</v>
      </c>
      <c r="Z753">
        <v>0</v>
      </c>
      <c r="AA753">
        <v>0</v>
      </c>
      <c r="AB753" t="s">
        <v>1239</v>
      </c>
      <c r="AC753" t="s">
        <v>6592</v>
      </c>
      <c r="AP753" t="s">
        <v>981</v>
      </c>
      <c r="AQ753">
        <v>0</v>
      </c>
      <c r="AT753" t="s">
        <v>936</v>
      </c>
      <c r="AU753" t="s">
        <v>5676</v>
      </c>
      <c r="AV753" t="s">
        <v>6593</v>
      </c>
      <c r="AW753" t="s">
        <v>6594</v>
      </c>
      <c r="AX753" t="s">
        <v>4931</v>
      </c>
      <c r="BF753" s="730" t="s">
        <v>6579</v>
      </c>
      <c r="BG753" s="730" t="s">
        <v>1507</v>
      </c>
      <c r="BH753" s="730" t="s">
        <v>11137</v>
      </c>
    </row>
    <row r="754" spans="1:60">
      <c r="A754">
        <v>750</v>
      </c>
      <c r="B754" t="s">
        <v>1239</v>
      </c>
      <c r="D754" t="s">
        <v>2331</v>
      </c>
      <c r="E754" t="s">
        <v>2333</v>
      </c>
      <c r="F754" t="s">
        <v>974</v>
      </c>
      <c r="G754">
        <v>1</v>
      </c>
      <c r="H754">
        <v>0</v>
      </c>
      <c r="I754" t="s">
        <v>1583</v>
      </c>
      <c r="J754" t="s">
        <v>6595</v>
      </c>
      <c r="K754" t="s">
        <v>4216</v>
      </c>
      <c r="L754" t="s">
        <v>1585</v>
      </c>
      <c r="M754" t="s">
        <v>1586</v>
      </c>
      <c r="N754" t="s">
        <v>2333</v>
      </c>
      <c r="O754" t="s">
        <v>6596</v>
      </c>
      <c r="P754" t="s">
        <v>6597</v>
      </c>
      <c r="Q754">
        <v>36926</v>
      </c>
      <c r="R754">
        <v>31178</v>
      </c>
      <c r="S754">
        <v>30607</v>
      </c>
      <c r="T754">
        <v>407</v>
      </c>
      <c r="U754">
        <v>164</v>
      </c>
      <c r="V754">
        <v>571</v>
      </c>
      <c r="W754">
        <v>0.98170000000000002</v>
      </c>
      <c r="X754">
        <v>1</v>
      </c>
      <c r="Y754">
        <v>1</v>
      </c>
      <c r="Z754">
        <v>1</v>
      </c>
      <c r="AA754">
        <v>1</v>
      </c>
      <c r="AB754" t="s">
        <v>1239</v>
      </c>
      <c r="AC754" t="s">
        <v>6598</v>
      </c>
      <c r="AP754" t="s">
        <v>981</v>
      </c>
      <c r="AQ754">
        <v>0</v>
      </c>
      <c r="AT754" t="s">
        <v>1023</v>
      </c>
      <c r="AU754" t="s">
        <v>6599</v>
      </c>
      <c r="AV754" t="s">
        <v>6600</v>
      </c>
      <c r="AW754" t="s">
        <v>6601</v>
      </c>
      <c r="AX754" t="s">
        <v>6602</v>
      </c>
      <c r="BF754" s="730" t="s">
        <v>4612</v>
      </c>
      <c r="BG754" s="730" t="s">
        <v>4216</v>
      </c>
      <c r="BH754" s="730" t="s">
        <v>11137</v>
      </c>
    </row>
    <row r="755" spans="1:60">
      <c r="A755">
        <v>751</v>
      </c>
      <c r="B755" t="s">
        <v>1239</v>
      </c>
      <c r="D755" t="s">
        <v>4213</v>
      </c>
      <c r="E755" t="s">
        <v>4216</v>
      </c>
      <c r="F755" t="s">
        <v>974</v>
      </c>
      <c r="G755">
        <v>1</v>
      </c>
      <c r="H755">
        <v>0</v>
      </c>
      <c r="I755" t="s">
        <v>1583</v>
      </c>
      <c r="J755" t="s">
        <v>6603</v>
      </c>
      <c r="K755" t="s">
        <v>4216</v>
      </c>
      <c r="L755" t="s">
        <v>1585</v>
      </c>
      <c r="M755" t="s">
        <v>1586</v>
      </c>
      <c r="N755" t="s">
        <v>6604</v>
      </c>
      <c r="O755" t="s">
        <v>6605</v>
      </c>
      <c r="P755" t="s">
        <v>6606</v>
      </c>
      <c r="Q755">
        <v>47642</v>
      </c>
      <c r="R755">
        <v>42815</v>
      </c>
      <c r="S755">
        <v>42450</v>
      </c>
      <c r="T755">
        <v>312</v>
      </c>
      <c r="U755">
        <v>53</v>
      </c>
      <c r="V755">
        <v>365</v>
      </c>
      <c r="W755">
        <v>0.99150000000000005</v>
      </c>
      <c r="X755">
        <v>1</v>
      </c>
      <c r="Y755">
        <v>1</v>
      </c>
      <c r="Z755">
        <v>1</v>
      </c>
      <c r="AA755">
        <v>1</v>
      </c>
      <c r="AB755" t="s">
        <v>1239</v>
      </c>
      <c r="AC755" t="s">
        <v>6607</v>
      </c>
      <c r="AP755" t="s">
        <v>981</v>
      </c>
      <c r="AQ755">
        <v>0</v>
      </c>
      <c r="AT755" t="s">
        <v>991</v>
      </c>
      <c r="AU755" t="s">
        <v>6608</v>
      </c>
      <c r="AV755" t="s">
        <v>6609</v>
      </c>
      <c r="AW755" t="s">
        <v>6610</v>
      </c>
      <c r="AX755" t="s">
        <v>6611</v>
      </c>
      <c r="BF755" s="730" t="s">
        <v>6162</v>
      </c>
      <c r="BG755" s="730" t="s">
        <v>4216</v>
      </c>
      <c r="BH755" s="730" t="s">
        <v>11137</v>
      </c>
    </row>
    <row r="756" spans="1:60">
      <c r="A756">
        <v>752</v>
      </c>
      <c r="B756" t="s">
        <v>1239</v>
      </c>
      <c r="D756" t="s">
        <v>6612</v>
      </c>
      <c r="E756" t="s">
        <v>6613</v>
      </c>
      <c r="F756" t="s">
        <v>974</v>
      </c>
      <c r="G756">
        <v>1</v>
      </c>
      <c r="H756">
        <v>0</v>
      </c>
      <c r="I756" t="s">
        <v>1583</v>
      </c>
      <c r="J756" t="s">
        <v>6595</v>
      </c>
      <c r="K756" t="s">
        <v>4216</v>
      </c>
      <c r="L756" t="s">
        <v>1585</v>
      </c>
      <c r="M756" t="s">
        <v>1586</v>
      </c>
      <c r="N756" t="s">
        <v>6613</v>
      </c>
      <c r="O756" t="s">
        <v>6613</v>
      </c>
      <c r="P756" t="s">
        <v>6614</v>
      </c>
      <c r="Q756">
        <v>10191</v>
      </c>
      <c r="R756">
        <v>10191</v>
      </c>
      <c r="S756">
        <v>10157</v>
      </c>
      <c r="T756">
        <v>34</v>
      </c>
      <c r="U756">
        <v>0</v>
      </c>
      <c r="V756">
        <v>34</v>
      </c>
      <c r="W756">
        <v>0.99670000000000003</v>
      </c>
      <c r="X756">
        <v>1</v>
      </c>
      <c r="Y756">
        <v>1</v>
      </c>
      <c r="Z756">
        <v>1</v>
      </c>
      <c r="AA756">
        <v>1</v>
      </c>
      <c r="AB756" t="s">
        <v>1239</v>
      </c>
      <c r="AC756" t="s">
        <v>6615</v>
      </c>
      <c r="AP756" t="s">
        <v>981</v>
      </c>
      <c r="AQ756">
        <v>0</v>
      </c>
      <c r="AT756" t="s">
        <v>1190</v>
      </c>
      <c r="AU756" t="s">
        <v>3307</v>
      </c>
      <c r="AV756" t="s">
        <v>6616</v>
      </c>
      <c r="AW756" t="s">
        <v>6617</v>
      </c>
      <c r="AX756" t="s">
        <v>3308</v>
      </c>
      <c r="BF756" s="730" t="s">
        <v>2331</v>
      </c>
      <c r="BG756" s="730" t="s">
        <v>4216</v>
      </c>
      <c r="BH756" s="730" t="s">
        <v>11137</v>
      </c>
    </row>
    <row r="757" spans="1:60">
      <c r="A757">
        <v>753</v>
      </c>
      <c r="B757" t="s">
        <v>1239</v>
      </c>
      <c r="D757" t="s">
        <v>6618</v>
      </c>
      <c r="E757" t="s">
        <v>6619</v>
      </c>
      <c r="F757" t="s">
        <v>974</v>
      </c>
      <c r="G757">
        <v>1</v>
      </c>
      <c r="H757">
        <v>0</v>
      </c>
      <c r="I757" t="s">
        <v>1583</v>
      </c>
      <c r="J757" t="s">
        <v>6590</v>
      </c>
      <c r="K757" t="s">
        <v>4216</v>
      </c>
      <c r="L757" t="s">
        <v>1585</v>
      </c>
      <c r="M757" t="s">
        <v>1586</v>
      </c>
      <c r="N757" t="s">
        <v>6619</v>
      </c>
      <c r="O757" t="s">
        <v>6619</v>
      </c>
      <c r="P757" t="s">
        <v>6620</v>
      </c>
      <c r="Q757">
        <v>7316</v>
      </c>
      <c r="R757">
        <v>7316</v>
      </c>
      <c r="S757">
        <v>5086</v>
      </c>
      <c r="T757">
        <v>2194</v>
      </c>
      <c r="U757">
        <v>36</v>
      </c>
      <c r="V757">
        <v>2230</v>
      </c>
      <c r="W757">
        <v>0.69520000000000004</v>
      </c>
      <c r="X757">
        <v>0</v>
      </c>
      <c r="Y757">
        <v>1</v>
      </c>
      <c r="Z757">
        <v>1</v>
      </c>
      <c r="AA757">
        <v>0</v>
      </c>
      <c r="AB757" t="s">
        <v>1239</v>
      </c>
      <c r="AC757" t="s">
        <v>6621</v>
      </c>
      <c r="AP757" t="s">
        <v>981</v>
      </c>
      <c r="AQ757">
        <v>0</v>
      </c>
      <c r="AT757" t="s">
        <v>1034</v>
      </c>
      <c r="AU757" t="s">
        <v>6622</v>
      </c>
      <c r="AV757" t="s">
        <v>6623</v>
      </c>
      <c r="AW757" t="s">
        <v>6624</v>
      </c>
      <c r="AX757" t="s">
        <v>6625</v>
      </c>
      <c r="BF757" s="730" t="s">
        <v>4213</v>
      </c>
      <c r="BG757" s="730" t="s">
        <v>4216</v>
      </c>
      <c r="BH757" s="730" t="s">
        <v>11137</v>
      </c>
    </row>
    <row r="758" spans="1:60">
      <c r="A758">
        <v>754</v>
      </c>
      <c r="B758" t="s">
        <v>1239</v>
      </c>
      <c r="D758" t="s">
        <v>6626</v>
      </c>
      <c r="E758" t="s">
        <v>6627</v>
      </c>
      <c r="F758" t="s">
        <v>974</v>
      </c>
      <c r="G758">
        <v>1</v>
      </c>
      <c r="H758">
        <v>0</v>
      </c>
      <c r="I758" t="s">
        <v>1583</v>
      </c>
      <c r="J758" t="s">
        <v>6628</v>
      </c>
      <c r="K758" t="s">
        <v>4216</v>
      </c>
      <c r="L758" t="s">
        <v>1585</v>
      </c>
      <c r="M758" t="s">
        <v>1586</v>
      </c>
      <c r="N758" t="s">
        <v>6627</v>
      </c>
      <c r="O758" t="s">
        <v>6627</v>
      </c>
      <c r="P758" t="s">
        <v>6629</v>
      </c>
      <c r="Q758">
        <v>7437</v>
      </c>
      <c r="R758">
        <v>7512</v>
      </c>
      <c r="S758">
        <v>6998</v>
      </c>
      <c r="T758">
        <v>445</v>
      </c>
      <c r="U758">
        <v>69</v>
      </c>
      <c r="V758">
        <v>514</v>
      </c>
      <c r="W758">
        <v>0.93159999999999998</v>
      </c>
      <c r="X758">
        <v>0</v>
      </c>
      <c r="Y758">
        <v>1</v>
      </c>
      <c r="Z758">
        <v>1</v>
      </c>
      <c r="AA758">
        <v>0</v>
      </c>
      <c r="AB758" t="s">
        <v>1239</v>
      </c>
      <c r="AC758" t="s">
        <v>6630</v>
      </c>
      <c r="AP758" t="s">
        <v>981</v>
      </c>
      <c r="AQ758">
        <v>0</v>
      </c>
      <c r="AT758" t="s">
        <v>1034</v>
      </c>
      <c r="AU758" t="s">
        <v>6631</v>
      </c>
      <c r="AV758" t="s">
        <v>6632</v>
      </c>
      <c r="AW758" t="s">
        <v>6633</v>
      </c>
      <c r="AX758" t="s">
        <v>6634</v>
      </c>
      <c r="BF758" s="730" t="s">
        <v>6612</v>
      </c>
      <c r="BG758" s="730" t="s">
        <v>4216</v>
      </c>
      <c r="BH758" s="730" t="s">
        <v>11137</v>
      </c>
    </row>
    <row r="759" spans="1:60">
      <c r="A759">
        <v>755</v>
      </c>
      <c r="B759" t="s">
        <v>1239</v>
      </c>
      <c r="D759" t="s">
        <v>6635</v>
      </c>
      <c r="E759" t="s">
        <v>6636</v>
      </c>
      <c r="F759" t="s">
        <v>974</v>
      </c>
      <c r="G759">
        <v>1</v>
      </c>
      <c r="H759">
        <v>0</v>
      </c>
      <c r="I759" t="s">
        <v>1583</v>
      </c>
      <c r="J759" t="s">
        <v>6637</v>
      </c>
      <c r="K759" t="s">
        <v>4216</v>
      </c>
      <c r="L759" t="s">
        <v>1585</v>
      </c>
      <c r="M759" t="s">
        <v>1586</v>
      </c>
      <c r="N759" t="s">
        <v>6636</v>
      </c>
      <c r="O759" t="s">
        <v>6636</v>
      </c>
      <c r="P759" t="s">
        <v>6638</v>
      </c>
      <c r="Q759">
        <v>5527</v>
      </c>
      <c r="R759">
        <v>5541</v>
      </c>
      <c r="S759">
        <v>5215</v>
      </c>
      <c r="T759">
        <v>292</v>
      </c>
      <c r="U759">
        <v>34</v>
      </c>
      <c r="V759">
        <v>326</v>
      </c>
      <c r="W759">
        <v>0.94120000000000004</v>
      </c>
      <c r="X759">
        <v>0</v>
      </c>
      <c r="Y759">
        <v>0</v>
      </c>
      <c r="Z759">
        <v>1</v>
      </c>
      <c r="AA759">
        <v>0</v>
      </c>
      <c r="AB759" t="s">
        <v>1239</v>
      </c>
      <c r="AC759" t="s">
        <v>6483</v>
      </c>
      <c r="AP759" t="s">
        <v>981</v>
      </c>
      <c r="AQ759">
        <v>0</v>
      </c>
      <c r="AT759" t="s">
        <v>971</v>
      </c>
      <c r="AU759" t="s">
        <v>1313</v>
      </c>
      <c r="AV759" t="s">
        <v>6639</v>
      </c>
      <c r="AW759" t="s">
        <v>1314</v>
      </c>
      <c r="AX759" t="s">
        <v>1314</v>
      </c>
      <c r="BF759" s="730" t="s">
        <v>6618</v>
      </c>
      <c r="BG759" s="730" t="s">
        <v>4216</v>
      </c>
      <c r="BH759" s="730" t="s">
        <v>11137</v>
      </c>
    </row>
    <row r="760" spans="1:60">
      <c r="A760">
        <v>756</v>
      </c>
      <c r="B760" t="s">
        <v>1239</v>
      </c>
      <c r="D760" t="s">
        <v>6640</v>
      </c>
      <c r="E760" t="s">
        <v>6641</v>
      </c>
      <c r="F760" t="s">
        <v>974</v>
      </c>
      <c r="G760">
        <v>1</v>
      </c>
      <c r="H760">
        <v>0</v>
      </c>
      <c r="I760" t="s">
        <v>1583</v>
      </c>
      <c r="J760" t="s">
        <v>6637</v>
      </c>
      <c r="K760" t="s">
        <v>4216</v>
      </c>
      <c r="L760" t="s">
        <v>1585</v>
      </c>
      <c r="M760" t="s">
        <v>1586</v>
      </c>
      <c r="N760" t="s">
        <v>6641</v>
      </c>
      <c r="O760" t="s">
        <v>6641</v>
      </c>
      <c r="P760" t="s">
        <v>6642</v>
      </c>
      <c r="Q760">
        <v>3154</v>
      </c>
      <c r="R760">
        <v>3076</v>
      </c>
      <c r="S760">
        <v>3062</v>
      </c>
      <c r="T760">
        <v>4</v>
      </c>
      <c r="U760">
        <v>10</v>
      </c>
      <c r="V760">
        <v>14</v>
      </c>
      <c r="W760">
        <v>0.99539999999999995</v>
      </c>
      <c r="X760">
        <v>1</v>
      </c>
      <c r="Y760">
        <v>1</v>
      </c>
      <c r="Z760">
        <v>1</v>
      </c>
      <c r="AA760">
        <v>1</v>
      </c>
      <c r="AB760" t="s">
        <v>1239</v>
      </c>
      <c r="AC760" t="s">
        <v>6643</v>
      </c>
      <c r="AP760" t="s">
        <v>981</v>
      </c>
      <c r="AQ760">
        <v>0</v>
      </c>
      <c r="AT760" t="s">
        <v>1190</v>
      </c>
      <c r="AU760" t="s">
        <v>3717</v>
      </c>
      <c r="AV760" t="s">
        <v>6644</v>
      </c>
      <c r="AW760" t="s">
        <v>6645</v>
      </c>
      <c r="AX760" t="s">
        <v>3718</v>
      </c>
      <c r="BF760" s="730" t="s">
        <v>6626</v>
      </c>
      <c r="BG760" s="730" t="s">
        <v>4216</v>
      </c>
      <c r="BH760" s="730" t="s">
        <v>11137</v>
      </c>
    </row>
    <row r="761" spans="1:60">
      <c r="A761">
        <v>757</v>
      </c>
      <c r="B761" t="s">
        <v>1239</v>
      </c>
      <c r="D761" t="s">
        <v>4072</v>
      </c>
      <c r="E761" t="s">
        <v>4075</v>
      </c>
      <c r="F761" t="s">
        <v>974</v>
      </c>
      <c r="G761">
        <v>1</v>
      </c>
      <c r="H761">
        <v>0</v>
      </c>
      <c r="I761" t="s">
        <v>1583</v>
      </c>
      <c r="J761" t="s">
        <v>6628</v>
      </c>
      <c r="K761" t="s">
        <v>6238</v>
      </c>
      <c r="L761" t="s">
        <v>1585</v>
      </c>
      <c r="M761" t="s">
        <v>1586</v>
      </c>
      <c r="N761" t="s">
        <v>4075</v>
      </c>
      <c r="O761" t="s">
        <v>4075</v>
      </c>
      <c r="P761" t="s">
        <v>6646</v>
      </c>
      <c r="Q761">
        <v>2382</v>
      </c>
      <c r="R761">
        <v>2287</v>
      </c>
      <c r="S761">
        <v>2246</v>
      </c>
      <c r="T761">
        <v>9</v>
      </c>
      <c r="U761">
        <v>32</v>
      </c>
      <c r="V761">
        <v>41</v>
      </c>
      <c r="W761">
        <v>0.98209999999999997</v>
      </c>
      <c r="X761">
        <v>1</v>
      </c>
      <c r="Y761">
        <v>1</v>
      </c>
      <c r="Z761">
        <v>1</v>
      </c>
      <c r="AA761">
        <v>1</v>
      </c>
      <c r="AB761" t="s">
        <v>1239</v>
      </c>
      <c r="AC761" t="s">
        <v>6647</v>
      </c>
      <c r="AP761" t="s">
        <v>981</v>
      </c>
      <c r="AQ761">
        <v>0</v>
      </c>
      <c r="AT761" t="s">
        <v>991</v>
      </c>
      <c r="AU761" t="s">
        <v>6648</v>
      </c>
      <c r="AV761" t="s">
        <v>6649</v>
      </c>
      <c r="AW761" t="s">
        <v>6650</v>
      </c>
      <c r="AX761" t="s">
        <v>6651</v>
      </c>
      <c r="BF761" s="730" t="s">
        <v>6635</v>
      </c>
      <c r="BG761" s="730" t="s">
        <v>4216</v>
      </c>
      <c r="BH761" s="730" t="s">
        <v>11137</v>
      </c>
    </row>
    <row r="762" spans="1:60">
      <c r="A762">
        <v>758</v>
      </c>
      <c r="B762" t="s">
        <v>1239</v>
      </c>
      <c r="D762" t="s">
        <v>6652</v>
      </c>
      <c r="E762" t="s">
        <v>6653</v>
      </c>
      <c r="F762" t="s">
        <v>974</v>
      </c>
      <c r="G762">
        <v>1</v>
      </c>
      <c r="H762">
        <v>0</v>
      </c>
      <c r="I762" t="s">
        <v>1583</v>
      </c>
      <c r="J762" t="s">
        <v>6654</v>
      </c>
      <c r="K762" t="s">
        <v>4216</v>
      </c>
      <c r="L762" t="s">
        <v>1585</v>
      </c>
      <c r="M762" t="s">
        <v>1586</v>
      </c>
      <c r="N762" t="s">
        <v>6653</v>
      </c>
      <c r="O762" t="s">
        <v>6653</v>
      </c>
      <c r="P762" t="s">
        <v>6655</v>
      </c>
      <c r="Q762">
        <v>4045</v>
      </c>
      <c r="R762">
        <v>3939</v>
      </c>
      <c r="S762">
        <v>3792</v>
      </c>
      <c r="T762">
        <v>129</v>
      </c>
      <c r="U762">
        <v>18</v>
      </c>
      <c r="V762">
        <v>147</v>
      </c>
      <c r="W762">
        <v>0.9627</v>
      </c>
      <c r="X762">
        <v>0</v>
      </c>
      <c r="Y762">
        <v>0</v>
      </c>
      <c r="Z762">
        <v>1</v>
      </c>
      <c r="AA762">
        <v>0</v>
      </c>
      <c r="AB762" t="s">
        <v>1239</v>
      </c>
      <c r="AC762" t="s">
        <v>6656</v>
      </c>
      <c r="AP762" t="s">
        <v>981</v>
      </c>
      <c r="AQ762">
        <v>0</v>
      </c>
      <c r="AT762" t="s">
        <v>991</v>
      </c>
      <c r="AU762" t="s">
        <v>6657</v>
      </c>
      <c r="AV762" t="s">
        <v>6658</v>
      </c>
      <c r="AW762" t="s">
        <v>4215</v>
      </c>
      <c r="AX762" t="s">
        <v>6659</v>
      </c>
      <c r="BF762" s="730" t="s">
        <v>6640</v>
      </c>
      <c r="BG762" s="730" t="s">
        <v>4216</v>
      </c>
      <c r="BH762" s="730" t="s">
        <v>11137</v>
      </c>
    </row>
    <row r="763" spans="1:60" ht="30">
      <c r="A763">
        <v>759</v>
      </c>
      <c r="B763" t="s">
        <v>1239</v>
      </c>
      <c r="D763" t="s">
        <v>4421</v>
      </c>
      <c r="E763" t="s">
        <v>4423</v>
      </c>
      <c r="F763" t="s">
        <v>974</v>
      </c>
      <c r="G763">
        <v>3</v>
      </c>
      <c r="H763">
        <v>0</v>
      </c>
      <c r="I763" t="s">
        <v>1583</v>
      </c>
      <c r="J763" t="s">
        <v>6654</v>
      </c>
      <c r="K763" t="s">
        <v>4216</v>
      </c>
      <c r="L763" t="s">
        <v>1585</v>
      </c>
      <c r="M763" t="s">
        <v>1586</v>
      </c>
      <c r="N763" t="s">
        <v>4423</v>
      </c>
      <c r="O763" t="s">
        <v>4423</v>
      </c>
      <c r="P763" t="s">
        <v>6660</v>
      </c>
      <c r="Q763">
        <v>9226</v>
      </c>
      <c r="R763">
        <v>9226</v>
      </c>
      <c r="S763">
        <v>9047</v>
      </c>
      <c r="T763">
        <v>119</v>
      </c>
      <c r="U763">
        <v>60</v>
      </c>
      <c r="V763">
        <v>179</v>
      </c>
      <c r="W763">
        <v>0.98060000000000003</v>
      </c>
      <c r="X763">
        <v>1</v>
      </c>
      <c r="Y763">
        <v>1</v>
      </c>
      <c r="Z763">
        <v>1</v>
      </c>
      <c r="AA763">
        <v>1</v>
      </c>
      <c r="AB763" t="s">
        <v>1239</v>
      </c>
      <c r="AC763" s="512" t="s">
        <v>6661</v>
      </c>
      <c r="AD763" s="512" t="s">
        <v>6662</v>
      </c>
      <c r="AE763" s="512" t="s">
        <v>6663</v>
      </c>
      <c r="AP763" t="s">
        <v>981</v>
      </c>
      <c r="AQ763">
        <v>0</v>
      </c>
      <c r="AT763" t="s">
        <v>1190</v>
      </c>
      <c r="AU763" t="s">
        <v>3301</v>
      </c>
      <c r="AV763" t="s">
        <v>6664</v>
      </c>
      <c r="AW763" t="s">
        <v>6665</v>
      </c>
      <c r="AX763" t="s">
        <v>3302</v>
      </c>
      <c r="BF763" s="730" t="s">
        <v>4072</v>
      </c>
      <c r="BG763" s="730" t="s">
        <v>6238</v>
      </c>
      <c r="BH763" s="730" t="s">
        <v>11137</v>
      </c>
    </row>
    <row r="764" spans="1:60">
      <c r="A764">
        <v>760</v>
      </c>
      <c r="B764" t="s">
        <v>1239</v>
      </c>
      <c r="D764" t="s">
        <v>1376</v>
      </c>
      <c r="E764" t="s">
        <v>1378</v>
      </c>
      <c r="F764" t="s">
        <v>974</v>
      </c>
      <c r="G764">
        <v>1</v>
      </c>
      <c r="H764">
        <v>0</v>
      </c>
      <c r="I764" t="s">
        <v>1583</v>
      </c>
      <c r="J764" t="s">
        <v>6654</v>
      </c>
      <c r="K764" t="s">
        <v>4216</v>
      </c>
      <c r="L764" t="s">
        <v>1585</v>
      </c>
      <c r="M764" t="s">
        <v>1586</v>
      </c>
      <c r="N764" t="s">
        <v>1378</v>
      </c>
      <c r="O764" t="s">
        <v>1378</v>
      </c>
      <c r="P764" t="s">
        <v>6666</v>
      </c>
      <c r="Q764">
        <v>2564</v>
      </c>
      <c r="R764">
        <v>2607</v>
      </c>
      <c r="S764">
        <v>1950</v>
      </c>
      <c r="T764">
        <v>613</v>
      </c>
      <c r="U764">
        <v>44</v>
      </c>
      <c r="V764">
        <v>657</v>
      </c>
      <c r="W764">
        <v>0.748</v>
      </c>
      <c r="X764">
        <v>0</v>
      </c>
      <c r="Y764">
        <v>1</v>
      </c>
      <c r="Z764">
        <v>1</v>
      </c>
      <c r="AA764">
        <v>0</v>
      </c>
      <c r="AB764" t="s">
        <v>1239</v>
      </c>
      <c r="AC764" t="s">
        <v>6667</v>
      </c>
      <c r="AP764" t="s">
        <v>981</v>
      </c>
      <c r="AQ764">
        <v>0</v>
      </c>
      <c r="AT764" t="s">
        <v>1034</v>
      </c>
      <c r="AU764" t="s">
        <v>6668</v>
      </c>
      <c r="AV764" t="s">
        <v>6669</v>
      </c>
      <c r="AW764" t="s">
        <v>6670</v>
      </c>
      <c r="AX764" t="s">
        <v>6670</v>
      </c>
      <c r="BF764" s="730" t="s">
        <v>6652</v>
      </c>
      <c r="BG764" s="730" t="s">
        <v>4216</v>
      </c>
      <c r="BH764" s="730" t="s">
        <v>11137</v>
      </c>
    </row>
    <row r="765" spans="1:60">
      <c r="A765">
        <v>761</v>
      </c>
      <c r="B765" t="s">
        <v>1239</v>
      </c>
      <c r="D765" t="s">
        <v>6031</v>
      </c>
      <c r="E765" t="s">
        <v>6034</v>
      </c>
      <c r="F765" t="s">
        <v>974</v>
      </c>
      <c r="G765">
        <v>1</v>
      </c>
      <c r="H765">
        <v>0</v>
      </c>
      <c r="I765" t="s">
        <v>1583</v>
      </c>
      <c r="J765" t="s">
        <v>6654</v>
      </c>
      <c r="K765" t="s">
        <v>4216</v>
      </c>
      <c r="L765" t="s">
        <v>1585</v>
      </c>
      <c r="M765" t="s">
        <v>1586</v>
      </c>
      <c r="N765" t="s">
        <v>6034</v>
      </c>
      <c r="O765" t="s">
        <v>6034</v>
      </c>
      <c r="P765" t="s">
        <v>6671</v>
      </c>
      <c r="Q765">
        <v>6939</v>
      </c>
      <c r="R765">
        <v>6850</v>
      </c>
      <c r="S765">
        <v>6850</v>
      </c>
      <c r="T765">
        <v>0</v>
      </c>
      <c r="U765">
        <v>0</v>
      </c>
      <c r="V765">
        <v>0</v>
      </c>
      <c r="W765">
        <v>1</v>
      </c>
      <c r="X765">
        <v>1</v>
      </c>
      <c r="Y765">
        <v>1</v>
      </c>
      <c r="Z765">
        <v>1</v>
      </c>
      <c r="AA765">
        <v>1</v>
      </c>
      <c r="AB765" t="s">
        <v>1239</v>
      </c>
      <c r="AC765" t="s">
        <v>6672</v>
      </c>
      <c r="AP765" t="s">
        <v>981</v>
      </c>
      <c r="AQ765">
        <v>0</v>
      </c>
      <c r="AT765" t="s">
        <v>936</v>
      </c>
      <c r="AU765" t="s">
        <v>5563</v>
      </c>
      <c r="AV765" t="s">
        <v>6673</v>
      </c>
      <c r="AW765" t="s">
        <v>6674</v>
      </c>
      <c r="AX765" t="s">
        <v>5564</v>
      </c>
      <c r="BF765" s="730" t="s">
        <v>4421</v>
      </c>
      <c r="BG765" s="730" t="s">
        <v>4216</v>
      </c>
      <c r="BH765" s="730" t="s">
        <v>11137</v>
      </c>
    </row>
    <row r="766" spans="1:60">
      <c r="A766">
        <v>762</v>
      </c>
      <c r="B766" t="s">
        <v>1239</v>
      </c>
      <c r="D766" t="s">
        <v>3722</v>
      </c>
      <c r="E766" t="s">
        <v>3725</v>
      </c>
      <c r="F766" t="s">
        <v>974</v>
      </c>
      <c r="G766">
        <v>1</v>
      </c>
      <c r="H766">
        <v>0</v>
      </c>
      <c r="I766" t="s">
        <v>1583</v>
      </c>
      <c r="J766" t="s">
        <v>6654</v>
      </c>
      <c r="K766" t="s">
        <v>4216</v>
      </c>
      <c r="L766" t="s">
        <v>1585</v>
      </c>
      <c r="M766" t="s">
        <v>1586</v>
      </c>
      <c r="N766" t="s">
        <v>3725</v>
      </c>
      <c r="O766" t="s">
        <v>6675</v>
      </c>
      <c r="P766" t="s">
        <v>6676</v>
      </c>
      <c r="Q766">
        <v>2354</v>
      </c>
      <c r="R766">
        <v>2347</v>
      </c>
      <c r="S766">
        <v>2234</v>
      </c>
      <c r="T766">
        <v>90</v>
      </c>
      <c r="U766">
        <v>23</v>
      </c>
      <c r="V766">
        <v>113</v>
      </c>
      <c r="W766">
        <v>0.95189999999999997</v>
      </c>
      <c r="X766">
        <v>0</v>
      </c>
      <c r="Y766">
        <v>1</v>
      </c>
      <c r="Z766">
        <v>1</v>
      </c>
      <c r="AA766">
        <v>0</v>
      </c>
      <c r="AB766" t="s">
        <v>1239</v>
      </c>
      <c r="AC766" t="s">
        <v>6677</v>
      </c>
      <c r="AP766" t="s">
        <v>981</v>
      </c>
      <c r="AQ766">
        <v>0</v>
      </c>
      <c r="AT766" t="s">
        <v>1082</v>
      </c>
      <c r="AU766" t="s">
        <v>2254</v>
      </c>
      <c r="AV766" t="s">
        <v>6678</v>
      </c>
      <c r="AW766" t="s">
        <v>6679</v>
      </c>
      <c r="AX766" t="s">
        <v>2255</v>
      </c>
      <c r="BF766" s="730" t="s">
        <v>1376</v>
      </c>
      <c r="BG766" s="730" t="s">
        <v>4216</v>
      </c>
      <c r="BH766" s="730" t="s">
        <v>11137</v>
      </c>
    </row>
    <row r="767" spans="1:60">
      <c r="A767">
        <v>763</v>
      </c>
      <c r="B767" t="s">
        <v>1239</v>
      </c>
      <c r="D767" t="s">
        <v>6680</v>
      </c>
      <c r="E767" t="s">
        <v>6681</v>
      </c>
      <c r="F767" t="s">
        <v>974</v>
      </c>
      <c r="G767">
        <v>1</v>
      </c>
      <c r="H767">
        <v>0</v>
      </c>
      <c r="I767" t="s">
        <v>1583</v>
      </c>
      <c r="J767" t="s">
        <v>6654</v>
      </c>
      <c r="K767" t="s">
        <v>4216</v>
      </c>
      <c r="L767" t="s">
        <v>1585</v>
      </c>
      <c r="M767" t="s">
        <v>1586</v>
      </c>
      <c r="N767" t="s">
        <v>6681</v>
      </c>
      <c r="O767" t="s">
        <v>6681</v>
      </c>
      <c r="P767" t="s">
        <v>6682</v>
      </c>
      <c r="Q767">
        <v>3340</v>
      </c>
      <c r="R767">
        <v>3317</v>
      </c>
      <c r="S767">
        <v>2420</v>
      </c>
      <c r="T767">
        <v>897</v>
      </c>
      <c r="U767">
        <v>0</v>
      </c>
      <c r="V767">
        <v>897</v>
      </c>
      <c r="W767">
        <v>0.72960000000000003</v>
      </c>
      <c r="X767">
        <v>0</v>
      </c>
      <c r="Y767">
        <v>0</v>
      </c>
      <c r="Z767">
        <v>1</v>
      </c>
      <c r="AA767">
        <v>0</v>
      </c>
      <c r="AB767" t="s">
        <v>1239</v>
      </c>
      <c r="AC767" t="s">
        <v>6683</v>
      </c>
      <c r="AP767" t="s">
        <v>981</v>
      </c>
      <c r="AQ767">
        <v>0</v>
      </c>
      <c r="AT767" t="s">
        <v>1023</v>
      </c>
      <c r="AU767" t="s">
        <v>6684</v>
      </c>
      <c r="AV767" t="s">
        <v>6685</v>
      </c>
      <c r="AW767" t="s">
        <v>6686</v>
      </c>
      <c r="AX767" t="s">
        <v>6686</v>
      </c>
      <c r="BF767" s="730" t="s">
        <v>6031</v>
      </c>
      <c r="BG767" s="730" t="s">
        <v>4216</v>
      </c>
      <c r="BH767" s="730" t="s">
        <v>11137</v>
      </c>
    </row>
    <row r="768" spans="1:60">
      <c r="A768">
        <v>764</v>
      </c>
      <c r="B768" t="s">
        <v>1239</v>
      </c>
      <c r="D768" t="s">
        <v>6687</v>
      </c>
      <c r="E768" t="s">
        <v>6688</v>
      </c>
      <c r="F768" t="s">
        <v>974</v>
      </c>
      <c r="G768">
        <v>2</v>
      </c>
      <c r="H768">
        <v>0</v>
      </c>
      <c r="I768" t="s">
        <v>1583</v>
      </c>
      <c r="J768" t="s">
        <v>6689</v>
      </c>
      <c r="K768" t="s">
        <v>4216</v>
      </c>
      <c r="L768" t="s">
        <v>1585</v>
      </c>
      <c r="M768" t="s">
        <v>1586</v>
      </c>
      <c r="N768" t="s">
        <v>6688</v>
      </c>
      <c r="O768" t="s">
        <v>6688</v>
      </c>
      <c r="P768" t="s">
        <v>6690</v>
      </c>
      <c r="Q768">
        <v>9891</v>
      </c>
      <c r="R768">
        <v>9891</v>
      </c>
      <c r="S768">
        <v>9768</v>
      </c>
      <c r="T768">
        <v>99</v>
      </c>
      <c r="U768">
        <v>24</v>
      </c>
      <c r="V768">
        <v>123</v>
      </c>
      <c r="W768">
        <v>0.98760000000000003</v>
      </c>
      <c r="X768">
        <v>1</v>
      </c>
      <c r="Y768">
        <v>1</v>
      </c>
      <c r="Z768">
        <v>1</v>
      </c>
      <c r="AA768">
        <v>1</v>
      </c>
      <c r="AB768" t="s">
        <v>1239</v>
      </c>
      <c r="AC768" s="491" t="s">
        <v>6691</v>
      </c>
      <c r="AD768" s="492" t="s">
        <v>6692</v>
      </c>
      <c r="AP768" t="s">
        <v>981</v>
      </c>
      <c r="AQ768">
        <v>0</v>
      </c>
      <c r="AT768" t="s">
        <v>991</v>
      </c>
      <c r="AU768" t="s">
        <v>6693</v>
      </c>
      <c r="AV768" t="s">
        <v>6694</v>
      </c>
      <c r="AW768" t="s">
        <v>6695</v>
      </c>
      <c r="AX768" t="s">
        <v>6686</v>
      </c>
      <c r="BF768" s="730" t="s">
        <v>3722</v>
      </c>
      <c r="BG768" s="730" t="s">
        <v>4216</v>
      </c>
      <c r="BH768" s="730" t="s">
        <v>11137</v>
      </c>
    </row>
    <row r="769" spans="1:60">
      <c r="A769">
        <v>765</v>
      </c>
      <c r="B769" t="s">
        <v>1239</v>
      </c>
      <c r="D769" t="s">
        <v>2920</v>
      </c>
      <c r="E769" t="s">
        <v>2417</v>
      </c>
      <c r="F769" t="s">
        <v>974</v>
      </c>
      <c r="G769">
        <v>1</v>
      </c>
      <c r="H769">
        <v>0</v>
      </c>
      <c r="I769" t="s">
        <v>1583</v>
      </c>
      <c r="J769" t="s">
        <v>1708</v>
      </c>
      <c r="K769" t="s">
        <v>4216</v>
      </c>
      <c r="L769" t="s">
        <v>1585</v>
      </c>
      <c r="M769" t="s">
        <v>1586</v>
      </c>
      <c r="N769" t="s">
        <v>6696</v>
      </c>
      <c r="O769" t="s">
        <v>6696</v>
      </c>
      <c r="P769" t="s">
        <v>6697</v>
      </c>
      <c r="Q769">
        <v>2300</v>
      </c>
      <c r="R769">
        <v>2312</v>
      </c>
      <c r="S769">
        <v>2300</v>
      </c>
      <c r="T769">
        <v>12</v>
      </c>
      <c r="U769">
        <v>0</v>
      </c>
      <c r="V769">
        <v>12</v>
      </c>
      <c r="W769">
        <v>0.99480000000000002</v>
      </c>
      <c r="X769">
        <v>1</v>
      </c>
      <c r="Y769">
        <v>1</v>
      </c>
      <c r="Z769">
        <v>1</v>
      </c>
      <c r="AA769">
        <v>1</v>
      </c>
      <c r="AB769" t="s">
        <v>1239</v>
      </c>
      <c r="AC769" t="s">
        <v>6698</v>
      </c>
      <c r="AP769" t="s">
        <v>981</v>
      </c>
      <c r="AQ769">
        <v>0</v>
      </c>
      <c r="AT769" t="s">
        <v>1034</v>
      </c>
      <c r="AU769" t="s">
        <v>6699</v>
      </c>
      <c r="AV769" t="s">
        <v>6700</v>
      </c>
      <c r="AW769" t="s">
        <v>5545</v>
      </c>
      <c r="AX769" t="s">
        <v>6701</v>
      </c>
      <c r="BF769" s="730" t="s">
        <v>6680</v>
      </c>
      <c r="BG769" s="730" t="s">
        <v>4216</v>
      </c>
      <c r="BH769" s="730" t="s">
        <v>11137</v>
      </c>
    </row>
    <row r="770" spans="1:60">
      <c r="A770">
        <v>766</v>
      </c>
      <c r="B770" t="s">
        <v>1239</v>
      </c>
      <c r="D770" t="s">
        <v>6702</v>
      </c>
      <c r="E770" t="s">
        <v>6703</v>
      </c>
      <c r="F770" t="s">
        <v>974</v>
      </c>
      <c r="G770">
        <v>1</v>
      </c>
      <c r="H770">
        <v>0</v>
      </c>
      <c r="I770" t="s">
        <v>1583</v>
      </c>
      <c r="J770" t="s">
        <v>6704</v>
      </c>
      <c r="K770" t="s">
        <v>4216</v>
      </c>
      <c r="L770" t="s">
        <v>1585</v>
      </c>
      <c r="M770" t="s">
        <v>1586</v>
      </c>
      <c r="N770" t="s">
        <v>6703</v>
      </c>
      <c r="O770" t="s">
        <v>6703</v>
      </c>
      <c r="P770" t="s">
        <v>6705</v>
      </c>
      <c r="Q770">
        <v>2821</v>
      </c>
      <c r="R770">
        <v>2848</v>
      </c>
      <c r="S770">
        <v>2792</v>
      </c>
      <c r="T770">
        <v>56</v>
      </c>
      <c r="U770">
        <v>0</v>
      </c>
      <c r="V770">
        <v>56</v>
      </c>
      <c r="W770">
        <v>0.98029999999999995</v>
      </c>
      <c r="X770">
        <v>1</v>
      </c>
      <c r="Y770">
        <v>1</v>
      </c>
      <c r="Z770">
        <v>1</v>
      </c>
      <c r="AA770">
        <v>1</v>
      </c>
      <c r="AB770" t="s">
        <v>1239</v>
      </c>
      <c r="AC770" t="s">
        <v>6706</v>
      </c>
      <c r="AP770" t="s">
        <v>981</v>
      </c>
      <c r="AQ770">
        <v>0</v>
      </c>
      <c r="AT770" t="s">
        <v>991</v>
      </c>
      <c r="AU770" t="s">
        <v>6707</v>
      </c>
      <c r="AV770" t="s">
        <v>6708</v>
      </c>
      <c r="AW770" t="s">
        <v>6709</v>
      </c>
      <c r="AX770" t="s">
        <v>6710</v>
      </c>
      <c r="BF770" s="730" t="s">
        <v>6687</v>
      </c>
      <c r="BG770" s="730" t="s">
        <v>4216</v>
      </c>
      <c r="BH770" s="730" t="s">
        <v>11137</v>
      </c>
    </row>
    <row r="771" spans="1:60">
      <c r="A771">
        <v>767</v>
      </c>
      <c r="B771" t="s">
        <v>1239</v>
      </c>
      <c r="D771" t="s">
        <v>6711</v>
      </c>
      <c r="E771" t="s">
        <v>6712</v>
      </c>
      <c r="F771" t="s">
        <v>974</v>
      </c>
      <c r="G771">
        <v>1</v>
      </c>
      <c r="H771">
        <v>0</v>
      </c>
      <c r="I771" t="s">
        <v>1643</v>
      </c>
      <c r="J771" t="s">
        <v>6713</v>
      </c>
      <c r="K771" t="s">
        <v>4216</v>
      </c>
      <c r="L771" t="s">
        <v>1585</v>
      </c>
      <c r="M771" t="s">
        <v>1586</v>
      </c>
      <c r="N771" t="s">
        <v>6714</v>
      </c>
      <c r="O771" t="s">
        <v>6714</v>
      </c>
      <c r="P771" t="s">
        <v>6715</v>
      </c>
      <c r="Q771">
        <v>58471</v>
      </c>
      <c r="R771">
        <v>53630</v>
      </c>
      <c r="S771">
        <v>52688</v>
      </c>
      <c r="T771">
        <v>868</v>
      </c>
      <c r="U771">
        <v>74</v>
      </c>
      <c r="V771">
        <v>942</v>
      </c>
      <c r="W771">
        <v>0.98240000000000005</v>
      </c>
      <c r="X771">
        <v>1</v>
      </c>
      <c r="Y771">
        <v>1</v>
      </c>
      <c r="Z771">
        <v>1</v>
      </c>
      <c r="AA771">
        <v>1</v>
      </c>
      <c r="AB771" t="s">
        <v>1239</v>
      </c>
      <c r="AC771" t="s">
        <v>6716</v>
      </c>
      <c r="AP771" t="s">
        <v>981</v>
      </c>
      <c r="AQ771">
        <v>0</v>
      </c>
      <c r="AT771" t="s">
        <v>991</v>
      </c>
      <c r="AU771" t="s">
        <v>6707</v>
      </c>
      <c r="AV771" t="s">
        <v>6717</v>
      </c>
      <c r="AW771" t="s">
        <v>6718</v>
      </c>
      <c r="AX771" t="s">
        <v>6710</v>
      </c>
      <c r="BF771" s="730" t="s">
        <v>2920</v>
      </c>
      <c r="BG771" s="730" t="s">
        <v>4216</v>
      </c>
      <c r="BH771" s="730" t="s">
        <v>11137</v>
      </c>
    </row>
    <row r="772" spans="1:60">
      <c r="A772">
        <v>768</v>
      </c>
      <c r="B772" t="s">
        <v>1239</v>
      </c>
      <c r="D772" t="s">
        <v>6719</v>
      </c>
      <c r="E772" t="s">
        <v>6720</v>
      </c>
      <c r="F772" t="s">
        <v>974</v>
      </c>
      <c r="G772">
        <v>1</v>
      </c>
      <c r="H772">
        <v>0</v>
      </c>
      <c r="I772" t="s">
        <v>1643</v>
      </c>
      <c r="J772" t="s">
        <v>6720</v>
      </c>
      <c r="K772" t="s">
        <v>4216</v>
      </c>
      <c r="L772" t="s">
        <v>1585</v>
      </c>
      <c r="M772" t="s">
        <v>1586</v>
      </c>
      <c r="N772" t="s">
        <v>6721</v>
      </c>
      <c r="O772" t="s">
        <v>6722</v>
      </c>
      <c r="P772" t="s">
        <v>6723</v>
      </c>
      <c r="Q772">
        <v>37645</v>
      </c>
      <c r="R772">
        <v>36407</v>
      </c>
      <c r="S772">
        <v>36029</v>
      </c>
      <c r="T772">
        <v>301</v>
      </c>
      <c r="U772">
        <v>77</v>
      </c>
      <c r="V772">
        <v>378</v>
      </c>
      <c r="W772">
        <v>0.98960000000000004</v>
      </c>
      <c r="X772">
        <v>1</v>
      </c>
      <c r="Y772">
        <v>1</v>
      </c>
      <c r="Z772">
        <v>1</v>
      </c>
      <c r="AA772">
        <v>1</v>
      </c>
      <c r="AB772" t="s">
        <v>1239</v>
      </c>
      <c r="AC772" t="s">
        <v>6724</v>
      </c>
      <c r="AP772" t="s">
        <v>981</v>
      </c>
      <c r="AQ772">
        <v>0</v>
      </c>
      <c r="AT772" t="s">
        <v>1023</v>
      </c>
      <c r="AU772" t="s">
        <v>6725</v>
      </c>
      <c r="AV772" t="s">
        <v>6726</v>
      </c>
      <c r="AW772" t="s">
        <v>6727</v>
      </c>
      <c r="AX772" t="s">
        <v>6728</v>
      </c>
      <c r="BF772" s="730" t="s">
        <v>6702</v>
      </c>
      <c r="BG772" s="730" t="s">
        <v>4216</v>
      </c>
      <c r="BH772" s="730" t="s">
        <v>11137</v>
      </c>
    </row>
    <row r="773" spans="1:60">
      <c r="A773">
        <v>769</v>
      </c>
      <c r="B773" t="s">
        <v>1239</v>
      </c>
      <c r="D773" t="s">
        <v>6729</v>
      </c>
      <c r="E773" t="s">
        <v>6730</v>
      </c>
      <c r="F773" t="s">
        <v>974</v>
      </c>
      <c r="G773">
        <v>1</v>
      </c>
      <c r="H773">
        <v>0</v>
      </c>
      <c r="I773" t="s">
        <v>1643</v>
      </c>
      <c r="J773" t="s">
        <v>6731</v>
      </c>
      <c r="K773" t="s">
        <v>4216</v>
      </c>
      <c r="L773" t="s">
        <v>1585</v>
      </c>
      <c r="M773" t="s">
        <v>1586</v>
      </c>
      <c r="N773" t="s">
        <v>6732</v>
      </c>
      <c r="O773" t="s">
        <v>6732</v>
      </c>
      <c r="P773" t="s">
        <v>6733</v>
      </c>
      <c r="Q773">
        <v>10055</v>
      </c>
      <c r="R773">
        <v>9591</v>
      </c>
      <c r="S773">
        <v>9558</v>
      </c>
      <c r="T773">
        <v>33</v>
      </c>
      <c r="U773">
        <v>0</v>
      </c>
      <c r="V773">
        <v>33</v>
      </c>
      <c r="W773">
        <v>0.99660000000000004</v>
      </c>
      <c r="X773">
        <v>1</v>
      </c>
      <c r="Y773">
        <v>1</v>
      </c>
      <c r="Z773">
        <v>1</v>
      </c>
      <c r="AA773">
        <v>1</v>
      </c>
      <c r="AB773" t="s">
        <v>1239</v>
      </c>
      <c r="AC773" t="s">
        <v>6734</v>
      </c>
      <c r="AP773" t="s">
        <v>981</v>
      </c>
      <c r="AQ773">
        <v>0</v>
      </c>
      <c r="AT773" t="s">
        <v>1034</v>
      </c>
      <c r="AU773" t="s">
        <v>6735</v>
      </c>
      <c r="AV773" t="s">
        <v>6736</v>
      </c>
      <c r="AW773" t="s">
        <v>6737</v>
      </c>
      <c r="AX773" t="s">
        <v>6738</v>
      </c>
      <c r="BF773" s="730" t="s">
        <v>6711</v>
      </c>
      <c r="BG773" s="730" t="s">
        <v>4216</v>
      </c>
      <c r="BH773" s="730" t="s">
        <v>11137</v>
      </c>
    </row>
    <row r="774" spans="1:60">
      <c r="A774">
        <v>770</v>
      </c>
      <c r="B774" t="s">
        <v>1239</v>
      </c>
      <c r="D774" t="s">
        <v>6739</v>
      </c>
      <c r="E774" t="s">
        <v>6740</v>
      </c>
      <c r="F774" t="s">
        <v>974</v>
      </c>
      <c r="G774">
        <v>1</v>
      </c>
      <c r="H774">
        <v>0</v>
      </c>
      <c r="I774" t="s">
        <v>1643</v>
      </c>
      <c r="J774" t="s">
        <v>6731</v>
      </c>
      <c r="K774" t="s">
        <v>4216</v>
      </c>
      <c r="L774" t="s">
        <v>1585</v>
      </c>
      <c r="M774" t="s">
        <v>1586</v>
      </c>
      <c r="N774" t="s">
        <v>6740</v>
      </c>
      <c r="O774" t="s">
        <v>6741</v>
      </c>
      <c r="P774" t="s">
        <v>6742</v>
      </c>
      <c r="Q774">
        <v>4939</v>
      </c>
      <c r="R774">
        <v>4871</v>
      </c>
      <c r="S774">
        <v>4552</v>
      </c>
      <c r="T774">
        <v>189</v>
      </c>
      <c r="U774">
        <v>89</v>
      </c>
      <c r="V774">
        <v>319</v>
      </c>
      <c r="W774">
        <v>0.9345</v>
      </c>
      <c r="X774">
        <v>0</v>
      </c>
      <c r="Y774">
        <v>1</v>
      </c>
      <c r="Z774">
        <v>1</v>
      </c>
      <c r="AA774">
        <v>0</v>
      </c>
      <c r="AB774" t="s">
        <v>1239</v>
      </c>
      <c r="AC774" t="s">
        <v>6743</v>
      </c>
      <c r="AP774" t="s">
        <v>981</v>
      </c>
      <c r="AQ774">
        <v>0</v>
      </c>
      <c r="AT774" t="s">
        <v>1190</v>
      </c>
      <c r="AU774" t="s">
        <v>3292</v>
      </c>
      <c r="AV774" t="s">
        <v>6744</v>
      </c>
      <c r="AW774" t="s">
        <v>6745</v>
      </c>
      <c r="AX774" t="s">
        <v>3293</v>
      </c>
      <c r="BF774" s="730" t="s">
        <v>6719</v>
      </c>
      <c r="BG774" s="730" t="s">
        <v>4216</v>
      </c>
      <c r="BH774" s="730" t="s">
        <v>11137</v>
      </c>
    </row>
    <row r="775" spans="1:60">
      <c r="A775">
        <v>771</v>
      </c>
      <c r="B775" t="s">
        <v>1239</v>
      </c>
      <c r="D775" t="s">
        <v>6746</v>
      </c>
      <c r="E775" t="s">
        <v>6747</v>
      </c>
      <c r="F775" t="s">
        <v>974</v>
      </c>
      <c r="G775">
        <v>1</v>
      </c>
      <c r="H775">
        <v>0</v>
      </c>
      <c r="I775" t="s">
        <v>1643</v>
      </c>
      <c r="J775" t="s">
        <v>1711</v>
      </c>
      <c r="K775" t="s">
        <v>4216</v>
      </c>
      <c r="L775" t="s">
        <v>1585</v>
      </c>
      <c r="M775" t="s">
        <v>1586</v>
      </c>
      <c r="N775" t="s">
        <v>6747</v>
      </c>
      <c r="O775" t="s">
        <v>6747</v>
      </c>
      <c r="P775" t="s">
        <v>6748</v>
      </c>
      <c r="Q775">
        <v>3936</v>
      </c>
      <c r="R775">
        <v>3702</v>
      </c>
      <c r="S775">
        <v>3436</v>
      </c>
      <c r="T775">
        <v>233</v>
      </c>
      <c r="U775">
        <v>33</v>
      </c>
      <c r="V775">
        <v>266</v>
      </c>
      <c r="W775">
        <v>0.92810000000000004</v>
      </c>
      <c r="X775">
        <v>0</v>
      </c>
      <c r="Y775">
        <v>1</v>
      </c>
      <c r="Z775">
        <v>1</v>
      </c>
      <c r="AA775">
        <v>0</v>
      </c>
      <c r="AB775" t="s">
        <v>1239</v>
      </c>
      <c r="AC775" t="s">
        <v>6749</v>
      </c>
      <c r="AP775" t="s">
        <v>981</v>
      </c>
      <c r="AQ775">
        <v>0</v>
      </c>
      <c r="AT775" t="s">
        <v>1190</v>
      </c>
      <c r="AU775" t="s">
        <v>3292</v>
      </c>
      <c r="AV775" t="s">
        <v>6750</v>
      </c>
      <c r="AW775" t="s">
        <v>6751</v>
      </c>
      <c r="AX775" t="s">
        <v>3293</v>
      </c>
      <c r="BF775" s="730" t="s">
        <v>6729</v>
      </c>
      <c r="BG775" s="730" t="s">
        <v>4216</v>
      </c>
      <c r="BH775" s="730" t="s">
        <v>11137</v>
      </c>
    </row>
    <row r="776" spans="1:60">
      <c r="A776">
        <v>772</v>
      </c>
      <c r="B776" t="s">
        <v>1239</v>
      </c>
      <c r="D776" t="s">
        <v>6752</v>
      </c>
      <c r="E776" t="s">
        <v>6753</v>
      </c>
      <c r="F776" t="s">
        <v>974</v>
      </c>
      <c r="G776">
        <v>1</v>
      </c>
      <c r="H776">
        <v>0</v>
      </c>
      <c r="I776" t="s">
        <v>1643</v>
      </c>
      <c r="J776" t="s">
        <v>1781</v>
      </c>
      <c r="K776" t="s">
        <v>4216</v>
      </c>
      <c r="L776" t="s">
        <v>1585</v>
      </c>
      <c r="M776" t="s">
        <v>1586</v>
      </c>
      <c r="N776" t="s">
        <v>6753</v>
      </c>
      <c r="O776" t="s">
        <v>6753</v>
      </c>
      <c r="P776" t="s">
        <v>6754</v>
      </c>
      <c r="Q776">
        <v>2344</v>
      </c>
      <c r="R776">
        <v>2238</v>
      </c>
      <c r="S776">
        <v>2214</v>
      </c>
      <c r="T776">
        <v>20</v>
      </c>
      <c r="U776">
        <v>4</v>
      </c>
      <c r="V776">
        <v>24</v>
      </c>
      <c r="W776">
        <v>0.98929999999999996</v>
      </c>
      <c r="X776">
        <v>1</v>
      </c>
      <c r="Y776">
        <v>1</v>
      </c>
      <c r="Z776">
        <v>1</v>
      </c>
      <c r="AA776">
        <v>1</v>
      </c>
      <c r="AB776" t="s">
        <v>1239</v>
      </c>
      <c r="AC776" t="s">
        <v>6755</v>
      </c>
      <c r="AP776" t="s">
        <v>981</v>
      </c>
      <c r="AQ776">
        <v>0</v>
      </c>
      <c r="AT776" t="s">
        <v>1023</v>
      </c>
      <c r="AU776" t="s">
        <v>6756</v>
      </c>
      <c r="AV776" t="s">
        <v>6757</v>
      </c>
      <c r="AW776" t="s">
        <v>6758</v>
      </c>
      <c r="AX776" t="s">
        <v>6759</v>
      </c>
      <c r="BF776" s="730" t="s">
        <v>6739</v>
      </c>
      <c r="BG776" s="730" t="s">
        <v>4216</v>
      </c>
      <c r="BH776" s="730" t="s">
        <v>11137</v>
      </c>
    </row>
    <row r="777" spans="1:60">
      <c r="A777">
        <v>773</v>
      </c>
      <c r="B777" t="s">
        <v>1239</v>
      </c>
      <c r="D777" t="s">
        <v>3454</v>
      </c>
      <c r="E777" t="s">
        <v>3456</v>
      </c>
      <c r="F777" t="s">
        <v>974</v>
      </c>
      <c r="G777">
        <v>1</v>
      </c>
      <c r="H777">
        <v>0</v>
      </c>
      <c r="I777" t="s">
        <v>1643</v>
      </c>
      <c r="J777" t="s">
        <v>6731</v>
      </c>
      <c r="K777" t="s">
        <v>4216</v>
      </c>
      <c r="L777" t="s">
        <v>1585</v>
      </c>
      <c r="M777" t="s">
        <v>1586</v>
      </c>
      <c r="N777" t="s">
        <v>3456</v>
      </c>
      <c r="O777" t="s">
        <v>3456</v>
      </c>
      <c r="P777" t="s">
        <v>6760</v>
      </c>
      <c r="Q777">
        <v>2561</v>
      </c>
      <c r="R777">
        <v>2326</v>
      </c>
      <c r="S777">
        <v>2289</v>
      </c>
      <c r="T777">
        <v>33</v>
      </c>
      <c r="U777">
        <v>4</v>
      </c>
      <c r="V777">
        <v>37</v>
      </c>
      <c r="W777">
        <v>0.98409999999999997</v>
      </c>
      <c r="X777">
        <v>1</v>
      </c>
      <c r="Y777">
        <v>1</v>
      </c>
      <c r="Z777">
        <v>1</v>
      </c>
      <c r="AA777">
        <v>1</v>
      </c>
      <c r="AB777" t="s">
        <v>1239</v>
      </c>
      <c r="AC777" t="s">
        <v>6761</v>
      </c>
      <c r="AP777" t="s">
        <v>981</v>
      </c>
      <c r="AQ777">
        <v>0</v>
      </c>
      <c r="AT777" t="s">
        <v>1023</v>
      </c>
      <c r="AU777" t="s">
        <v>6762</v>
      </c>
      <c r="AV777" t="s">
        <v>6763</v>
      </c>
      <c r="AW777" t="s">
        <v>6764</v>
      </c>
      <c r="AX777" t="s">
        <v>6765</v>
      </c>
      <c r="BF777" s="730" t="s">
        <v>6746</v>
      </c>
      <c r="BG777" s="730" t="s">
        <v>4216</v>
      </c>
      <c r="BH777" s="730" t="s">
        <v>11137</v>
      </c>
    </row>
    <row r="778" spans="1:60">
      <c r="A778">
        <v>774</v>
      </c>
      <c r="B778" t="s">
        <v>1044</v>
      </c>
      <c r="D778" t="s">
        <v>2941</v>
      </c>
      <c r="E778" t="s">
        <v>2944</v>
      </c>
      <c r="F778" t="s">
        <v>974</v>
      </c>
      <c r="G778">
        <v>1</v>
      </c>
      <c r="H778">
        <v>0</v>
      </c>
      <c r="I778" t="s">
        <v>3966</v>
      </c>
      <c r="J778" t="s">
        <v>6766</v>
      </c>
      <c r="K778" t="s">
        <v>6767</v>
      </c>
      <c r="L778" t="s">
        <v>2136</v>
      </c>
      <c r="M778" t="s">
        <v>978</v>
      </c>
      <c r="N778" t="s">
        <v>1796</v>
      </c>
      <c r="O778" t="s">
        <v>2944</v>
      </c>
      <c r="P778" t="s">
        <v>6768</v>
      </c>
      <c r="Q778">
        <v>4663</v>
      </c>
      <c r="R778">
        <v>4553</v>
      </c>
      <c r="S778">
        <v>2381</v>
      </c>
      <c r="T778">
        <v>2002</v>
      </c>
      <c r="U778">
        <v>170</v>
      </c>
      <c r="V778">
        <v>2172</v>
      </c>
      <c r="W778">
        <v>0.52300000000000002</v>
      </c>
      <c r="X778">
        <v>0</v>
      </c>
      <c r="Y778">
        <v>1</v>
      </c>
      <c r="Z778">
        <v>1</v>
      </c>
      <c r="AA778">
        <v>0</v>
      </c>
      <c r="AB778" t="s">
        <v>1044</v>
      </c>
      <c r="AC778" t="s">
        <v>6769</v>
      </c>
      <c r="AP778" t="s">
        <v>981</v>
      </c>
      <c r="AQ778">
        <v>0</v>
      </c>
      <c r="AT778" t="s">
        <v>1023</v>
      </c>
      <c r="AU778" t="s">
        <v>6770</v>
      </c>
      <c r="AV778" t="s">
        <v>6771</v>
      </c>
      <c r="AW778" t="s">
        <v>6772</v>
      </c>
      <c r="AX778" t="s">
        <v>6773</v>
      </c>
      <c r="BF778" s="730" t="s">
        <v>6752</v>
      </c>
      <c r="BG778" s="730" t="s">
        <v>4216</v>
      </c>
      <c r="BH778" s="730" t="s">
        <v>11137</v>
      </c>
    </row>
    <row r="779" spans="1:60">
      <c r="A779">
        <v>775</v>
      </c>
      <c r="B779" t="s">
        <v>1044</v>
      </c>
      <c r="D779" t="s">
        <v>6774</v>
      </c>
      <c r="E779" t="s">
        <v>6775</v>
      </c>
      <c r="F779" t="s">
        <v>974</v>
      </c>
      <c r="G779">
        <v>1</v>
      </c>
      <c r="H779">
        <v>0</v>
      </c>
      <c r="I779" t="s">
        <v>2381</v>
      </c>
      <c r="J779" t="s">
        <v>6776</v>
      </c>
      <c r="K779" t="s">
        <v>6777</v>
      </c>
      <c r="L779" t="s">
        <v>2136</v>
      </c>
      <c r="M779" t="s">
        <v>978</v>
      </c>
      <c r="N779" t="s">
        <v>6778</v>
      </c>
      <c r="O779" t="s">
        <v>6778</v>
      </c>
      <c r="P779" t="s">
        <v>6779</v>
      </c>
      <c r="Q779">
        <v>2012</v>
      </c>
      <c r="R779">
        <v>2012</v>
      </c>
      <c r="S779">
        <v>1991</v>
      </c>
      <c r="T779">
        <v>21</v>
      </c>
      <c r="U779">
        <v>0</v>
      </c>
      <c r="V779">
        <v>21</v>
      </c>
      <c r="W779">
        <v>0.98960000000000004</v>
      </c>
      <c r="X779">
        <v>1</v>
      </c>
      <c r="Y779">
        <v>1</v>
      </c>
      <c r="Z779">
        <v>1</v>
      </c>
      <c r="AA779">
        <v>1</v>
      </c>
      <c r="AB779" t="s">
        <v>1044</v>
      </c>
      <c r="AC779" t="s">
        <v>6780</v>
      </c>
      <c r="AP779" t="s">
        <v>981</v>
      </c>
      <c r="AQ779">
        <v>0</v>
      </c>
      <c r="AT779" t="s">
        <v>1044</v>
      </c>
      <c r="AU779" t="s">
        <v>6781</v>
      </c>
      <c r="AV779" t="s">
        <v>6782</v>
      </c>
      <c r="AW779" t="s">
        <v>6783</v>
      </c>
      <c r="AX779" t="s">
        <v>6783</v>
      </c>
      <c r="BF779" s="730" t="s">
        <v>3454</v>
      </c>
      <c r="BG779" s="730" t="s">
        <v>4216</v>
      </c>
      <c r="BH779" s="730" t="s">
        <v>11137</v>
      </c>
    </row>
    <row r="780" spans="1:60">
      <c r="A780">
        <v>776</v>
      </c>
      <c r="B780" t="s">
        <v>1044</v>
      </c>
      <c r="D780" t="s">
        <v>1126</v>
      </c>
      <c r="E780" t="s">
        <v>1129</v>
      </c>
      <c r="F780" t="s">
        <v>974</v>
      </c>
      <c r="G780">
        <v>1</v>
      </c>
      <c r="H780">
        <v>0</v>
      </c>
      <c r="I780" t="s">
        <v>2381</v>
      </c>
      <c r="J780" t="s">
        <v>6776</v>
      </c>
      <c r="K780" t="s">
        <v>6777</v>
      </c>
      <c r="L780" t="s">
        <v>2136</v>
      </c>
      <c r="M780" t="s">
        <v>978</v>
      </c>
      <c r="N780" t="s">
        <v>1129</v>
      </c>
      <c r="O780" t="s">
        <v>1129</v>
      </c>
      <c r="P780" t="s">
        <v>6784</v>
      </c>
      <c r="Q780">
        <v>3627</v>
      </c>
      <c r="R780">
        <v>3286</v>
      </c>
      <c r="S780">
        <v>3144</v>
      </c>
      <c r="T780">
        <v>95</v>
      </c>
      <c r="U780">
        <v>47</v>
      </c>
      <c r="V780">
        <v>142</v>
      </c>
      <c r="W780">
        <v>0.95679999999999998</v>
      </c>
      <c r="X780">
        <v>0</v>
      </c>
      <c r="Y780">
        <v>1</v>
      </c>
      <c r="Z780">
        <v>1</v>
      </c>
      <c r="AA780">
        <v>0</v>
      </c>
      <c r="AB780" t="s">
        <v>1044</v>
      </c>
      <c r="AC780" t="s">
        <v>6785</v>
      </c>
      <c r="AP780" t="s">
        <v>981</v>
      </c>
      <c r="AQ780">
        <v>0</v>
      </c>
      <c r="AT780" t="s">
        <v>936</v>
      </c>
      <c r="AU780" t="s">
        <v>5205</v>
      </c>
      <c r="AV780" t="s">
        <v>6786</v>
      </c>
      <c r="AW780" t="s">
        <v>6787</v>
      </c>
      <c r="AX780" t="s">
        <v>5206</v>
      </c>
      <c r="BF780" s="730" t="s">
        <v>2941</v>
      </c>
      <c r="BG780" s="730" t="s">
        <v>6767</v>
      </c>
      <c r="BH780" s="730" t="s">
        <v>11138</v>
      </c>
    </row>
    <row r="781" spans="1:60">
      <c r="A781">
        <v>777</v>
      </c>
      <c r="B781" t="s">
        <v>1044</v>
      </c>
      <c r="D781" t="s">
        <v>6788</v>
      </c>
      <c r="E781" t="s">
        <v>6789</v>
      </c>
      <c r="F781" t="s">
        <v>974</v>
      </c>
      <c r="G781">
        <v>1</v>
      </c>
      <c r="H781">
        <v>0</v>
      </c>
      <c r="I781" t="s">
        <v>6790</v>
      </c>
      <c r="J781" t="s">
        <v>6791</v>
      </c>
      <c r="K781" t="s">
        <v>6777</v>
      </c>
      <c r="L781" t="s">
        <v>2136</v>
      </c>
      <c r="M781" t="s">
        <v>978</v>
      </c>
      <c r="N781" t="s">
        <v>6789</v>
      </c>
      <c r="O781" t="s">
        <v>6789</v>
      </c>
      <c r="P781" t="s">
        <v>6792</v>
      </c>
      <c r="Q781">
        <v>2459</v>
      </c>
      <c r="R781">
        <v>2459</v>
      </c>
      <c r="S781">
        <v>2420</v>
      </c>
      <c r="T781">
        <v>39</v>
      </c>
      <c r="U781">
        <v>0</v>
      </c>
      <c r="V781">
        <v>39</v>
      </c>
      <c r="W781">
        <v>0.98409999999999997</v>
      </c>
      <c r="X781">
        <v>1</v>
      </c>
      <c r="Y781">
        <v>1</v>
      </c>
      <c r="Z781">
        <v>1</v>
      </c>
      <c r="AA781">
        <v>1</v>
      </c>
      <c r="AB781" t="s">
        <v>1044</v>
      </c>
      <c r="AC781" t="s">
        <v>6793</v>
      </c>
      <c r="AP781" t="s">
        <v>981</v>
      </c>
      <c r="AQ781">
        <v>0</v>
      </c>
      <c r="AT781" t="s">
        <v>936</v>
      </c>
      <c r="AU781" t="s">
        <v>5205</v>
      </c>
      <c r="AV781" t="s">
        <v>6794</v>
      </c>
      <c r="AW781" t="s">
        <v>6795</v>
      </c>
      <c r="AX781" t="s">
        <v>5206</v>
      </c>
      <c r="BF781" s="730" t="s">
        <v>6774</v>
      </c>
      <c r="BG781" s="730" t="s">
        <v>6777</v>
      </c>
      <c r="BH781" s="730" t="s">
        <v>11138</v>
      </c>
    </row>
    <row r="782" spans="1:60">
      <c r="A782">
        <v>778</v>
      </c>
      <c r="B782" t="s">
        <v>1044</v>
      </c>
      <c r="D782" t="s">
        <v>1045</v>
      </c>
      <c r="E782" t="s">
        <v>1047</v>
      </c>
      <c r="F782" t="s">
        <v>974</v>
      </c>
      <c r="G782">
        <v>1</v>
      </c>
      <c r="H782">
        <v>0</v>
      </c>
      <c r="I782" t="s">
        <v>2381</v>
      </c>
      <c r="J782" t="s">
        <v>6796</v>
      </c>
      <c r="K782" t="s">
        <v>6777</v>
      </c>
      <c r="L782" t="s">
        <v>2136</v>
      </c>
      <c r="M782" t="s">
        <v>978</v>
      </c>
      <c r="N782" t="s">
        <v>6797</v>
      </c>
      <c r="O782" t="s">
        <v>6797</v>
      </c>
      <c r="P782" t="s">
        <v>6798</v>
      </c>
      <c r="Q782">
        <v>5136</v>
      </c>
      <c r="R782">
        <v>5058</v>
      </c>
      <c r="S782">
        <v>5058</v>
      </c>
      <c r="T782">
        <v>0</v>
      </c>
      <c r="U782">
        <v>0</v>
      </c>
      <c r="V782">
        <v>0</v>
      </c>
      <c r="W782">
        <v>1</v>
      </c>
      <c r="X782">
        <v>1</v>
      </c>
      <c r="Y782">
        <v>1</v>
      </c>
      <c r="Z782">
        <v>1</v>
      </c>
      <c r="AA782">
        <v>1</v>
      </c>
      <c r="AB782" t="s">
        <v>1044</v>
      </c>
      <c r="AC782" t="s">
        <v>6799</v>
      </c>
      <c r="AP782" t="s">
        <v>981</v>
      </c>
      <c r="AQ782">
        <v>0</v>
      </c>
      <c r="AT782" t="s">
        <v>936</v>
      </c>
      <c r="AU782" t="s">
        <v>5205</v>
      </c>
      <c r="AV782" t="s">
        <v>6800</v>
      </c>
      <c r="AW782" t="s">
        <v>6801</v>
      </c>
      <c r="AX782" t="s">
        <v>5206</v>
      </c>
      <c r="BF782" s="730" t="s">
        <v>1126</v>
      </c>
      <c r="BG782" s="730" t="s">
        <v>6777</v>
      </c>
      <c r="BH782" s="730" t="s">
        <v>11138</v>
      </c>
    </row>
    <row r="783" spans="1:60">
      <c r="A783">
        <v>779</v>
      </c>
      <c r="B783" t="s">
        <v>1044</v>
      </c>
      <c r="D783" t="s">
        <v>5124</v>
      </c>
      <c r="E783" t="s">
        <v>5126</v>
      </c>
      <c r="F783" t="s">
        <v>974</v>
      </c>
      <c r="G783">
        <v>1</v>
      </c>
      <c r="H783">
        <v>0</v>
      </c>
      <c r="I783" t="s">
        <v>2381</v>
      </c>
      <c r="J783" t="s">
        <v>6796</v>
      </c>
      <c r="K783" t="s">
        <v>6777</v>
      </c>
      <c r="L783" t="s">
        <v>2136</v>
      </c>
      <c r="M783" t="s">
        <v>978</v>
      </c>
      <c r="N783" t="s">
        <v>6797</v>
      </c>
      <c r="O783" t="s">
        <v>6797</v>
      </c>
      <c r="P783" t="s">
        <v>6802</v>
      </c>
      <c r="Q783">
        <v>2441</v>
      </c>
      <c r="R783">
        <v>2272</v>
      </c>
      <c r="S783">
        <v>2272</v>
      </c>
      <c r="T783">
        <v>0</v>
      </c>
      <c r="U783">
        <v>0</v>
      </c>
      <c r="V783">
        <v>0</v>
      </c>
      <c r="W783">
        <v>1</v>
      </c>
      <c r="X783">
        <v>1</v>
      </c>
      <c r="Y783">
        <v>1</v>
      </c>
      <c r="Z783">
        <v>1</v>
      </c>
      <c r="AA783">
        <v>1</v>
      </c>
      <c r="AB783" t="s">
        <v>1044</v>
      </c>
      <c r="AC783" t="s">
        <v>6803</v>
      </c>
      <c r="AP783" t="s">
        <v>981</v>
      </c>
      <c r="AQ783">
        <v>0</v>
      </c>
      <c r="AT783" t="s">
        <v>1023</v>
      </c>
      <c r="AU783" t="s">
        <v>6804</v>
      </c>
      <c r="AV783" t="s">
        <v>6805</v>
      </c>
      <c r="AW783" t="s">
        <v>6806</v>
      </c>
      <c r="AX783" t="s">
        <v>6806</v>
      </c>
      <c r="BF783" s="730" t="s">
        <v>6788</v>
      </c>
      <c r="BG783" s="730" t="s">
        <v>6777</v>
      </c>
      <c r="BH783" s="730" t="s">
        <v>11138</v>
      </c>
    </row>
    <row r="784" spans="1:60">
      <c r="A784">
        <v>780</v>
      </c>
      <c r="B784" t="s">
        <v>1044</v>
      </c>
      <c r="D784" t="s">
        <v>6355</v>
      </c>
      <c r="E784" t="s">
        <v>6358</v>
      </c>
      <c r="F784" t="s">
        <v>974</v>
      </c>
      <c r="G784">
        <v>1</v>
      </c>
      <c r="H784">
        <v>0</v>
      </c>
      <c r="I784" t="s">
        <v>2381</v>
      </c>
      <c r="J784" t="s">
        <v>6776</v>
      </c>
      <c r="K784" t="s">
        <v>6777</v>
      </c>
      <c r="L784" t="s">
        <v>2136</v>
      </c>
      <c r="M784" t="s">
        <v>978</v>
      </c>
      <c r="N784" t="s">
        <v>6358</v>
      </c>
      <c r="O784" t="s">
        <v>6358</v>
      </c>
      <c r="P784" t="s">
        <v>6807</v>
      </c>
      <c r="Q784">
        <v>7062</v>
      </c>
      <c r="R784">
        <v>7076</v>
      </c>
      <c r="S784">
        <v>6668</v>
      </c>
      <c r="T784">
        <v>334</v>
      </c>
      <c r="U784">
        <v>74</v>
      </c>
      <c r="V784">
        <v>408</v>
      </c>
      <c r="W784">
        <v>0.94230000000000003</v>
      </c>
      <c r="X784">
        <v>0</v>
      </c>
      <c r="Y784">
        <v>1</v>
      </c>
      <c r="Z784">
        <v>1</v>
      </c>
      <c r="AA784">
        <v>0</v>
      </c>
      <c r="AB784" t="s">
        <v>1044</v>
      </c>
      <c r="AC784" t="s">
        <v>6808</v>
      </c>
      <c r="AP784" t="s">
        <v>981</v>
      </c>
      <c r="AQ784">
        <v>0</v>
      </c>
      <c r="AT784" t="s">
        <v>1034</v>
      </c>
      <c r="AU784" t="s">
        <v>6809</v>
      </c>
      <c r="AV784" t="s">
        <v>6810</v>
      </c>
      <c r="AW784" t="s">
        <v>6811</v>
      </c>
      <c r="AX784" t="s">
        <v>6812</v>
      </c>
      <c r="BF784" s="730" t="s">
        <v>1045</v>
      </c>
      <c r="BG784" s="730" t="s">
        <v>6777</v>
      </c>
      <c r="BH784" s="730" t="s">
        <v>11138</v>
      </c>
    </row>
    <row r="785" spans="1:60">
      <c r="A785">
        <v>781</v>
      </c>
      <c r="B785" t="s">
        <v>1044</v>
      </c>
      <c r="D785" t="s">
        <v>6813</v>
      </c>
      <c r="E785" t="s">
        <v>6814</v>
      </c>
      <c r="F785" t="s">
        <v>974</v>
      </c>
      <c r="G785">
        <v>1</v>
      </c>
      <c r="H785">
        <v>0</v>
      </c>
      <c r="I785" t="s">
        <v>2381</v>
      </c>
      <c r="J785" t="s">
        <v>6815</v>
      </c>
      <c r="K785" t="s">
        <v>6777</v>
      </c>
      <c r="L785" t="s">
        <v>2136</v>
      </c>
      <c r="M785" t="s">
        <v>978</v>
      </c>
      <c r="N785" t="s">
        <v>6814</v>
      </c>
      <c r="O785" t="s">
        <v>6814</v>
      </c>
      <c r="P785" t="s">
        <v>6816</v>
      </c>
      <c r="Q785">
        <v>4571</v>
      </c>
      <c r="R785">
        <v>4571</v>
      </c>
      <c r="S785">
        <v>4533</v>
      </c>
      <c r="T785">
        <v>30</v>
      </c>
      <c r="U785">
        <v>8</v>
      </c>
      <c r="V785">
        <v>38</v>
      </c>
      <c r="W785">
        <v>0.99170000000000003</v>
      </c>
      <c r="X785">
        <v>1</v>
      </c>
      <c r="Y785">
        <v>1</v>
      </c>
      <c r="Z785">
        <v>1</v>
      </c>
      <c r="AA785">
        <v>1</v>
      </c>
      <c r="AB785" t="s">
        <v>1044</v>
      </c>
      <c r="AC785" t="s">
        <v>6817</v>
      </c>
      <c r="AP785" t="s">
        <v>981</v>
      </c>
      <c r="AQ785">
        <v>0</v>
      </c>
      <c r="AT785" t="s">
        <v>1034</v>
      </c>
      <c r="AU785" t="s">
        <v>6818</v>
      </c>
      <c r="AV785" t="s">
        <v>6819</v>
      </c>
      <c r="AW785" t="s">
        <v>6820</v>
      </c>
      <c r="AX785" t="s">
        <v>6820</v>
      </c>
      <c r="BF785" s="730" t="s">
        <v>5124</v>
      </c>
      <c r="BG785" s="730" t="s">
        <v>6777</v>
      </c>
      <c r="BH785" s="730" t="s">
        <v>11138</v>
      </c>
    </row>
    <row r="786" spans="1:60">
      <c r="A786">
        <v>782</v>
      </c>
      <c r="B786" t="s">
        <v>1044</v>
      </c>
      <c r="D786" t="s">
        <v>2452</v>
      </c>
      <c r="E786" t="s">
        <v>2455</v>
      </c>
      <c r="F786" t="s">
        <v>974</v>
      </c>
      <c r="G786">
        <v>1</v>
      </c>
      <c r="H786">
        <v>0</v>
      </c>
      <c r="I786" t="s">
        <v>6790</v>
      </c>
      <c r="J786" t="s">
        <v>6791</v>
      </c>
      <c r="K786" t="s">
        <v>6767</v>
      </c>
      <c r="L786" t="s">
        <v>2136</v>
      </c>
      <c r="M786" t="s">
        <v>978</v>
      </c>
      <c r="N786" t="s">
        <v>2455</v>
      </c>
      <c r="O786" t="s">
        <v>2455</v>
      </c>
      <c r="P786" t="s">
        <v>6821</v>
      </c>
      <c r="Q786">
        <v>3768</v>
      </c>
      <c r="R786">
        <v>3646</v>
      </c>
      <c r="S786">
        <v>3604</v>
      </c>
      <c r="T786">
        <v>42</v>
      </c>
      <c r="U786">
        <v>0</v>
      </c>
      <c r="V786">
        <v>42</v>
      </c>
      <c r="W786">
        <v>0.98850000000000005</v>
      </c>
      <c r="X786">
        <v>1</v>
      </c>
      <c r="Y786">
        <v>1</v>
      </c>
      <c r="Z786">
        <v>1</v>
      </c>
      <c r="AA786">
        <v>1</v>
      </c>
      <c r="AB786" t="s">
        <v>1044</v>
      </c>
      <c r="AC786" t="s">
        <v>6822</v>
      </c>
      <c r="AP786" t="s">
        <v>981</v>
      </c>
      <c r="AQ786">
        <v>0</v>
      </c>
      <c r="AT786" t="s">
        <v>1239</v>
      </c>
      <c r="AU786" t="s">
        <v>6391</v>
      </c>
      <c r="AV786" t="s">
        <v>6823</v>
      </c>
      <c r="AW786" t="s">
        <v>6393</v>
      </c>
      <c r="AX786" t="s">
        <v>6393</v>
      </c>
      <c r="BF786" s="730" t="s">
        <v>6355</v>
      </c>
      <c r="BG786" s="730" t="s">
        <v>6777</v>
      </c>
      <c r="BH786" s="730" t="s">
        <v>11138</v>
      </c>
    </row>
    <row r="787" spans="1:60">
      <c r="A787">
        <v>783</v>
      </c>
      <c r="B787" t="s">
        <v>1044</v>
      </c>
      <c r="D787" t="s">
        <v>6824</v>
      </c>
      <c r="E787" t="s">
        <v>6825</v>
      </c>
      <c r="F787" t="s">
        <v>974</v>
      </c>
      <c r="G787">
        <v>1</v>
      </c>
      <c r="H787">
        <v>0</v>
      </c>
      <c r="I787" t="s">
        <v>2381</v>
      </c>
      <c r="J787" t="s">
        <v>6826</v>
      </c>
      <c r="K787" t="s">
        <v>1044</v>
      </c>
      <c r="L787" t="s">
        <v>2136</v>
      </c>
      <c r="M787" t="s">
        <v>978</v>
      </c>
      <c r="N787" t="s">
        <v>6825</v>
      </c>
      <c r="O787" t="s">
        <v>6825</v>
      </c>
      <c r="P787" t="s">
        <v>6827</v>
      </c>
      <c r="Q787">
        <v>4059</v>
      </c>
      <c r="R787">
        <v>4041</v>
      </c>
      <c r="S787">
        <v>3931</v>
      </c>
      <c r="T787">
        <v>101</v>
      </c>
      <c r="U787">
        <v>9</v>
      </c>
      <c r="V787">
        <v>110</v>
      </c>
      <c r="W787">
        <v>0.9728</v>
      </c>
      <c r="X787">
        <v>0</v>
      </c>
      <c r="Y787">
        <v>1</v>
      </c>
      <c r="Z787">
        <v>1</v>
      </c>
      <c r="AA787">
        <v>0</v>
      </c>
      <c r="AB787" t="s">
        <v>1044</v>
      </c>
      <c r="AC787" t="s">
        <v>6828</v>
      </c>
      <c r="AP787" t="s">
        <v>981</v>
      </c>
      <c r="AQ787">
        <v>0</v>
      </c>
      <c r="AT787" t="s">
        <v>1034</v>
      </c>
      <c r="AU787" t="s">
        <v>6829</v>
      </c>
      <c r="AV787" t="s">
        <v>6830</v>
      </c>
      <c r="AW787" t="s">
        <v>6831</v>
      </c>
      <c r="AX787" t="s">
        <v>6832</v>
      </c>
      <c r="BF787" s="730" t="s">
        <v>6813</v>
      </c>
      <c r="BG787" s="730" t="s">
        <v>6777</v>
      </c>
      <c r="BH787" s="730" t="s">
        <v>11138</v>
      </c>
    </row>
    <row r="788" spans="1:60">
      <c r="A788">
        <v>784</v>
      </c>
      <c r="B788" t="s">
        <v>1044</v>
      </c>
      <c r="D788" t="s">
        <v>6833</v>
      </c>
      <c r="E788" t="s">
        <v>6834</v>
      </c>
      <c r="F788" t="s">
        <v>974</v>
      </c>
      <c r="G788">
        <v>1</v>
      </c>
      <c r="H788">
        <v>0</v>
      </c>
      <c r="I788" t="s">
        <v>2381</v>
      </c>
      <c r="J788" t="s">
        <v>2418</v>
      </c>
      <c r="K788" t="s">
        <v>1044</v>
      </c>
      <c r="L788" t="s">
        <v>2136</v>
      </c>
      <c r="M788" t="s">
        <v>978</v>
      </c>
      <c r="N788" t="s">
        <v>6835</v>
      </c>
      <c r="O788" t="s">
        <v>6835</v>
      </c>
      <c r="P788" t="s">
        <v>6836</v>
      </c>
      <c r="Q788">
        <v>2447</v>
      </c>
      <c r="R788">
        <v>2400</v>
      </c>
      <c r="S788">
        <v>2400</v>
      </c>
      <c r="T788">
        <v>0</v>
      </c>
      <c r="U788">
        <v>0</v>
      </c>
      <c r="V788">
        <v>0</v>
      </c>
      <c r="W788">
        <v>1</v>
      </c>
      <c r="X788">
        <v>1</v>
      </c>
      <c r="Y788">
        <v>1</v>
      </c>
      <c r="Z788">
        <v>1</v>
      </c>
      <c r="AA788">
        <v>1</v>
      </c>
      <c r="AB788" t="s">
        <v>1044</v>
      </c>
      <c r="AC788" t="s">
        <v>6837</v>
      </c>
      <c r="AP788" t="s">
        <v>981</v>
      </c>
      <c r="AQ788">
        <v>0</v>
      </c>
      <c r="AT788" t="s">
        <v>1034</v>
      </c>
      <c r="AU788" t="s">
        <v>6829</v>
      </c>
      <c r="AV788" t="s">
        <v>6838</v>
      </c>
      <c r="AW788" t="s">
        <v>6839</v>
      </c>
      <c r="AX788" t="s">
        <v>6832</v>
      </c>
      <c r="BF788" s="730" t="s">
        <v>2452</v>
      </c>
      <c r="BG788" s="730" t="s">
        <v>6767</v>
      </c>
      <c r="BH788" s="730" t="s">
        <v>11138</v>
      </c>
    </row>
    <row r="789" spans="1:60">
      <c r="A789">
        <v>785</v>
      </c>
      <c r="B789" t="s">
        <v>1044</v>
      </c>
      <c r="D789" t="s">
        <v>6840</v>
      </c>
      <c r="E789" t="s">
        <v>6841</v>
      </c>
      <c r="F789" t="s">
        <v>974</v>
      </c>
      <c r="G789">
        <v>1</v>
      </c>
      <c r="H789">
        <v>0</v>
      </c>
      <c r="I789" t="s">
        <v>3966</v>
      </c>
      <c r="J789" t="s">
        <v>6842</v>
      </c>
      <c r="K789" t="s">
        <v>6767</v>
      </c>
      <c r="L789" t="s">
        <v>2136</v>
      </c>
      <c r="M789" t="s">
        <v>978</v>
      </c>
      <c r="N789" t="s">
        <v>6841</v>
      </c>
      <c r="O789" t="s">
        <v>6841</v>
      </c>
      <c r="P789" t="s">
        <v>6843</v>
      </c>
      <c r="Q789">
        <v>5843</v>
      </c>
      <c r="R789">
        <v>5797</v>
      </c>
      <c r="S789">
        <v>5697</v>
      </c>
      <c r="T789">
        <v>38</v>
      </c>
      <c r="U789">
        <v>62</v>
      </c>
      <c r="V789">
        <v>100</v>
      </c>
      <c r="W789">
        <v>0.98270000000000002</v>
      </c>
      <c r="X789">
        <v>1</v>
      </c>
      <c r="Y789">
        <v>1</v>
      </c>
      <c r="Z789">
        <v>1</v>
      </c>
      <c r="AA789">
        <v>1</v>
      </c>
      <c r="AB789" t="s">
        <v>1044</v>
      </c>
      <c r="AC789" t="s">
        <v>6844</v>
      </c>
      <c r="AP789" t="s">
        <v>981</v>
      </c>
      <c r="AQ789">
        <v>0</v>
      </c>
      <c r="AT789" t="s">
        <v>1239</v>
      </c>
      <c r="AU789" t="s">
        <v>6487</v>
      </c>
      <c r="AV789" t="s">
        <v>6845</v>
      </c>
      <c r="AW789" t="s">
        <v>6846</v>
      </c>
      <c r="AX789" t="s">
        <v>6488</v>
      </c>
      <c r="BF789" s="730" t="s">
        <v>6824</v>
      </c>
      <c r="BG789" s="730" t="s">
        <v>1044</v>
      </c>
      <c r="BH789" s="730" t="s">
        <v>11138</v>
      </c>
    </row>
    <row r="790" spans="1:60">
      <c r="A790">
        <v>786</v>
      </c>
      <c r="B790" t="s">
        <v>1044</v>
      </c>
      <c r="D790" t="s">
        <v>2394</v>
      </c>
      <c r="E790" t="s">
        <v>2397</v>
      </c>
      <c r="F790" t="s">
        <v>974</v>
      </c>
      <c r="G790">
        <v>1</v>
      </c>
      <c r="H790">
        <v>0</v>
      </c>
      <c r="I790" t="s">
        <v>2381</v>
      </c>
      <c r="J790" t="s">
        <v>6847</v>
      </c>
      <c r="K790" t="s">
        <v>1044</v>
      </c>
      <c r="L790" t="s">
        <v>2136</v>
      </c>
      <c r="M790" t="s">
        <v>978</v>
      </c>
      <c r="N790" t="s">
        <v>6848</v>
      </c>
      <c r="O790" t="s">
        <v>6849</v>
      </c>
      <c r="P790" t="s">
        <v>6850</v>
      </c>
      <c r="Q790">
        <v>32486</v>
      </c>
      <c r="R790">
        <v>31621</v>
      </c>
      <c r="S790">
        <v>31049</v>
      </c>
      <c r="T790">
        <v>418</v>
      </c>
      <c r="U790">
        <v>154</v>
      </c>
      <c r="V790">
        <v>572</v>
      </c>
      <c r="W790">
        <v>0.9819</v>
      </c>
      <c r="X790">
        <v>1</v>
      </c>
      <c r="Y790">
        <v>1</v>
      </c>
      <c r="Z790">
        <v>1</v>
      </c>
      <c r="AA790">
        <v>1</v>
      </c>
      <c r="AB790" t="s">
        <v>1044</v>
      </c>
      <c r="AC790" t="s">
        <v>6851</v>
      </c>
      <c r="AP790" t="s">
        <v>981</v>
      </c>
      <c r="AQ790">
        <v>0</v>
      </c>
      <c r="AT790" t="s">
        <v>1239</v>
      </c>
      <c r="AU790" t="s">
        <v>6410</v>
      </c>
      <c r="AV790" t="s">
        <v>6852</v>
      </c>
      <c r="AW790" t="s">
        <v>6853</v>
      </c>
      <c r="AX790" t="s">
        <v>6411</v>
      </c>
      <c r="BF790" s="730" t="s">
        <v>6833</v>
      </c>
      <c r="BG790" s="730" t="s">
        <v>1044</v>
      </c>
      <c r="BH790" s="730" t="s">
        <v>11138</v>
      </c>
    </row>
    <row r="791" spans="1:60">
      <c r="A791">
        <v>787</v>
      </c>
      <c r="B791" t="s">
        <v>1044</v>
      </c>
      <c r="D791" t="s">
        <v>1199</v>
      </c>
      <c r="E791" t="s">
        <v>1202</v>
      </c>
      <c r="F791" t="s">
        <v>974</v>
      </c>
      <c r="G791">
        <v>1</v>
      </c>
      <c r="H791">
        <v>0</v>
      </c>
      <c r="I791" t="s">
        <v>3966</v>
      </c>
      <c r="J791" t="s">
        <v>6854</v>
      </c>
      <c r="K791" t="s">
        <v>6767</v>
      </c>
      <c r="L791" t="s">
        <v>2136</v>
      </c>
      <c r="M791" t="s">
        <v>978</v>
      </c>
      <c r="N791" t="s">
        <v>5598</v>
      </c>
      <c r="O791" t="s">
        <v>5598</v>
      </c>
      <c r="P791" t="s">
        <v>6855</v>
      </c>
      <c r="Q791">
        <v>2359</v>
      </c>
      <c r="R791">
        <v>2248</v>
      </c>
      <c r="S791">
        <v>318</v>
      </c>
      <c r="T791">
        <v>1773</v>
      </c>
      <c r="U791">
        <v>157</v>
      </c>
      <c r="V791">
        <v>1930</v>
      </c>
      <c r="W791">
        <v>0.14149999999999999</v>
      </c>
      <c r="X791">
        <v>0</v>
      </c>
      <c r="Y791">
        <v>1</v>
      </c>
      <c r="Z791">
        <v>0</v>
      </c>
      <c r="AA791">
        <v>0</v>
      </c>
      <c r="AB791" t="s">
        <v>1044</v>
      </c>
      <c r="AC791" t="s">
        <v>6856</v>
      </c>
      <c r="AP791" t="s">
        <v>981</v>
      </c>
      <c r="AQ791">
        <v>0</v>
      </c>
      <c r="AT791" t="s">
        <v>1023</v>
      </c>
      <c r="AU791" t="s">
        <v>6857</v>
      </c>
      <c r="AV791" t="s">
        <v>6858</v>
      </c>
      <c r="AW791" t="s">
        <v>6859</v>
      </c>
      <c r="AX791" t="s">
        <v>6860</v>
      </c>
      <c r="BF791" s="730" t="s">
        <v>6840</v>
      </c>
      <c r="BG791" s="730" t="s">
        <v>6767</v>
      </c>
      <c r="BH791" s="730" t="s">
        <v>11138</v>
      </c>
    </row>
    <row r="792" spans="1:60">
      <c r="A792">
        <v>788</v>
      </c>
      <c r="B792" t="s">
        <v>1044</v>
      </c>
      <c r="D792" t="s">
        <v>5595</v>
      </c>
      <c r="E792" t="s">
        <v>5598</v>
      </c>
      <c r="F792" t="s">
        <v>974</v>
      </c>
      <c r="G792">
        <v>1</v>
      </c>
      <c r="H792">
        <v>0</v>
      </c>
      <c r="I792" t="s">
        <v>3966</v>
      </c>
      <c r="J792" t="s">
        <v>6854</v>
      </c>
      <c r="K792" t="s">
        <v>6767</v>
      </c>
      <c r="L792" t="s">
        <v>2136</v>
      </c>
      <c r="M792" t="s">
        <v>978</v>
      </c>
      <c r="N792" t="s">
        <v>5598</v>
      </c>
      <c r="O792" t="s">
        <v>5598</v>
      </c>
      <c r="P792" t="s">
        <v>6861</v>
      </c>
      <c r="Q792">
        <v>5436</v>
      </c>
      <c r="R792">
        <v>5419</v>
      </c>
      <c r="S792">
        <v>5076</v>
      </c>
      <c r="T792">
        <v>293</v>
      </c>
      <c r="U792">
        <v>50</v>
      </c>
      <c r="V792">
        <v>343</v>
      </c>
      <c r="W792">
        <v>0.93669999999999998</v>
      </c>
      <c r="X792">
        <v>0</v>
      </c>
      <c r="Y792">
        <v>1</v>
      </c>
      <c r="Z792">
        <v>1</v>
      </c>
      <c r="AA792">
        <v>0</v>
      </c>
      <c r="AB792" t="s">
        <v>1044</v>
      </c>
      <c r="AC792" t="s">
        <v>6862</v>
      </c>
      <c r="AP792" t="s">
        <v>981</v>
      </c>
      <c r="AQ792">
        <v>0</v>
      </c>
      <c r="AT792" t="s">
        <v>991</v>
      </c>
      <c r="AU792" t="s">
        <v>6863</v>
      </c>
      <c r="AV792" t="s">
        <v>6864</v>
      </c>
      <c r="AW792" t="s">
        <v>6865</v>
      </c>
      <c r="AX792" t="s">
        <v>6866</v>
      </c>
      <c r="BF792" s="730" t="s">
        <v>2394</v>
      </c>
      <c r="BG792" s="730" t="s">
        <v>1044</v>
      </c>
      <c r="BH792" s="730" t="s">
        <v>11138</v>
      </c>
    </row>
    <row r="793" spans="1:60">
      <c r="A793">
        <v>789</v>
      </c>
      <c r="B793" t="s">
        <v>1044</v>
      </c>
      <c r="D793" t="s">
        <v>6867</v>
      </c>
      <c r="E793" t="s">
        <v>6868</v>
      </c>
      <c r="F793" t="s">
        <v>974</v>
      </c>
      <c r="G793">
        <v>1</v>
      </c>
      <c r="H793">
        <v>0</v>
      </c>
      <c r="I793" t="s">
        <v>2381</v>
      </c>
      <c r="J793" t="s">
        <v>6776</v>
      </c>
      <c r="K793" t="s">
        <v>6777</v>
      </c>
      <c r="L793" t="s">
        <v>2136</v>
      </c>
      <c r="M793" t="s">
        <v>978</v>
      </c>
      <c r="N793" t="s">
        <v>6868</v>
      </c>
      <c r="O793" t="s">
        <v>6868</v>
      </c>
      <c r="P793" t="s">
        <v>6869</v>
      </c>
      <c r="Q793">
        <v>3276</v>
      </c>
      <c r="R793">
        <v>3468</v>
      </c>
      <c r="S793">
        <v>3309</v>
      </c>
      <c r="T793">
        <v>159</v>
      </c>
      <c r="U793">
        <v>0</v>
      </c>
      <c r="V793">
        <v>159</v>
      </c>
      <c r="W793">
        <v>0.95420000000000005</v>
      </c>
      <c r="X793">
        <v>0</v>
      </c>
      <c r="Y793">
        <v>1</v>
      </c>
      <c r="Z793">
        <v>1</v>
      </c>
      <c r="AA793">
        <v>0</v>
      </c>
      <c r="AB793" t="s">
        <v>1044</v>
      </c>
      <c r="AC793" t="s">
        <v>6870</v>
      </c>
      <c r="AP793" t="s">
        <v>981</v>
      </c>
      <c r="AQ793">
        <v>0</v>
      </c>
      <c r="AT793" t="s">
        <v>1054</v>
      </c>
      <c r="AU793" t="s">
        <v>4788</v>
      </c>
      <c r="AV793" t="s">
        <v>6871</v>
      </c>
      <c r="AW793" t="s">
        <v>6872</v>
      </c>
      <c r="AX793" t="s">
        <v>4789</v>
      </c>
      <c r="BF793" s="730" t="s">
        <v>1199</v>
      </c>
      <c r="BG793" s="730" t="s">
        <v>6767</v>
      </c>
      <c r="BH793" s="730" t="s">
        <v>11138</v>
      </c>
    </row>
    <row r="794" spans="1:60">
      <c r="A794">
        <v>790</v>
      </c>
      <c r="B794" t="s">
        <v>1044</v>
      </c>
      <c r="D794" t="s">
        <v>3868</v>
      </c>
      <c r="E794" t="s">
        <v>3871</v>
      </c>
      <c r="F794" t="s">
        <v>974</v>
      </c>
      <c r="G794">
        <v>1</v>
      </c>
      <c r="H794">
        <v>0</v>
      </c>
      <c r="I794" t="s">
        <v>2381</v>
      </c>
      <c r="J794" t="s">
        <v>6873</v>
      </c>
      <c r="K794" t="s">
        <v>1044</v>
      </c>
      <c r="L794" t="s">
        <v>2136</v>
      </c>
      <c r="M794" t="s">
        <v>978</v>
      </c>
      <c r="N794" t="s">
        <v>3931</v>
      </c>
      <c r="O794" t="s">
        <v>3931</v>
      </c>
      <c r="P794" t="s">
        <v>6874</v>
      </c>
      <c r="Q794">
        <v>3522</v>
      </c>
      <c r="R794">
        <v>3431</v>
      </c>
      <c r="S794">
        <v>3408</v>
      </c>
      <c r="T794">
        <v>23</v>
      </c>
      <c r="U794">
        <v>0</v>
      </c>
      <c r="V794">
        <v>23</v>
      </c>
      <c r="W794">
        <v>0.99329999999999996</v>
      </c>
      <c r="X794">
        <v>1</v>
      </c>
      <c r="Y794">
        <v>0</v>
      </c>
      <c r="Z794">
        <v>1</v>
      </c>
      <c r="AA794">
        <v>0</v>
      </c>
      <c r="AB794" t="s">
        <v>1044</v>
      </c>
      <c r="AC794" t="s">
        <v>6875</v>
      </c>
      <c r="AP794" t="s">
        <v>981</v>
      </c>
      <c r="AQ794">
        <v>0</v>
      </c>
      <c r="AT794" t="s">
        <v>1044</v>
      </c>
      <c r="AU794" t="s">
        <v>6876</v>
      </c>
      <c r="AV794" t="s">
        <v>6877</v>
      </c>
      <c r="AW794" t="s">
        <v>6878</v>
      </c>
      <c r="AX794" t="s">
        <v>6879</v>
      </c>
      <c r="BF794" s="730" t="s">
        <v>5595</v>
      </c>
      <c r="BG794" s="730" t="s">
        <v>6767</v>
      </c>
      <c r="BH794" s="730" t="s">
        <v>11138</v>
      </c>
    </row>
    <row r="795" spans="1:60">
      <c r="A795">
        <v>791</v>
      </c>
      <c r="B795" t="s">
        <v>1044</v>
      </c>
      <c r="D795" t="s">
        <v>3928</v>
      </c>
      <c r="E795" t="s">
        <v>3931</v>
      </c>
      <c r="F795" t="s">
        <v>974</v>
      </c>
      <c r="G795">
        <v>1</v>
      </c>
      <c r="H795">
        <v>0</v>
      </c>
      <c r="I795" t="s">
        <v>2381</v>
      </c>
      <c r="J795" t="s">
        <v>6873</v>
      </c>
      <c r="K795" t="s">
        <v>1044</v>
      </c>
      <c r="L795" t="s">
        <v>2136</v>
      </c>
      <c r="M795" t="s">
        <v>978</v>
      </c>
      <c r="N795" t="s">
        <v>3931</v>
      </c>
      <c r="O795" t="s">
        <v>3931</v>
      </c>
      <c r="P795" t="s">
        <v>6880</v>
      </c>
      <c r="Q795">
        <v>9302</v>
      </c>
      <c r="R795">
        <v>9191</v>
      </c>
      <c r="S795">
        <v>9163</v>
      </c>
      <c r="T795">
        <v>28</v>
      </c>
      <c r="U795">
        <v>0</v>
      </c>
      <c r="V795">
        <v>28</v>
      </c>
      <c r="W795">
        <v>0.997</v>
      </c>
      <c r="X795">
        <v>1</v>
      </c>
      <c r="Y795">
        <v>1</v>
      </c>
      <c r="Z795">
        <v>0</v>
      </c>
      <c r="AA795">
        <v>0</v>
      </c>
      <c r="AB795" t="s">
        <v>1044</v>
      </c>
      <c r="AC795" t="s">
        <v>6881</v>
      </c>
      <c r="AP795" t="s">
        <v>981</v>
      </c>
      <c r="AQ795">
        <v>0</v>
      </c>
      <c r="AT795" t="s">
        <v>991</v>
      </c>
      <c r="AU795" t="s">
        <v>6882</v>
      </c>
      <c r="AV795" t="s">
        <v>6883</v>
      </c>
      <c r="AW795" t="s">
        <v>6884</v>
      </c>
      <c r="AX795" t="s">
        <v>6885</v>
      </c>
      <c r="BF795" s="730" t="s">
        <v>6867</v>
      </c>
      <c r="BG795" s="730" t="s">
        <v>6777</v>
      </c>
      <c r="BH795" s="730" t="s">
        <v>11138</v>
      </c>
    </row>
    <row r="796" spans="1:60">
      <c r="A796">
        <v>792</v>
      </c>
      <c r="B796" t="s">
        <v>1044</v>
      </c>
      <c r="D796" t="s">
        <v>6886</v>
      </c>
      <c r="E796" t="s">
        <v>6887</v>
      </c>
      <c r="F796" t="s">
        <v>974</v>
      </c>
      <c r="G796">
        <v>1</v>
      </c>
      <c r="H796">
        <v>0</v>
      </c>
      <c r="I796" t="s">
        <v>2381</v>
      </c>
      <c r="J796" t="s">
        <v>2397</v>
      </c>
      <c r="K796" t="s">
        <v>1044</v>
      </c>
      <c r="L796" t="s">
        <v>2136</v>
      </c>
      <c r="M796" t="s">
        <v>978</v>
      </c>
      <c r="N796" t="s">
        <v>6887</v>
      </c>
      <c r="O796" t="s">
        <v>6887</v>
      </c>
      <c r="P796" t="s">
        <v>6888</v>
      </c>
      <c r="Q796">
        <v>3077</v>
      </c>
      <c r="R796">
        <v>2648</v>
      </c>
      <c r="S796">
        <v>2445</v>
      </c>
      <c r="T796">
        <v>201</v>
      </c>
      <c r="U796">
        <v>2</v>
      </c>
      <c r="V796">
        <v>203</v>
      </c>
      <c r="W796">
        <v>0.92330000000000001</v>
      </c>
      <c r="X796">
        <v>0</v>
      </c>
      <c r="Y796">
        <v>1</v>
      </c>
      <c r="Z796">
        <v>1</v>
      </c>
      <c r="AA796">
        <v>0</v>
      </c>
      <c r="AB796" t="s">
        <v>1044</v>
      </c>
      <c r="AC796" t="s">
        <v>6889</v>
      </c>
      <c r="AP796" t="s">
        <v>981</v>
      </c>
      <c r="AQ796">
        <v>0</v>
      </c>
      <c r="AT796" t="s">
        <v>1023</v>
      </c>
      <c r="AU796" t="s">
        <v>6890</v>
      </c>
      <c r="AV796" t="s">
        <v>6891</v>
      </c>
      <c r="AW796" t="s">
        <v>6892</v>
      </c>
      <c r="AX796" t="s">
        <v>6893</v>
      </c>
      <c r="BF796" s="730" t="s">
        <v>3868</v>
      </c>
      <c r="BG796" s="730" t="s">
        <v>1044</v>
      </c>
      <c r="BH796" s="730" t="s">
        <v>11138</v>
      </c>
    </row>
    <row r="797" spans="1:60">
      <c r="A797">
        <v>793</v>
      </c>
      <c r="B797" t="s">
        <v>1044</v>
      </c>
      <c r="D797" t="s">
        <v>6894</v>
      </c>
      <c r="E797" t="s">
        <v>6895</v>
      </c>
      <c r="F797" t="s">
        <v>974</v>
      </c>
      <c r="G797">
        <v>1</v>
      </c>
      <c r="H797">
        <v>0</v>
      </c>
      <c r="I797" t="s">
        <v>2309</v>
      </c>
      <c r="J797" t="s">
        <v>6896</v>
      </c>
      <c r="K797" t="s">
        <v>6897</v>
      </c>
      <c r="L797" t="s">
        <v>2136</v>
      </c>
      <c r="M797" t="s">
        <v>978</v>
      </c>
      <c r="N797" t="s">
        <v>6898</v>
      </c>
      <c r="O797" t="s">
        <v>6898</v>
      </c>
      <c r="P797" t="s">
        <v>6899</v>
      </c>
      <c r="Q797">
        <v>2628</v>
      </c>
      <c r="R797">
        <v>2711</v>
      </c>
      <c r="S797">
        <v>2711</v>
      </c>
      <c r="T797">
        <v>0</v>
      </c>
      <c r="U797">
        <v>0</v>
      </c>
      <c r="V797">
        <v>0</v>
      </c>
      <c r="W797">
        <v>1</v>
      </c>
      <c r="X797">
        <v>1</v>
      </c>
      <c r="Y797">
        <v>1</v>
      </c>
      <c r="Z797">
        <v>1</v>
      </c>
      <c r="AA797">
        <v>1</v>
      </c>
      <c r="AB797" t="s">
        <v>1044</v>
      </c>
      <c r="AC797" t="s">
        <v>6900</v>
      </c>
      <c r="AP797" t="s">
        <v>981</v>
      </c>
      <c r="AQ797">
        <v>0</v>
      </c>
      <c r="AT797" t="s">
        <v>936</v>
      </c>
      <c r="AU797" t="s">
        <v>5613</v>
      </c>
      <c r="AV797" t="s">
        <v>6901</v>
      </c>
      <c r="AW797" t="s">
        <v>6902</v>
      </c>
      <c r="AX797" t="s">
        <v>5614</v>
      </c>
      <c r="BF797" s="730" t="s">
        <v>3928</v>
      </c>
      <c r="BG797" s="730" t="s">
        <v>1044</v>
      </c>
      <c r="BH797" s="730" t="s">
        <v>11138</v>
      </c>
    </row>
    <row r="798" spans="1:60">
      <c r="A798">
        <v>794</v>
      </c>
      <c r="B798" t="s">
        <v>1044</v>
      </c>
      <c r="D798" t="s">
        <v>6903</v>
      </c>
      <c r="E798" t="s">
        <v>6904</v>
      </c>
      <c r="F798" t="s">
        <v>974</v>
      </c>
      <c r="G798">
        <v>1</v>
      </c>
      <c r="H798">
        <v>0</v>
      </c>
      <c r="I798" t="s">
        <v>2381</v>
      </c>
      <c r="J798" t="s">
        <v>2531</v>
      </c>
      <c r="K798" t="s">
        <v>6905</v>
      </c>
      <c r="L798" t="s">
        <v>2136</v>
      </c>
      <c r="M798" t="s">
        <v>978</v>
      </c>
      <c r="N798" t="s">
        <v>6904</v>
      </c>
      <c r="O798" t="s">
        <v>6904</v>
      </c>
      <c r="P798" t="s">
        <v>6906</v>
      </c>
      <c r="Q798">
        <v>2235</v>
      </c>
      <c r="R798">
        <v>2235</v>
      </c>
      <c r="S798">
        <v>1994</v>
      </c>
      <c r="T798">
        <v>202</v>
      </c>
      <c r="U798">
        <v>39</v>
      </c>
      <c r="V798">
        <v>241</v>
      </c>
      <c r="W798">
        <v>0.89219999999999999</v>
      </c>
      <c r="X798">
        <v>0</v>
      </c>
      <c r="Y798">
        <v>1</v>
      </c>
      <c r="Z798">
        <v>1</v>
      </c>
      <c r="AA798">
        <v>0</v>
      </c>
      <c r="AB798" t="s">
        <v>1044</v>
      </c>
      <c r="AC798" t="s">
        <v>6907</v>
      </c>
      <c r="AP798" t="s">
        <v>981</v>
      </c>
      <c r="AQ798">
        <v>0</v>
      </c>
      <c r="AT798" t="s">
        <v>1034</v>
      </c>
      <c r="AU798" t="s">
        <v>6908</v>
      </c>
      <c r="AV798" t="s">
        <v>6909</v>
      </c>
      <c r="AW798" t="s">
        <v>6910</v>
      </c>
      <c r="AX798" t="s">
        <v>6911</v>
      </c>
      <c r="BF798" s="730" t="s">
        <v>6886</v>
      </c>
      <c r="BG798" s="730" t="s">
        <v>1044</v>
      </c>
      <c r="BH798" s="730" t="s">
        <v>11138</v>
      </c>
    </row>
    <row r="799" spans="1:60">
      <c r="A799">
        <v>795</v>
      </c>
      <c r="B799" t="s">
        <v>1044</v>
      </c>
      <c r="D799" t="s">
        <v>6912</v>
      </c>
      <c r="E799" t="s">
        <v>6913</v>
      </c>
      <c r="F799" t="s">
        <v>974</v>
      </c>
      <c r="G799">
        <v>1</v>
      </c>
      <c r="H799">
        <v>0</v>
      </c>
      <c r="I799" t="s">
        <v>3966</v>
      </c>
      <c r="J799" t="s">
        <v>4206</v>
      </c>
      <c r="K799" t="s">
        <v>6767</v>
      </c>
      <c r="L799" t="s">
        <v>2136</v>
      </c>
      <c r="M799" t="s">
        <v>978</v>
      </c>
      <c r="N799" t="s">
        <v>6914</v>
      </c>
      <c r="O799" t="s">
        <v>6915</v>
      </c>
      <c r="P799" t="s">
        <v>6916</v>
      </c>
      <c r="Q799">
        <v>3893</v>
      </c>
      <c r="R799">
        <v>3767</v>
      </c>
      <c r="S799">
        <v>3726</v>
      </c>
      <c r="T799">
        <v>35</v>
      </c>
      <c r="U799">
        <v>6</v>
      </c>
      <c r="V799">
        <v>41</v>
      </c>
      <c r="W799">
        <v>0.98909999999999998</v>
      </c>
      <c r="X799">
        <v>1</v>
      </c>
      <c r="Y799">
        <v>1</v>
      </c>
      <c r="Z799">
        <v>1</v>
      </c>
      <c r="AA799">
        <v>1</v>
      </c>
      <c r="AB799" t="s">
        <v>1044</v>
      </c>
      <c r="AC799" t="s">
        <v>6917</v>
      </c>
      <c r="AP799" t="s">
        <v>981</v>
      </c>
      <c r="AQ799">
        <v>0</v>
      </c>
      <c r="AT799" t="s">
        <v>1034</v>
      </c>
      <c r="AU799" t="s">
        <v>6908</v>
      </c>
      <c r="AV799" t="s">
        <v>6918</v>
      </c>
      <c r="AW799" t="s">
        <v>6919</v>
      </c>
      <c r="AX799" t="s">
        <v>6911</v>
      </c>
      <c r="BF799" s="730" t="s">
        <v>6894</v>
      </c>
      <c r="BG799" s="730" t="s">
        <v>6897</v>
      </c>
      <c r="BH799" s="730" t="s">
        <v>11138</v>
      </c>
    </row>
    <row r="800" spans="1:60">
      <c r="A800">
        <v>796</v>
      </c>
      <c r="B800" t="s">
        <v>1044</v>
      </c>
      <c r="D800" t="s">
        <v>6920</v>
      </c>
      <c r="E800" t="s">
        <v>6914</v>
      </c>
      <c r="F800" t="s">
        <v>974</v>
      </c>
      <c r="G800">
        <v>1</v>
      </c>
      <c r="H800">
        <v>0</v>
      </c>
      <c r="I800" t="s">
        <v>3966</v>
      </c>
      <c r="J800" t="s">
        <v>4206</v>
      </c>
      <c r="K800" t="s">
        <v>6767</v>
      </c>
      <c r="L800" t="s">
        <v>2136</v>
      </c>
      <c r="M800" t="s">
        <v>978</v>
      </c>
      <c r="N800" t="s">
        <v>6914</v>
      </c>
      <c r="O800" t="s">
        <v>6914</v>
      </c>
      <c r="P800" t="s">
        <v>6921</v>
      </c>
      <c r="Q800">
        <v>4105</v>
      </c>
      <c r="R800">
        <v>3975</v>
      </c>
      <c r="S800">
        <v>3942</v>
      </c>
      <c r="T800">
        <v>33</v>
      </c>
      <c r="U800">
        <v>0</v>
      </c>
      <c r="V800">
        <v>33</v>
      </c>
      <c r="W800">
        <v>0.99170000000000003</v>
      </c>
      <c r="X800">
        <v>1</v>
      </c>
      <c r="Y800">
        <v>1</v>
      </c>
      <c r="Z800">
        <v>1</v>
      </c>
      <c r="AA800">
        <v>1</v>
      </c>
      <c r="AB800" t="s">
        <v>1044</v>
      </c>
      <c r="AC800" t="s">
        <v>6922</v>
      </c>
      <c r="AP800" t="s">
        <v>981</v>
      </c>
      <c r="AQ800">
        <v>0</v>
      </c>
      <c r="AT800" t="s">
        <v>991</v>
      </c>
      <c r="AU800" t="s">
        <v>6923</v>
      </c>
      <c r="AV800" t="s">
        <v>6924</v>
      </c>
      <c r="AW800" t="s">
        <v>6925</v>
      </c>
      <c r="AX800" t="s">
        <v>6926</v>
      </c>
      <c r="BF800" s="730" t="s">
        <v>6903</v>
      </c>
      <c r="BG800" s="730" t="s">
        <v>6905</v>
      </c>
      <c r="BH800" s="730" t="s">
        <v>11138</v>
      </c>
    </row>
    <row r="801" spans="1:60">
      <c r="A801">
        <v>797</v>
      </c>
      <c r="B801" t="s">
        <v>1044</v>
      </c>
      <c r="D801" t="s">
        <v>5363</v>
      </c>
      <c r="E801" t="s">
        <v>5366</v>
      </c>
      <c r="F801" t="s">
        <v>974</v>
      </c>
      <c r="G801">
        <v>1</v>
      </c>
      <c r="H801">
        <v>0</v>
      </c>
      <c r="I801" t="s">
        <v>3966</v>
      </c>
      <c r="J801" t="s">
        <v>6842</v>
      </c>
      <c r="K801" t="s">
        <v>6767</v>
      </c>
      <c r="L801" t="s">
        <v>2136</v>
      </c>
      <c r="M801" t="s">
        <v>978</v>
      </c>
      <c r="N801" t="s">
        <v>5366</v>
      </c>
      <c r="O801" t="s">
        <v>5366</v>
      </c>
      <c r="P801" t="s">
        <v>6927</v>
      </c>
      <c r="Q801">
        <v>2777</v>
      </c>
      <c r="R801">
        <v>2777</v>
      </c>
      <c r="S801">
        <v>2752</v>
      </c>
      <c r="T801">
        <v>18</v>
      </c>
      <c r="U801">
        <v>7</v>
      </c>
      <c r="V801">
        <v>25</v>
      </c>
      <c r="W801">
        <v>0.99099999999999999</v>
      </c>
      <c r="X801">
        <v>1</v>
      </c>
      <c r="Y801">
        <v>1</v>
      </c>
      <c r="Z801">
        <v>1</v>
      </c>
      <c r="AA801">
        <v>1</v>
      </c>
      <c r="AB801" t="s">
        <v>1044</v>
      </c>
      <c r="AC801" t="s">
        <v>6928</v>
      </c>
      <c r="AP801" t="s">
        <v>981</v>
      </c>
      <c r="AQ801">
        <v>0</v>
      </c>
      <c r="AT801" t="s">
        <v>1082</v>
      </c>
      <c r="AU801" t="s">
        <v>2145</v>
      </c>
      <c r="AV801" t="s">
        <v>6929</v>
      </c>
      <c r="AW801" t="s">
        <v>6930</v>
      </c>
      <c r="AX801" t="s">
        <v>2146</v>
      </c>
      <c r="BF801" s="730" t="s">
        <v>6912</v>
      </c>
      <c r="BG801" s="730" t="s">
        <v>6767</v>
      </c>
      <c r="BH801" s="730" t="s">
        <v>11138</v>
      </c>
    </row>
    <row r="802" spans="1:60">
      <c r="A802">
        <v>798</v>
      </c>
      <c r="B802" t="s">
        <v>1044</v>
      </c>
      <c r="D802" t="s">
        <v>5236</v>
      </c>
      <c r="E802" t="s">
        <v>5238</v>
      </c>
      <c r="F802" t="s">
        <v>974</v>
      </c>
      <c r="G802">
        <v>1</v>
      </c>
      <c r="H802">
        <v>0</v>
      </c>
      <c r="I802" t="s">
        <v>2381</v>
      </c>
      <c r="J802" t="s">
        <v>6931</v>
      </c>
      <c r="K802" t="s">
        <v>1044</v>
      </c>
      <c r="L802" t="s">
        <v>2136</v>
      </c>
      <c r="M802" t="s">
        <v>978</v>
      </c>
      <c r="N802" t="s">
        <v>6932</v>
      </c>
      <c r="O802" t="s">
        <v>6932</v>
      </c>
      <c r="P802" t="s">
        <v>6933</v>
      </c>
      <c r="Q802">
        <v>5074</v>
      </c>
      <c r="R802">
        <v>5036</v>
      </c>
      <c r="S802">
        <v>4977</v>
      </c>
      <c r="T802">
        <v>36</v>
      </c>
      <c r="U802">
        <v>23</v>
      </c>
      <c r="V802">
        <v>59</v>
      </c>
      <c r="W802">
        <v>0.98829999999999996</v>
      </c>
      <c r="X802">
        <v>1</v>
      </c>
      <c r="Y802">
        <v>1</v>
      </c>
      <c r="Z802">
        <v>1</v>
      </c>
      <c r="AA802">
        <v>1</v>
      </c>
      <c r="AB802" t="s">
        <v>1044</v>
      </c>
      <c r="AC802" t="s">
        <v>6934</v>
      </c>
      <c r="AP802" t="s">
        <v>981</v>
      </c>
      <c r="AQ802">
        <v>0</v>
      </c>
      <c r="AT802" t="s">
        <v>1044</v>
      </c>
      <c r="AU802" t="s">
        <v>6935</v>
      </c>
      <c r="AV802" t="s">
        <v>6936</v>
      </c>
      <c r="AW802" t="s">
        <v>6937</v>
      </c>
      <c r="AX802" t="s">
        <v>6938</v>
      </c>
      <c r="BF802" s="730" t="s">
        <v>6920</v>
      </c>
      <c r="BG802" s="730" t="s">
        <v>6767</v>
      </c>
      <c r="BH802" s="730" t="s">
        <v>11138</v>
      </c>
    </row>
    <row r="803" spans="1:60">
      <c r="A803">
        <v>799</v>
      </c>
      <c r="B803" t="s">
        <v>1044</v>
      </c>
      <c r="D803" t="s">
        <v>4025</v>
      </c>
      <c r="E803" t="s">
        <v>4027</v>
      </c>
      <c r="F803" t="s">
        <v>974</v>
      </c>
      <c r="G803">
        <v>1</v>
      </c>
      <c r="H803">
        <v>0</v>
      </c>
      <c r="I803" t="s">
        <v>2381</v>
      </c>
      <c r="J803" t="s">
        <v>6931</v>
      </c>
      <c r="K803" t="s">
        <v>1044</v>
      </c>
      <c r="L803" t="s">
        <v>2136</v>
      </c>
      <c r="M803" t="s">
        <v>978</v>
      </c>
      <c r="N803" t="s">
        <v>6939</v>
      </c>
      <c r="O803" t="s">
        <v>6932</v>
      </c>
      <c r="P803" t="s">
        <v>6940</v>
      </c>
      <c r="Q803">
        <v>2998</v>
      </c>
      <c r="R803">
        <v>3105</v>
      </c>
      <c r="S803">
        <v>3059</v>
      </c>
      <c r="T803">
        <v>6</v>
      </c>
      <c r="U803">
        <v>40</v>
      </c>
      <c r="V803">
        <v>46</v>
      </c>
      <c r="W803">
        <v>0.98519999999999996</v>
      </c>
      <c r="X803">
        <v>1</v>
      </c>
      <c r="Y803">
        <v>1</v>
      </c>
      <c r="Z803">
        <v>1</v>
      </c>
      <c r="AA803">
        <v>1</v>
      </c>
      <c r="AB803" t="s">
        <v>1044</v>
      </c>
      <c r="AC803" t="s">
        <v>6941</v>
      </c>
      <c r="AP803" t="s">
        <v>981</v>
      </c>
      <c r="AQ803">
        <v>0</v>
      </c>
      <c r="AT803" t="s">
        <v>991</v>
      </c>
      <c r="AU803" t="s">
        <v>6942</v>
      </c>
      <c r="AV803" t="s">
        <v>6943</v>
      </c>
      <c r="AW803" t="s">
        <v>6944</v>
      </c>
      <c r="AX803" t="s">
        <v>6944</v>
      </c>
      <c r="BF803" s="730" t="s">
        <v>5363</v>
      </c>
      <c r="BG803" s="730" t="s">
        <v>6767</v>
      </c>
      <c r="BH803" s="730" t="s">
        <v>11138</v>
      </c>
    </row>
    <row r="804" spans="1:60">
      <c r="A804">
        <v>800</v>
      </c>
      <c r="B804" t="s">
        <v>1044</v>
      </c>
      <c r="D804" t="s">
        <v>6945</v>
      </c>
      <c r="E804" t="s">
        <v>6946</v>
      </c>
      <c r="F804" t="s">
        <v>974</v>
      </c>
      <c r="G804">
        <v>1</v>
      </c>
      <c r="H804">
        <v>0</v>
      </c>
      <c r="I804" t="s">
        <v>6947</v>
      </c>
      <c r="J804" t="s">
        <v>6948</v>
      </c>
      <c r="K804" t="s">
        <v>6897</v>
      </c>
      <c r="L804" t="s">
        <v>2136</v>
      </c>
      <c r="M804" t="s">
        <v>978</v>
      </c>
      <c r="N804" t="s">
        <v>6946</v>
      </c>
      <c r="O804" t="s">
        <v>6946</v>
      </c>
      <c r="P804" t="s">
        <v>6949</v>
      </c>
      <c r="Q804">
        <v>3000</v>
      </c>
      <c r="R804">
        <v>3000</v>
      </c>
      <c r="S804">
        <v>2955</v>
      </c>
      <c r="T804">
        <v>32</v>
      </c>
      <c r="U804">
        <v>13</v>
      </c>
      <c r="V804">
        <v>45</v>
      </c>
      <c r="W804">
        <v>0.98499999999999999</v>
      </c>
      <c r="X804">
        <v>1</v>
      </c>
      <c r="Y804">
        <v>1</v>
      </c>
      <c r="Z804">
        <v>1</v>
      </c>
      <c r="AA804">
        <v>1</v>
      </c>
      <c r="AB804" t="s">
        <v>1044</v>
      </c>
      <c r="AC804" t="s">
        <v>6950</v>
      </c>
      <c r="AP804" t="s">
        <v>981</v>
      </c>
      <c r="AQ804">
        <v>0</v>
      </c>
      <c r="AT804" t="s">
        <v>971</v>
      </c>
      <c r="AU804" t="s">
        <v>1194</v>
      </c>
      <c r="AV804" t="s">
        <v>6951</v>
      </c>
      <c r="AW804" t="s">
        <v>1195</v>
      </c>
      <c r="AX804" t="s">
        <v>1195</v>
      </c>
      <c r="BF804" s="730" t="s">
        <v>5236</v>
      </c>
      <c r="BG804" s="730" t="s">
        <v>1044</v>
      </c>
      <c r="BH804" s="730" t="s">
        <v>11138</v>
      </c>
    </row>
    <row r="805" spans="1:60">
      <c r="A805">
        <v>801</v>
      </c>
      <c r="B805" t="s">
        <v>1044</v>
      </c>
      <c r="D805" t="s">
        <v>6952</v>
      </c>
      <c r="E805" t="s">
        <v>6953</v>
      </c>
      <c r="F805" t="s">
        <v>974</v>
      </c>
      <c r="G805">
        <v>1</v>
      </c>
      <c r="H805">
        <v>0</v>
      </c>
      <c r="I805" t="s">
        <v>2381</v>
      </c>
      <c r="J805" t="s">
        <v>6954</v>
      </c>
      <c r="K805" t="s">
        <v>6897</v>
      </c>
      <c r="L805" t="s">
        <v>2136</v>
      </c>
      <c r="M805" t="s">
        <v>978</v>
      </c>
      <c r="N805" t="s">
        <v>6955</v>
      </c>
      <c r="O805" t="s">
        <v>6953</v>
      </c>
      <c r="P805" t="s">
        <v>6956</v>
      </c>
      <c r="Q805">
        <v>19694</v>
      </c>
      <c r="R805">
        <v>20183</v>
      </c>
      <c r="S805">
        <v>18248</v>
      </c>
      <c r="T805">
        <v>1935</v>
      </c>
      <c r="U805">
        <v>0</v>
      </c>
      <c r="V805">
        <v>1935</v>
      </c>
      <c r="W805">
        <v>0.90410000000000001</v>
      </c>
      <c r="X805">
        <v>0</v>
      </c>
      <c r="Y805">
        <v>1</v>
      </c>
      <c r="Z805">
        <v>1</v>
      </c>
      <c r="AA805">
        <v>0</v>
      </c>
      <c r="AB805" t="s">
        <v>1044</v>
      </c>
      <c r="AC805" t="s">
        <v>6957</v>
      </c>
      <c r="AP805" t="s">
        <v>981</v>
      </c>
      <c r="AQ805">
        <v>0</v>
      </c>
      <c r="AT805" t="s">
        <v>936</v>
      </c>
      <c r="AU805" t="s">
        <v>5191</v>
      </c>
      <c r="AV805" t="s">
        <v>6958</v>
      </c>
      <c r="AW805" t="s">
        <v>5192</v>
      </c>
      <c r="AX805" t="s">
        <v>5192</v>
      </c>
      <c r="BF805" s="730" t="s">
        <v>4025</v>
      </c>
      <c r="BG805" s="730" t="s">
        <v>1044</v>
      </c>
      <c r="BH805" s="730" t="s">
        <v>11138</v>
      </c>
    </row>
    <row r="806" spans="1:60">
      <c r="A806">
        <v>802</v>
      </c>
      <c r="B806" t="s">
        <v>1044</v>
      </c>
      <c r="D806" t="s">
        <v>6067</v>
      </c>
      <c r="E806" t="s">
        <v>6069</v>
      </c>
      <c r="F806" t="s">
        <v>974</v>
      </c>
      <c r="G806">
        <v>1</v>
      </c>
      <c r="H806">
        <v>0</v>
      </c>
      <c r="I806" t="s">
        <v>6790</v>
      </c>
      <c r="J806" t="s">
        <v>6959</v>
      </c>
      <c r="K806" t="s">
        <v>6767</v>
      </c>
      <c r="L806" t="s">
        <v>2136</v>
      </c>
      <c r="M806" t="s">
        <v>978</v>
      </c>
      <c r="N806" t="s">
        <v>6069</v>
      </c>
      <c r="O806" t="s">
        <v>6069</v>
      </c>
      <c r="P806" t="s">
        <v>6960</v>
      </c>
      <c r="Q806">
        <v>10347</v>
      </c>
      <c r="R806">
        <v>10014</v>
      </c>
      <c r="S806">
        <v>9676</v>
      </c>
      <c r="T806">
        <v>324</v>
      </c>
      <c r="U806">
        <v>14</v>
      </c>
      <c r="V806">
        <v>338</v>
      </c>
      <c r="W806">
        <v>0.96619999999999995</v>
      </c>
      <c r="X806">
        <v>0</v>
      </c>
      <c r="Y806">
        <v>1</v>
      </c>
      <c r="Z806">
        <v>1</v>
      </c>
      <c r="AA806">
        <v>0</v>
      </c>
      <c r="AB806" t="s">
        <v>1044</v>
      </c>
      <c r="AC806" t="s">
        <v>6961</v>
      </c>
      <c r="AP806" t="s">
        <v>981</v>
      </c>
      <c r="AQ806">
        <v>0</v>
      </c>
      <c r="AT806" t="s">
        <v>936</v>
      </c>
      <c r="AU806" t="s">
        <v>5191</v>
      </c>
      <c r="AV806" t="s">
        <v>6962</v>
      </c>
      <c r="AW806" t="s">
        <v>6963</v>
      </c>
      <c r="AX806" t="s">
        <v>5192</v>
      </c>
      <c r="BF806" s="730" t="s">
        <v>6945</v>
      </c>
      <c r="BG806" s="730" t="s">
        <v>6897</v>
      </c>
      <c r="BH806" s="730" t="s">
        <v>11138</v>
      </c>
    </row>
    <row r="807" spans="1:60">
      <c r="A807">
        <v>803</v>
      </c>
      <c r="B807" t="s">
        <v>1044</v>
      </c>
      <c r="D807" t="s">
        <v>6964</v>
      </c>
      <c r="E807" t="s">
        <v>6965</v>
      </c>
      <c r="F807" t="s">
        <v>974</v>
      </c>
      <c r="G807">
        <v>1</v>
      </c>
      <c r="H807">
        <v>0</v>
      </c>
      <c r="I807" t="s">
        <v>2381</v>
      </c>
      <c r="J807" t="s">
        <v>2400</v>
      </c>
      <c r="K807" t="s">
        <v>1044</v>
      </c>
      <c r="L807" t="s">
        <v>2136</v>
      </c>
      <c r="M807" t="s">
        <v>978</v>
      </c>
      <c r="N807" t="s">
        <v>6965</v>
      </c>
      <c r="O807" t="s">
        <v>6965</v>
      </c>
      <c r="P807" t="s">
        <v>6966</v>
      </c>
      <c r="Q807">
        <v>7011</v>
      </c>
      <c r="R807">
        <v>6057</v>
      </c>
      <c r="S807">
        <v>6037</v>
      </c>
      <c r="T807">
        <v>20</v>
      </c>
      <c r="U807">
        <v>0</v>
      </c>
      <c r="V807">
        <v>20</v>
      </c>
      <c r="W807">
        <v>0.99670000000000003</v>
      </c>
      <c r="X807">
        <v>1</v>
      </c>
      <c r="Y807">
        <v>1</v>
      </c>
      <c r="Z807">
        <v>1</v>
      </c>
      <c r="AA807">
        <v>1</v>
      </c>
      <c r="AB807" t="s">
        <v>1044</v>
      </c>
      <c r="AC807" t="s">
        <v>6967</v>
      </c>
      <c r="AP807" t="s">
        <v>981</v>
      </c>
      <c r="AQ807">
        <v>0</v>
      </c>
      <c r="AT807" t="s">
        <v>1521</v>
      </c>
      <c r="AU807" t="s">
        <v>1606</v>
      </c>
      <c r="AV807" t="s">
        <v>6968</v>
      </c>
      <c r="AW807" t="s">
        <v>6969</v>
      </c>
      <c r="AX807" t="s">
        <v>1607</v>
      </c>
      <c r="BF807" s="730" t="s">
        <v>6952</v>
      </c>
      <c r="BG807" s="730" t="s">
        <v>6897</v>
      </c>
      <c r="BH807" s="730" t="s">
        <v>11138</v>
      </c>
    </row>
    <row r="808" spans="1:60">
      <c r="A808">
        <v>804</v>
      </c>
      <c r="B808" t="s">
        <v>1044</v>
      </c>
      <c r="D808" t="s">
        <v>5543</v>
      </c>
      <c r="E808" t="s">
        <v>1044</v>
      </c>
      <c r="F808" t="s">
        <v>974</v>
      </c>
      <c r="G808">
        <v>2</v>
      </c>
      <c r="H808">
        <v>0</v>
      </c>
      <c r="I808" t="s">
        <v>2381</v>
      </c>
      <c r="J808" t="s">
        <v>6873</v>
      </c>
      <c r="K808" t="s">
        <v>1044</v>
      </c>
      <c r="L808" t="s">
        <v>2136</v>
      </c>
      <c r="M808" t="s">
        <v>978</v>
      </c>
      <c r="N808" t="s">
        <v>1044</v>
      </c>
      <c r="O808" t="s">
        <v>6970</v>
      </c>
      <c r="P808" t="s">
        <v>6971</v>
      </c>
      <c r="Q808">
        <v>992065</v>
      </c>
      <c r="R808">
        <v>869792</v>
      </c>
      <c r="S808">
        <v>857629</v>
      </c>
      <c r="T808">
        <v>11253</v>
      </c>
      <c r="U808">
        <v>910</v>
      </c>
      <c r="V808">
        <v>12163</v>
      </c>
      <c r="W808">
        <v>0.98599999999999999</v>
      </c>
      <c r="X808">
        <v>0</v>
      </c>
      <c r="Y808">
        <v>1</v>
      </c>
      <c r="Z808">
        <v>1</v>
      </c>
      <c r="AA808">
        <v>0</v>
      </c>
      <c r="AB808" t="s">
        <v>1044</v>
      </c>
      <c r="AC808" s="488" t="s">
        <v>6972</v>
      </c>
      <c r="AD808" s="489" t="s">
        <v>6973</v>
      </c>
      <c r="AP808" t="s">
        <v>981</v>
      </c>
      <c r="AQ808">
        <v>0</v>
      </c>
      <c r="AT808" t="s">
        <v>1044</v>
      </c>
      <c r="AU808" t="s">
        <v>6974</v>
      </c>
      <c r="AV808" t="s">
        <v>6975</v>
      </c>
      <c r="AW808" t="s">
        <v>6976</v>
      </c>
      <c r="AX808" t="s">
        <v>6977</v>
      </c>
      <c r="BF808" s="730" t="s">
        <v>6067</v>
      </c>
      <c r="BG808" s="730" t="s">
        <v>6767</v>
      </c>
      <c r="BH808" s="730" t="s">
        <v>11138</v>
      </c>
    </row>
    <row r="809" spans="1:60">
      <c r="A809">
        <v>805</v>
      </c>
      <c r="B809" t="s">
        <v>1044</v>
      </c>
      <c r="D809" t="s">
        <v>2784</v>
      </c>
      <c r="E809" t="s">
        <v>2787</v>
      </c>
      <c r="F809" t="s">
        <v>974</v>
      </c>
      <c r="G809">
        <v>1</v>
      </c>
      <c r="H809">
        <v>0</v>
      </c>
      <c r="I809" t="s">
        <v>2381</v>
      </c>
      <c r="J809" t="s">
        <v>6978</v>
      </c>
      <c r="K809" t="s">
        <v>6905</v>
      </c>
      <c r="L809" t="s">
        <v>2136</v>
      </c>
      <c r="M809" t="s">
        <v>978</v>
      </c>
      <c r="N809" t="s">
        <v>2787</v>
      </c>
      <c r="O809" t="s">
        <v>2787</v>
      </c>
      <c r="P809" t="s">
        <v>6979</v>
      </c>
      <c r="Q809">
        <v>5053</v>
      </c>
      <c r="R809">
        <v>5218</v>
      </c>
      <c r="S809">
        <v>3880</v>
      </c>
      <c r="T809">
        <v>1167</v>
      </c>
      <c r="U809">
        <v>171</v>
      </c>
      <c r="V809">
        <v>1338</v>
      </c>
      <c r="W809">
        <v>0.74360000000000004</v>
      </c>
      <c r="X809">
        <v>0</v>
      </c>
      <c r="Y809">
        <v>1</v>
      </c>
      <c r="Z809">
        <v>1</v>
      </c>
      <c r="AA809">
        <v>0</v>
      </c>
      <c r="AB809" t="s">
        <v>1044</v>
      </c>
      <c r="AC809" t="s">
        <v>6980</v>
      </c>
      <c r="AP809" t="s">
        <v>981</v>
      </c>
      <c r="AQ809">
        <v>0</v>
      </c>
      <c r="AT809" t="s">
        <v>1034</v>
      </c>
      <c r="AU809" t="s">
        <v>6981</v>
      </c>
      <c r="AV809" t="s">
        <v>6982</v>
      </c>
      <c r="AW809" t="s">
        <v>6983</v>
      </c>
      <c r="AX809" t="s">
        <v>6984</v>
      </c>
      <c r="BF809" s="730" t="s">
        <v>6964</v>
      </c>
      <c r="BG809" s="730" t="s">
        <v>1044</v>
      </c>
      <c r="BH809" s="730" t="s">
        <v>11138</v>
      </c>
    </row>
    <row r="810" spans="1:60">
      <c r="A810">
        <v>806</v>
      </c>
      <c r="B810" t="s">
        <v>1044</v>
      </c>
      <c r="D810" t="s">
        <v>6985</v>
      </c>
      <c r="E810" t="s">
        <v>6986</v>
      </c>
      <c r="F810" t="s">
        <v>1019</v>
      </c>
      <c r="G810">
        <v>0</v>
      </c>
      <c r="H810">
        <v>1</v>
      </c>
      <c r="I810" t="s">
        <v>2381</v>
      </c>
      <c r="J810" t="s">
        <v>6987</v>
      </c>
      <c r="K810" t="s">
        <v>1044</v>
      </c>
      <c r="L810" t="s">
        <v>2136</v>
      </c>
      <c r="M810" t="s">
        <v>978</v>
      </c>
      <c r="N810" t="s">
        <v>6986</v>
      </c>
      <c r="O810" t="s">
        <v>6986</v>
      </c>
      <c r="P810" t="s">
        <v>6988</v>
      </c>
      <c r="Q810">
        <v>2778</v>
      </c>
      <c r="R810">
        <v>2568</v>
      </c>
      <c r="S810">
        <v>2486</v>
      </c>
      <c r="T810">
        <v>62</v>
      </c>
      <c r="U810">
        <v>20</v>
      </c>
      <c r="V810">
        <v>82</v>
      </c>
      <c r="W810">
        <v>0.96809999999999996</v>
      </c>
      <c r="X810">
        <v>0</v>
      </c>
      <c r="Y810">
        <v>0</v>
      </c>
      <c r="Z810">
        <v>1</v>
      </c>
      <c r="AA810">
        <v>0</v>
      </c>
      <c r="AB810" t="s">
        <v>1044</v>
      </c>
      <c r="AC810" t="s">
        <v>747</v>
      </c>
      <c r="AJ810" t="s">
        <v>6989</v>
      </c>
      <c r="AP810" t="s">
        <v>981</v>
      </c>
      <c r="AQ810">
        <v>0</v>
      </c>
      <c r="AT810" t="s">
        <v>1044</v>
      </c>
      <c r="AU810" t="s">
        <v>6990</v>
      </c>
      <c r="AV810" t="s">
        <v>6991</v>
      </c>
      <c r="AW810" t="s">
        <v>6992</v>
      </c>
      <c r="AX810" t="s">
        <v>6993</v>
      </c>
      <c r="BF810" s="730" t="s">
        <v>5543</v>
      </c>
      <c r="BG810" s="730" t="s">
        <v>1044</v>
      </c>
      <c r="BH810" s="730" t="s">
        <v>11138</v>
      </c>
    </row>
    <row r="811" spans="1:60">
      <c r="A811">
        <v>807</v>
      </c>
      <c r="B811" t="s">
        <v>1044</v>
      </c>
      <c r="D811" t="s">
        <v>6994</v>
      </c>
      <c r="E811" t="s">
        <v>6995</v>
      </c>
      <c r="F811" t="s">
        <v>974</v>
      </c>
      <c r="G811">
        <v>1</v>
      </c>
      <c r="H811">
        <v>0</v>
      </c>
      <c r="I811" t="s">
        <v>2381</v>
      </c>
      <c r="J811" t="s">
        <v>6987</v>
      </c>
      <c r="K811" t="s">
        <v>1044</v>
      </c>
      <c r="L811" t="s">
        <v>2136</v>
      </c>
      <c r="M811" t="s">
        <v>978</v>
      </c>
      <c r="N811" t="s">
        <v>6986</v>
      </c>
      <c r="O811" t="s">
        <v>6986</v>
      </c>
      <c r="P811" t="s">
        <v>6996</v>
      </c>
      <c r="Q811">
        <v>3250</v>
      </c>
      <c r="R811">
        <v>3146</v>
      </c>
      <c r="S811">
        <v>2825</v>
      </c>
      <c r="T811">
        <v>204</v>
      </c>
      <c r="U811">
        <v>117</v>
      </c>
      <c r="V811">
        <v>321</v>
      </c>
      <c r="W811">
        <v>0.89800000000000002</v>
      </c>
      <c r="X811">
        <v>0</v>
      </c>
      <c r="Y811">
        <v>1</v>
      </c>
      <c r="Z811">
        <v>1</v>
      </c>
      <c r="AA811">
        <v>0</v>
      </c>
      <c r="AB811" t="s">
        <v>1044</v>
      </c>
      <c r="AC811" t="s">
        <v>6997</v>
      </c>
      <c r="AP811" t="s">
        <v>981</v>
      </c>
      <c r="AQ811">
        <v>0</v>
      </c>
      <c r="AT811" t="s">
        <v>1023</v>
      </c>
      <c r="AU811" t="s">
        <v>6998</v>
      </c>
      <c r="AV811" t="s">
        <v>6999</v>
      </c>
      <c r="AW811" t="s">
        <v>7000</v>
      </c>
      <c r="AX811" t="s">
        <v>7001</v>
      </c>
      <c r="BF811" s="730" t="s">
        <v>2784</v>
      </c>
      <c r="BG811" s="730" t="s">
        <v>6905</v>
      </c>
      <c r="BH811" s="730" t="s">
        <v>11138</v>
      </c>
    </row>
    <row r="812" spans="1:60">
      <c r="A812">
        <v>808</v>
      </c>
      <c r="B812" t="s">
        <v>1044</v>
      </c>
      <c r="D812" t="s">
        <v>7002</v>
      </c>
      <c r="E812" t="s">
        <v>7003</v>
      </c>
      <c r="F812" t="s">
        <v>974</v>
      </c>
      <c r="G812">
        <v>1</v>
      </c>
      <c r="H812">
        <v>0</v>
      </c>
      <c r="I812" t="s">
        <v>2381</v>
      </c>
      <c r="J812" t="s">
        <v>7003</v>
      </c>
      <c r="K812" t="s">
        <v>1304</v>
      </c>
      <c r="L812" t="s">
        <v>4005</v>
      </c>
      <c r="M812" t="s">
        <v>978</v>
      </c>
      <c r="N812" t="s">
        <v>7004</v>
      </c>
      <c r="O812" t="s">
        <v>7005</v>
      </c>
      <c r="P812" t="s">
        <v>7006</v>
      </c>
      <c r="Q812">
        <v>51724</v>
      </c>
      <c r="R812">
        <v>40603</v>
      </c>
      <c r="S812">
        <v>40367</v>
      </c>
      <c r="T812">
        <v>179</v>
      </c>
      <c r="U812">
        <v>57</v>
      </c>
      <c r="V812">
        <v>236</v>
      </c>
      <c r="W812">
        <v>0.99419999999999997</v>
      </c>
      <c r="X812">
        <v>1</v>
      </c>
      <c r="Y812">
        <v>1</v>
      </c>
      <c r="Z812">
        <v>1</v>
      </c>
      <c r="AA812">
        <v>1</v>
      </c>
      <c r="AB812" t="s">
        <v>1044</v>
      </c>
      <c r="AC812" t="s">
        <v>7007</v>
      </c>
      <c r="AP812" t="s">
        <v>981</v>
      </c>
      <c r="AQ812">
        <v>0</v>
      </c>
      <c r="AT812" t="s">
        <v>936</v>
      </c>
      <c r="AU812" t="s">
        <v>5457</v>
      </c>
      <c r="AV812" t="s">
        <v>7008</v>
      </c>
      <c r="AW812" t="s">
        <v>7009</v>
      </c>
      <c r="AX812" t="s">
        <v>5458</v>
      </c>
      <c r="BF812" s="730" t="s">
        <v>6985</v>
      </c>
      <c r="BG812" s="730" t="s">
        <v>1044</v>
      </c>
      <c r="BH812" s="730" t="s">
        <v>11138</v>
      </c>
    </row>
    <row r="813" spans="1:60">
      <c r="A813">
        <v>809</v>
      </c>
      <c r="B813" t="s">
        <v>1044</v>
      </c>
      <c r="D813" t="s">
        <v>7010</v>
      </c>
      <c r="E813" t="s">
        <v>7011</v>
      </c>
      <c r="F813" t="s">
        <v>974</v>
      </c>
      <c r="G813">
        <v>1</v>
      </c>
      <c r="H813">
        <v>0</v>
      </c>
      <c r="I813" t="s">
        <v>2309</v>
      </c>
      <c r="J813" t="s">
        <v>7012</v>
      </c>
      <c r="K813" t="s">
        <v>6897</v>
      </c>
      <c r="L813" t="s">
        <v>2136</v>
      </c>
      <c r="M813" t="s">
        <v>978</v>
      </c>
      <c r="N813" t="s">
        <v>7011</v>
      </c>
      <c r="O813" t="s">
        <v>7011</v>
      </c>
      <c r="P813" t="s">
        <v>7013</v>
      </c>
      <c r="Q813">
        <v>24848</v>
      </c>
      <c r="R813">
        <v>23722</v>
      </c>
      <c r="S813">
        <v>23050</v>
      </c>
      <c r="T813">
        <v>513</v>
      </c>
      <c r="U813">
        <v>159</v>
      </c>
      <c r="V813">
        <v>672</v>
      </c>
      <c r="W813">
        <v>0.97170000000000001</v>
      </c>
      <c r="X813">
        <v>0</v>
      </c>
      <c r="Y813">
        <v>1</v>
      </c>
      <c r="Z813">
        <v>1</v>
      </c>
      <c r="AA813">
        <v>0</v>
      </c>
      <c r="AB813" t="s">
        <v>1044</v>
      </c>
      <c r="AC813" t="s">
        <v>7014</v>
      </c>
      <c r="AP813" t="s">
        <v>981</v>
      </c>
      <c r="AQ813">
        <v>0</v>
      </c>
      <c r="AT813" t="s">
        <v>1044</v>
      </c>
      <c r="AU813" t="s">
        <v>7015</v>
      </c>
      <c r="AV813" t="s">
        <v>7016</v>
      </c>
      <c r="AW813" t="s">
        <v>7017</v>
      </c>
      <c r="AX813" t="s">
        <v>7018</v>
      </c>
      <c r="BF813" s="730" t="s">
        <v>6994</v>
      </c>
      <c r="BG813" s="730" t="s">
        <v>1044</v>
      </c>
      <c r="BH813" s="730" t="s">
        <v>11138</v>
      </c>
    </row>
    <row r="814" spans="1:60">
      <c r="A814">
        <v>810</v>
      </c>
      <c r="B814" t="s">
        <v>1044</v>
      </c>
      <c r="D814" t="s">
        <v>2363</v>
      </c>
      <c r="E814" t="s">
        <v>2365</v>
      </c>
      <c r="F814" t="s">
        <v>974</v>
      </c>
      <c r="G814">
        <v>1</v>
      </c>
      <c r="H814">
        <v>0</v>
      </c>
      <c r="I814" t="s">
        <v>2309</v>
      </c>
      <c r="J814" t="s">
        <v>7019</v>
      </c>
      <c r="K814" t="s">
        <v>6897</v>
      </c>
      <c r="L814" t="s">
        <v>2136</v>
      </c>
      <c r="M814" t="s">
        <v>978</v>
      </c>
      <c r="N814" t="s">
        <v>3684</v>
      </c>
      <c r="O814" t="s">
        <v>3684</v>
      </c>
      <c r="P814" t="s">
        <v>7020</v>
      </c>
      <c r="Q814">
        <v>2836</v>
      </c>
      <c r="R814">
        <v>2566</v>
      </c>
      <c r="S814">
        <v>2534</v>
      </c>
      <c r="T814">
        <v>10</v>
      </c>
      <c r="U814">
        <v>22</v>
      </c>
      <c r="V814">
        <v>32</v>
      </c>
      <c r="W814">
        <v>0.98750000000000004</v>
      </c>
      <c r="X814">
        <v>1</v>
      </c>
      <c r="Y814">
        <v>1</v>
      </c>
      <c r="Z814">
        <v>1</v>
      </c>
      <c r="AA814">
        <v>1</v>
      </c>
      <c r="AB814" t="s">
        <v>1044</v>
      </c>
      <c r="AC814" t="s">
        <v>7021</v>
      </c>
      <c r="AP814" t="s">
        <v>981</v>
      </c>
      <c r="AQ814">
        <v>0</v>
      </c>
      <c r="AT814" t="s">
        <v>936</v>
      </c>
      <c r="AU814" t="s">
        <v>5449</v>
      </c>
      <c r="AV814" t="s">
        <v>7022</v>
      </c>
      <c r="AW814" t="s">
        <v>7023</v>
      </c>
      <c r="AX814" t="s">
        <v>5450</v>
      </c>
      <c r="BF814" s="730" t="s">
        <v>7002</v>
      </c>
      <c r="BG814" s="730" t="s">
        <v>1304</v>
      </c>
      <c r="BH814" s="730" t="s">
        <v>11138</v>
      </c>
    </row>
    <row r="815" spans="1:60">
      <c r="A815">
        <v>811</v>
      </c>
      <c r="B815" t="s">
        <v>1044</v>
      </c>
      <c r="D815" t="s">
        <v>3682</v>
      </c>
      <c r="E815" t="s">
        <v>3684</v>
      </c>
      <c r="F815" t="s">
        <v>974</v>
      </c>
      <c r="G815">
        <v>1</v>
      </c>
      <c r="H815">
        <v>0</v>
      </c>
      <c r="I815" t="s">
        <v>2309</v>
      </c>
      <c r="J815" t="s">
        <v>7019</v>
      </c>
      <c r="K815" t="s">
        <v>6897</v>
      </c>
      <c r="L815" t="s">
        <v>2136</v>
      </c>
      <c r="M815" t="s">
        <v>978</v>
      </c>
      <c r="N815" t="s">
        <v>3684</v>
      </c>
      <c r="O815" t="s">
        <v>3684</v>
      </c>
      <c r="P815" t="s">
        <v>7024</v>
      </c>
      <c r="Q815">
        <v>11801</v>
      </c>
      <c r="R815">
        <v>11234</v>
      </c>
      <c r="S815">
        <v>11156</v>
      </c>
      <c r="T815">
        <v>66</v>
      </c>
      <c r="U815">
        <v>12</v>
      </c>
      <c r="V815">
        <v>78</v>
      </c>
      <c r="W815">
        <v>0.99309999999999998</v>
      </c>
      <c r="X815">
        <v>1</v>
      </c>
      <c r="Y815">
        <v>1</v>
      </c>
      <c r="Z815">
        <v>1</v>
      </c>
      <c r="AA815">
        <v>1</v>
      </c>
      <c r="AB815" t="s">
        <v>1044</v>
      </c>
      <c r="AC815" t="s">
        <v>7025</v>
      </c>
      <c r="AP815" t="s">
        <v>981</v>
      </c>
      <c r="AQ815">
        <v>0</v>
      </c>
      <c r="AT815" t="s">
        <v>1034</v>
      </c>
      <c r="AU815" t="s">
        <v>7026</v>
      </c>
      <c r="AV815" t="s">
        <v>7027</v>
      </c>
      <c r="AW815" t="s">
        <v>7028</v>
      </c>
      <c r="AX815" t="s">
        <v>7029</v>
      </c>
      <c r="BF815" s="730" t="s">
        <v>7010</v>
      </c>
      <c r="BG815" s="730" t="s">
        <v>6897</v>
      </c>
      <c r="BH815" s="730" t="s">
        <v>11138</v>
      </c>
    </row>
    <row r="816" spans="1:60">
      <c r="A816">
        <v>812</v>
      </c>
      <c r="B816" t="s">
        <v>1044</v>
      </c>
      <c r="D816" t="s">
        <v>5798</v>
      </c>
      <c r="E816" t="s">
        <v>5801</v>
      </c>
      <c r="F816" t="s">
        <v>974</v>
      </c>
      <c r="G816">
        <v>1</v>
      </c>
      <c r="H816">
        <v>0</v>
      </c>
      <c r="I816" t="s">
        <v>2381</v>
      </c>
      <c r="J816" t="s">
        <v>5801</v>
      </c>
      <c r="K816" t="s">
        <v>6777</v>
      </c>
      <c r="L816" t="s">
        <v>2136</v>
      </c>
      <c r="M816" t="s">
        <v>978</v>
      </c>
      <c r="N816" t="s">
        <v>5801</v>
      </c>
      <c r="O816" t="s">
        <v>5801</v>
      </c>
      <c r="P816" t="s">
        <v>7030</v>
      </c>
      <c r="Q816">
        <v>23369</v>
      </c>
      <c r="R816">
        <v>24327</v>
      </c>
      <c r="S816">
        <v>23877</v>
      </c>
      <c r="T816">
        <v>293</v>
      </c>
      <c r="U816">
        <v>157</v>
      </c>
      <c r="V816">
        <v>450</v>
      </c>
      <c r="W816">
        <v>0.98150000000000004</v>
      </c>
      <c r="X816">
        <v>1</v>
      </c>
      <c r="Y816">
        <v>1</v>
      </c>
      <c r="Z816">
        <v>1</v>
      </c>
      <c r="AA816">
        <v>1</v>
      </c>
      <c r="AB816" t="s">
        <v>1044</v>
      </c>
      <c r="AC816" t="s">
        <v>7031</v>
      </c>
      <c r="AP816" t="s">
        <v>981</v>
      </c>
      <c r="AQ816">
        <v>0</v>
      </c>
      <c r="AT816" t="s">
        <v>991</v>
      </c>
      <c r="AU816" t="s">
        <v>7032</v>
      </c>
      <c r="AV816" t="s">
        <v>7033</v>
      </c>
      <c r="AW816" t="s">
        <v>7034</v>
      </c>
      <c r="AX816" t="s">
        <v>7035</v>
      </c>
      <c r="BF816" s="730" t="s">
        <v>2363</v>
      </c>
      <c r="BG816" s="730" t="s">
        <v>6897</v>
      </c>
      <c r="BH816" s="730" t="s">
        <v>11138</v>
      </c>
    </row>
    <row r="817" spans="1:60">
      <c r="A817">
        <v>813</v>
      </c>
      <c r="B817" t="s">
        <v>1044</v>
      </c>
      <c r="D817" t="s">
        <v>6369</v>
      </c>
      <c r="E817" t="s">
        <v>5216</v>
      </c>
      <c r="F817" t="s">
        <v>974</v>
      </c>
      <c r="G817">
        <v>2</v>
      </c>
      <c r="H817">
        <v>0</v>
      </c>
      <c r="I817" t="s">
        <v>3966</v>
      </c>
      <c r="J817" t="s">
        <v>6766</v>
      </c>
      <c r="K817" t="s">
        <v>6767</v>
      </c>
      <c r="L817" t="s">
        <v>2136</v>
      </c>
      <c r="M817" t="s">
        <v>978</v>
      </c>
      <c r="N817" t="s">
        <v>5216</v>
      </c>
      <c r="O817" t="s">
        <v>5216</v>
      </c>
      <c r="P817" t="s">
        <v>7036</v>
      </c>
      <c r="Q817">
        <v>4125</v>
      </c>
      <c r="R817">
        <v>4256</v>
      </c>
      <c r="S817">
        <v>3643</v>
      </c>
      <c r="T817">
        <v>513</v>
      </c>
      <c r="U817">
        <v>100</v>
      </c>
      <c r="V817">
        <v>613</v>
      </c>
      <c r="W817">
        <v>0.85599999999999998</v>
      </c>
      <c r="X817">
        <v>0</v>
      </c>
      <c r="Y817">
        <v>1</v>
      </c>
      <c r="Z817">
        <v>1</v>
      </c>
      <c r="AA817">
        <v>0</v>
      </c>
      <c r="AB817" t="s">
        <v>1044</v>
      </c>
      <c r="AC817" s="488" t="s">
        <v>7037</v>
      </c>
      <c r="AD817" s="490" t="s">
        <v>7037</v>
      </c>
      <c r="AP817" t="s">
        <v>981</v>
      </c>
      <c r="AQ817">
        <v>0</v>
      </c>
      <c r="AT817" t="s">
        <v>936</v>
      </c>
      <c r="AU817" t="s">
        <v>5182</v>
      </c>
      <c r="AV817" t="s">
        <v>7038</v>
      </c>
      <c r="AW817" t="s">
        <v>7039</v>
      </c>
      <c r="AX817" t="s">
        <v>5183</v>
      </c>
      <c r="BF817" s="730" t="s">
        <v>3682</v>
      </c>
      <c r="BG817" s="730" t="s">
        <v>6897</v>
      </c>
      <c r="BH817" s="730" t="s">
        <v>11138</v>
      </c>
    </row>
    <row r="818" spans="1:60">
      <c r="A818">
        <v>814</v>
      </c>
      <c r="B818" t="s">
        <v>1044</v>
      </c>
      <c r="D818" t="s">
        <v>7040</v>
      </c>
      <c r="E818" t="s">
        <v>7041</v>
      </c>
      <c r="F818" t="s">
        <v>974</v>
      </c>
      <c r="G818">
        <v>1</v>
      </c>
      <c r="H818">
        <v>0</v>
      </c>
      <c r="I818" t="s">
        <v>3966</v>
      </c>
      <c r="J818" t="s">
        <v>6842</v>
      </c>
      <c r="K818" t="s">
        <v>6767</v>
      </c>
      <c r="L818" t="s">
        <v>2136</v>
      </c>
      <c r="M818" t="s">
        <v>978</v>
      </c>
      <c r="N818" t="s">
        <v>7041</v>
      </c>
      <c r="O818" t="s">
        <v>7041</v>
      </c>
      <c r="P818" t="s">
        <v>7042</v>
      </c>
      <c r="Q818">
        <v>3651</v>
      </c>
      <c r="R818">
        <v>3303</v>
      </c>
      <c r="S818">
        <v>3072</v>
      </c>
      <c r="T818">
        <v>150</v>
      </c>
      <c r="U818">
        <v>81</v>
      </c>
      <c r="V818">
        <v>231</v>
      </c>
      <c r="W818">
        <v>0.93010000000000004</v>
      </c>
      <c r="X818">
        <v>0</v>
      </c>
      <c r="Y818">
        <v>1</v>
      </c>
      <c r="Z818">
        <v>1</v>
      </c>
      <c r="AA818">
        <v>0</v>
      </c>
      <c r="AB818" t="s">
        <v>1044</v>
      </c>
      <c r="AC818" t="s">
        <v>7043</v>
      </c>
      <c r="AP818" t="s">
        <v>981</v>
      </c>
      <c r="AQ818">
        <v>0</v>
      </c>
      <c r="AT818" t="s">
        <v>936</v>
      </c>
      <c r="AU818" t="s">
        <v>6105</v>
      </c>
      <c r="AV818" t="s">
        <v>7044</v>
      </c>
      <c r="AW818" t="s">
        <v>7045</v>
      </c>
      <c r="AX818" t="s">
        <v>6106</v>
      </c>
      <c r="BF818" s="730" t="s">
        <v>5798</v>
      </c>
      <c r="BG818" s="730" t="s">
        <v>6777</v>
      </c>
      <c r="BH818" s="730" t="s">
        <v>11138</v>
      </c>
    </row>
    <row r="819" spans="1:60">
      <c r="A819">
        <v>815</v>
      </c>
      <c r="B819" t="s">
        <v>1044</v>
      </c>
      <c r="D819" t="s">
        <v>7046</v>
      </c>
      <c r="E819" t="s">
        <v>7047</v>
      </c>
      <c r="F819" t="s">
        <v>974</v>
      </c>
      <c r="G819">
        <v>1</v>
      </c>
      <c r="H819">
        <v>0</v>
      </c>
      <c r="I819" t="s">
        <v>3966</v>
      </c>
      <c r="J819" t="s">
        <v>6842</v>
      </c>
      <c r="K819" t="s">
        <v>1044</v>
      </c>
      <c r="L819" t="s">
        <v>2136</v>
      </c>
      <c r="M819" t="s">
        <v>978</v>
      </c>
      <c r="N819" t="s">
        <v>7047</v>
      </c>
      <c r="O819" t="s">
        <v>7047</v>
      </c>
      <c r="P819" t="s">
        <v>7048</v>
      </c>
      <c r="Q819">
        <v>5783</v>
      </c>
      <c r="R819">
        <v>5750</v>
      </c>
      <c r="S819">
        <v>5674</v>
      </c>
      <c r="T819">
        <v>28</v>
      </c>
      <c r="U819">
        <v>48</v>
      </c>
      <c r="V819">
        <v>76</v>
      </c>
      <c r="W819">
        <v>0.98680000000000001</v>
      </c>
      <c r="X819">
        <v>1</v>
      </c>
      <c r="Y819">
        <v>1</v>
      </c>
      <c r="Z819">
        <v>1</v>
      </c>
      <c r="AA819">
        <v>1</v>
      </c>
      <c r="AB819" t="s">
        <v>1044</v>
      </c>
      <c r="AC819" t="s">
        <v>7049</v>
      </c>
      <c r="AP819" t="s">
        <v>981</v>
      </c>
      <c r="AQ819">
        <v>0</v>
      </c>
      <c r="AT819" t="s">
        <v>1044</v>
      </c>
      <c r="AU819" t="s">
        <v>7046</v>
      </c>
      <c r="AV819" t="s">
        <v>7050</v>
      </c>
      <c r="AW819" t="s">
        <v>7051</v>
      </c>
      <c r="AX819" t="s">
        <v>7047</v>
      </c>
      <c r="BF819" s="730" t="s">
        <v>6369</v>
      </c>
      <c r="BG819" s="730" t="s">
        <v>6767</v>
      </c>
      <c r="BH819" s="730" t="s">
        <v>11138</v>
      </c>
    </row>
    <row r="820" spans="1:60">
      <c r="A820">
        <v>816</v>
      </c>
      <c r="B820" t="s">
        <v>1044</v>
      </c>
      <c r="D820" t="s">
        <v>1631</v>
      </c>
      <c r="E820" t="s">
        <v>1633</v>
      </c>
      <c r="F820" t="s">
        <v>974</v>
      </c>
      <c r="G820">
        <v>1</v>
      </c>
      <c r="H820">
        <v>0</v>
      </c>
      <c r="I820" t="s">
        <v>2381</v>
      </c>
      <c r="J820" t="s">
        <v>2548</v>
      </c>
      <c r="K820" t="s">
        <v>1044</v>
      </c>
      <c r="L820" t="s">
        <v>2136</v>
      </c>
      <c r="M820" t="s">
        <v>978</v>
      </c>
      <c r="N820" t="s">
        <v>1633</v>
      </c>
      <c r="O820" t="s">
        <v>1633</v>
      </c>
      <c r="P820" t="s">
        <v>7052</v>
      </c>
      <c r="Q820">
        <v>3964</v>
      </c>
      <c r="R820">
        <v>3892</v>
      </c>
      <c r="S820">
        <v>3852</v>
      </c>
      <c r="T820">
        <v>0</v>
      </c>
      <c r="U820">
        <v>40</v>
      </c>
      <c r="V820">
        <v>40</v>
      </c>
      <c r="W820">
        <v>0.98970000000000002</v>
      </c>
      <c r="X820">
        <v>1</v>
      </c>
      <c r="Y820">
        <v>1</v>
      </c>
      <c r="Z820">
        <v>1</v>
      </c>
      <c r="AA820">
        <v>1</v>
      </c>
      <c r="AB820" t="s">
        <v>1044</v>
      </c>
      <c r="AC820" t="s">
        <v>1631</v>
      </c>
      <c r="AP820" t="s">
        <v>981</v>
      </c>
      <c r="AQ820">
        <v>0</v>
      </c>
      <c r="AT820" t="s">
        <v>1239</v>
      </c>
      <c r="AU820" t="s">
        <v>6635</v>
      </c>
      <c r="AV820" t="s">
        <v>7053</v>
      </c>
      <c r="AW820" t="s">
        <v>5075</v>
      </c>
      <c r="AX820" t="s">
        <v>6636</v>
      </c>
      <c r="BF820" s="730" t="s">
        <v>7040</v>
      </c>
      <c r="BG820" s="730" t="s">
        <v>6767</v>
      </c>
      <c r="BH820" s="730" t="s">
        <v>11138</v>
      </c>
    </row>
    <row r="821" spans="1:60">
      <c r="A821">
        <v>817</v>
      </c>
      <c r="B821" t="s">
        <v>1044</v>
      </c>
      <c r="D821" t="s">
        <v>7054</v>
      </c>
      <c r="E821" t="s">
        <v>7055</v>
      </c>
      <c r="F821" t="s">
        <v>974</v>
      </c>
      <c r="G821">
        <v>1</v>
      </c>
      <c r="H821">
        <v>0</v>
      </c>
      <c r="I821" t="s">
        <v>2309</v>
      </c>
      <c r="J821" t="s">
        <v>7019</v>
      </c>
      <c r="K821" t="s">
        <v>6897</v>
      </c>
      <c r="L821" t="s">
        <v>2136</v>
      </c>
      <c r="M821" t="s">
        <v>978</v>
      </c>
      <c r="N821" t="s">
        <v>7055</v>
      </c>
      <c r="O821" t="s">
        <v>7055</v>
      </c>
      <c r="P821" t="s">
        <v>7056</v>
      </c>
      <c r="Q821">
        <v>3386</v>
      </c>
      <c r="R821">
        <v>4346</v>
      </c>
      <c r="S821">
        <v>4289</v>
      </c>
      <c r="T821">
        <v>53</v>
      </c>
      <c r="U821">
        <v>4</v>
      </c>
      <c r="V821">
        <v>57</v>
      </c>
      <c r="W821">
        <v>0.9869</v>
      </c>
      <c r="X821">
        <v>1</v>
      </c>
      <c r="Y821">
        <v>1</v>
      </c>
      <c r="Z821">
        <v>1</v>
      </c>
      <c r="AA821">
        <v>1</v>
      </c>
      <c r="AB821" t="s">
        <v>1044</v>
      </c>
      <c r="AC821" t="s">
        <v>7057</v>
      </c>
      <c r="AP821" t="s">
        <v>981</v>
      </c>
      <c r="AQ821">
        <v>0</v>
      </c>
      <c r="AT821" t="s">
        <v>1082</v>
      </c>
      <c r="AU821" t="s">
        <v>2236</v>
      </c>
      <c r="AV821" t="s">
        <v>7058</v>
      </c>
      <c r="AW821" t="s">
        <v>2237</v>
      </c>
      <c r="AX821" t="s">
        <v>2237</v>
      </c>
      <c r="BF821" s="730" t="s">
        <v>7046</v>
      </c>
      <c r="BG821" s="730" t="s">
        <v>1044</v>
      </c>
      <c r="BH821" s="730" t="s">
        <v>11138</v>
      </c>
    </row>
    <row r="822" spans="1:60">
      <c r="A822">
        <v>818</v>
      </c>
      <c r="B822" t="s">
        <v>1044</v>
      </c>
      <c r="D822" t="s">
        <v>7059</v>
      </c>
      <c r="E822" t="s">
        <v>7060</v>
      </c>
      <c r="F822" t="s">
        <v>974</v>
      </c>
      <c r="G822">
        <v>1</v>
      </c>
      <c r="H822">
        <v>0</v>
      </c>
      <c r="I822" t="s">
        <v>2381</v>
      </c>
      <c r="J822" t="s">
        <v>7061</v>
      </c>
      <c r="K822" t="s">
        <v>6777</v>
      </c>
      <c r="L822" t="s">
        <v>2136</v>
      </c>
      <c r="M822" t="s">
        <v>978</v>
      </c>
      <c r="N822" t="s">
        <v>7060</v>
      </c>
      <c r="O822" t="s">
        <v>7062</v>
      </c>
      <c r="P822" t="s">
        <v>7063</v>
      </c>
      <c r="Q822">
        <v>42835</v>
      </c>
      <c r="R822">
        <v>42422</v>
      </c>
      <c r="S822">
        <v>41969</v>
      </c>
      <c r="T822">
        <v>202</v>
      </c>
      <c r="U822">
        <v>251</v>
      </c>
      <c r="V822">
        <v>453</v>
      </c>
      <c r="W822">
        <v>0.98929999999999996</v>
      </c>
      <c r="X822">
        <v>1</v>
      </c>
      <c r="Y822">
        <v>1</v>
      </c>
      <c r="Z822">
        <v>1</v>
      </c>
      <c r="AA822">
        <v>1</v>
      </c>
      <c r="AB822" t="s">
        <v>1044</v>
      </c>
      <c r="AC822" t="s">
        <v>7064</v>
      </c>
      <c r="AP822" t="s">
        <v>981</v>
      </c>
      <c r="AQ822">
        <v>0</v>
      </c>
      <c r="AT822" t="s">
        <v>1521</v>
      </c>
      <c r="AU822" t="s">
        <v>1918</v>
      </c>
      <c r="AV822" t="s">
        <v>7065</v>
      </c>
      <c r="AW822" t="s">
        <v>7066</v>
      </c>
      <c r="AX822" t="s">
        <v>1919</v>
      </c>
      <c r="BF822" s="730" t="s">
        <v>1631</v>
      </c>
      <c r="BG822" s="730" t="s">
        <v>1044</v>
      </c>
      <c r="BH822" s="730" t="s">
        <v>11138</v>
      </c>
    </row>
    <row r="823" spans="1:60">
      <c r="A823">
        <v>819</v>
      </c>
      <c r="B823" t="s">
        <v>1044</v>
      </c>
      <c r="D823" t="s">
        <v>4328</v>
      </c>
      <c r="E823" t="s">
        <v>4331</v>
      </c>
      <c r="F823" t="s">
        <v>974</v>
      </c>
      <c r="G823">
        <v>1</v>
      </c>
      <c r="H823">
        <v>0</v>
      </c>
      <c r="I823" t="s">
        <v>2309</v>
      </c>
      <c r="J823" t="s">
        <v>7019</v>
      </c>
      <c r="K823" t="s">
        <v>6897</v>
      </c>
      <c r="L823" t="s">
        <v>2136</v>
      </c>
      <c r="M823" t="s">
        <v>978</v>
      </c>
      <c r="N823" t="s">
        <v>4331</v>
      </c>
      <c r="O823" t="s">
        <v>7067</v>
      </c>
      <c r="P823" t="s">
        <v>7068</v>
      </c>
      <c r="Q823">
        <v>3300</v>
      </c>
      <c r="R823">
        <v>3289</v>
      </c>
      <c r="S823">
        <v>3271</v>
      </c>
      <c r="T823">
        <v>8</v>
      </c>
      <c r="U823">
        <v>10</v>
      </c>
      <c r="V823">
        <v>18</v>
      </c>
      <c r="W823">
        <v>0.99450000000000005</v>
      </c>
      <c r="X823">
        <v>1</v>
      </c>
      <c r="Y823">
        <v>1</v>
      </c>
      <c r="Z823">
        <v>1</v>
      </c>
      <c r="AA823">
        <v>1</v>
      </c>
      <c r="AB823" t="s">
        <v>1044</v>
      </c>
      <c r="AC823" t="s">
        <v>7069</v>
      </c>
      <c r="AP823" t="s">
        <v>981</v>
      </c>
      <c r="AQ823">
        <v>0</v>
      </c>
      <c r="AT823" t="s">
        <v>1034</v>
      </c>
      <c r="AU823" t="s">
        <v>7070</v>
      </c>
      <c r="AV823" t="s">
        <v>7071</v>
      </c>
      <c r="AW823" t="s">
        <v>7072</v>
      </c>
      <c r="AX823" t="s">
        <v>7072</v>
      </c>
      <c r="BF823" s="730" t="s">
        <v>7054</v>
      </c>
      <c r="BG823" s="730" t="s">
        <v>6897</v>
      </c>
      <c r="BH823" s="730" t="s">
        <v>11138</v>
      </c>
    </row>
    <row r="824" spans="1:60">
      <c r="A824">
        <v>820</v>
      </c>
      <c r="B824" t="s">
        <v>1044</v>
      </c>
      <c r="D824" t="s">
        <v>5016</v>
      </c>
      <c r="E824" t="s">
        <v>5019</v>
      </c>
      <c r="F824" t="s">
        <v>974</v>
      </c>
      <c r="G824">
        <v>1</v>
      </c>
      <c r="H824">
        <v>0</v>
      </c>
      <c r="I824" t="s">
        <v>2381</v>
      </c>
      <c r="J824" t="s">
        <v>7073</v>
      </c>
      <c r="K824" t="s">
        <v>1044</v>
      </c>
      <c r="L824" t="s">
        <v>2136</v>
      </c>
      <c r="M824" t="s">
        <v>978</v>
      </c>
      <c r="N824" t="s">
        <v>5019</v>
      </c>
      <c r="O824" t="s">
        <v>5019</v>
      </c>
      <c r="P824" t="s">
        <v>7074</v>
      </c>
      <c r="Q824">
        <v>12076</v>
      </c>
      <c r="R824">
        <v>11939</v>
      </c>
      <c r="S824">
        <v>11172</v>
      </c>
      <c r="T824">
        <v>690</v>
      </c>
      <c r="U824">
        <v>77</v>
      </c>
      <c r="V824">
        <v>767</v>
      </c>
      <c r="W824">
        <v>0.93579999999999997</v>
      </c>
      <c r="X824">
        <v>0</v>
      </c>
      <c r="Y824">
        <v>1</v>
      </c>
      <c r="Z824">
        <v>1</v>
      </c>
      <c r="AA824">
        <v>0</v>
      </c>
      <c r="AB824" t="s">
        <v>1044</v>
      </c>
      <c r="AC824" t="s">
        <v>7075</v>
      </c>
      <c r="AP824" t="s">
        <v>981</v>
      </c>
      <c r="AQ824">
        <v>0</v>
      </c>
      <c r="AT824" t="s">
        <v>1023</v>
      </c>
      <c r="AU824" t="s">
        <v>7076</v>
      </c>
      <c r="AV824" t="s">
        <v>7077</v>
      </c>
      <c r="AW824" t="s">
        <v>7078</v>
      </c>
      <c r="AX824" t="s">
        <v>7078</v>
      </c>
      <c r="BF824" s="730" t="s">
        <v>7059</v>
      </c>
      <c r="BG824" s="730" t="s">
        <v>6777</v>
      </c>
      <c r="BH824" s="730" t="s">
        <v>11138</v>
      </c>
    </row>
    <row r="825" spans="1:60">
      <c r="A825">
        <v>821</v>
      </c>
      <c r="B825" t="s">
        <v>1044</v>
      </c>
      <c r="D825" t="s">
        <v>1390</v>
      </c>
      <c r="E825" t="s">
        <v>1392</v>
      </c>
      <c r="F825" t="s">
        <v>974</v>
      </c>
      <c r="G825">
        <v>1</v>
      </c>
      <c r="H825">
        <v>0</v>
      </c>
      <c r="I825" t="s">
        <v>2381</v>
      </c>
      <c r="J825" t="s">
        <v>7079</v>
      </c>
      <c r="K825" t="s">
        <v>6897</v>
      </c>
      <c r="L825" t="s">
        <v>2136</v>
      </c>
      <c r="M825" t="s">
        <v>978</v>
      </c>
      <c r="N825" t="s">
        <v>1392</v>
      </c>
      <c r="O825" t="s">
        <v>1392</v>
      </c>
      <c r="P825" t="s">
        <v>7080</v>
      </c>
      <c r="Q825">
        <v>10644</v>
      </c>
      <c r="R825">
        <v>10484</v>
      </c>
      <c r="S825">
        <v>10256</v>
      </c>
      <c r="T825">
        <v>198</v>
      </c>
      <c r="U825">
        <v>30</v>
      </c>
      <c r="V825">
        <v>228</v>
      </c>
      <c r="W825">
        <v>0.97829999999999995</v>
      </c>
      <c r="X825">
        <v>0</v>
      </c>
      <c r="Y825">
        <v>0</v>
      </c>
      <c r="Z825">
        <v>1</v>
      </c>
      <c r="AA825">
        <v>0</v>
      </c>
      <c r="AB825" t="s">
        <v>1044</v>
      </c>
      <c r="AC825" t="s">
        <v>7081</v>
      </c>
      <c r="AP825" t="s">
        <v>981</v>
      </c>
      <c r="AQ825">
        <v>0</v>
      </c>
      <c r="AT825" t="s">
        <v>991</v>
      </c>
      <c r="AU825" t="s">
        <v>7082</v>
      </c>
      <c r="AV825" t="s">
        <v>7077</v>
      </c>
      <c r="AW825" t="s">
        <v>7078</v>
      </c>
      <c r="AX825" t="s">
        <v>7078</v>
      </c>
      <c r="BF825" s="730" t="s">
        <v>4328</v>
      </c>
      <c r="BG825" s="730" t="s">
        <v>6897</v>
      </c>
      <c r="BH825" s="730" t="s">
        <v>11138</v>
      </c>
    </row>
    <row r="826" spans="1:60">
      <c r="A826">
        <v>822</v>
      </c>
      <c r="B826" t="s">
        <v>1044</v>
      </c>
      <c r="D826" t="s">
        <v>5334</v>
      </c>
      <c r="E826" t="s">
        <v>5336</v>
      </c>
      <c r="F826" t="s">
        <v>974</v>
      </c>
      <c r="G826">
        <v>1</v>
      </c>
      <c r="H826">
        <v>0</v>
      </c>
      <c r="I826" t="s">
        <v>2309</v>
      </c>
      <c r="J826" t="s">
        <v>7012</v>
      </c>
      <c r="K826" t="s">
        <v>6897</v>
      </c>
      <c r="L826" t="s">
        <v>2136</v>
      </c>
      <c r="M826" t="s">
        <v>978</v>
      </c>
      <c r="N826" t="s">
        <v>5336</v>
      </c>
      <c r="O826" t="s">
        <v>5336</v>
      </c>
      <c r="P826" t="s">
        <v>7083</v>
      </c>
      <c r="Q826">
        <v>3329</v>
      </c>
      <c r="R826">
        <v>2960</v>
      </c>
      <c r="S826">
        <v>2820</v>
      </c>
      <c r="T826">
        <v>140</v>
      </c>
      <c r="U826">
        <v>0</v>
      </c>
      <c r="V826">
        <v>140</v>
      </c>
      <c r="W826">
        <v>0.95269999999999999</v>
      </c>
      <c r="X826">
        <v>0</v>
      </c>
      <c r="Y826">
        <v>1</v>
      </c>
      <c r="Z826">
        <v>1</v>
      </c>
      <c r="AA826">
        <v>0</v>
      </c>
      <c r="AB826" t="s">
        <v>1044</v>
      </c>
      <c r="AC826" t="s">
        <v>7084</v>
      </c>
      <c r="AP826" t="s">
        <v>981</v>
      </c>
      <c r="AQ826">
        <v>0</v>
      </c>
      <c r="AT826" t="s">
        <v>1044</v>
      </c>
      <c r="AU826" t="s">
        <v>7085</v>
      </c>
      <c r="AV826" t="s">
        <v>7086</v>
      </c>
      <c r="AW826" t="s">
        <v>7087</v>
      </c>
      <c r="AX826" t="s">
        <v>7088</v>
      </c>
      <c r="BF826" s="730" t="s">
        <v>5016</v>
      </c>
      <c r="BG826" s="730" t="s">
        <v>1044</v>
      </c>
      <c r="BH826" s="730" t="s">
        <v>11138</v>
      </c>
    </row>
    <row r="827" spans="1:60">
      <c r="A827">
        <v>823</v>
      </c>
      <c r="B827" t="s">
        <v>1044</v>
      </c>
      <c r="D827" t="s">
        <v>7089</v>
      </c>
      <c r="E827" t="s">
        <v>7090</v>
      </c>
      <c r="F827" t="s">
        <v>974</v>
      </c>
      <c r="G827">
        <v>1</v>
      </c>
      <c r="H827">
        <v>0</v>
      </c>
      <c r="I827" t="s">
        <v>2381</v>
      </c>
      <c r="J827" t="s">
        <v>6796</v>
      </c>
      <c r="K827" t="s">
        <v>6777</v>
      </c>
      <c r="L827" t="s">
        <v>2136</v>
      </c>
      <c r="M827" t="s">
        <v>978</v>
      </c>
      <c r="N827" t="s">
        <v>7090</v>
      </c>
      <c r="O827" t="s">
        <v>7090</v>
      </c>
      <c r="P827" t="s">
        <v>7091</v>
      </c>
      <c r="Q827">
        <v>6592</v>
      </c>
      <c r="R827">
        <v>6507</v>
      </c>
      <c r="S827">
        <v>6507</v>
      </c>
      <c r="T827">
        <v>0</v>
      </c>
      <c r="U827">
        <v>0</v>
      </c>
      <c r="V827">
        <v>0</v>
      </c>
      <c r="W827">
        <v>1</v>
      </c>
      <c r="X827">
        <v>1</v>
      </c>
      <c r="Y827">
        <v>1</v>
      </c>
      <c r="Z827">
        <v>1</v>
      </c>
      <c r="AA827">
        <v>1</v>
      </c>
      <c r="AB827" t="s">
        <v>1044</v>
      </c>
      <c r="AC827" t="s">
        <v>7092</v>
      </c>
      <c r="AP827" t="s">
        <v>981</v>
      </c>
      <c r="AQ827">
        <v>0</v>
      </c>
      <c r="AT827" t="s">
        <v>971</v>
      </c>
      <c r="AU827" t="s">
        <v>1039</v>
      </c>
      <c r="AV827" t="s">
        <v>7093</v>
      </c>
      <c r="AW827" t="s">
        <v>7094</v>
      </c>
      <c r="AX827" t="s">
        <v>1040</v>
      </c>
      <c r="BF827" s="730" t="s">
        <v>1390</v>
      </c>
      <c r="BG827" s="730" t="s">
        <v>6897</v>
      </c>
      <c r="BH827" s="730" t="s">
        <v>11138</v>
      </c>
    </row>
    <row r="828" spans="1:60">
      <c r="A828">
        <v>824</v>
      </c>
      <c r="B828" t="s">
        <v>1044</v>
      </c>
      <c r="D828" t="s">
        <v>4392</v>
      </c>
      <c r="E828" t="s">
        <v>4395</v>
      </c>
      <c r="F828" t="s">
        <v>974</v>
      </c>
      <c r="G828">
        <v>1</v>
      </c>
      <c r="H828">
        <v>0</v>
      </c>
      <c r="I828" t="s">
        <v>2309</v>
      </c>
      <c r="J828" t="s">
        <v>7012</v>
      </c>
      <c r="K828" t="s">
        <v>6897</v>
      </c>
      <c r="L828" t="s">
        <v>2136</v>
      </c>
      <c r="M828" t="s">
        <v>978</v>
      </c>
      <c r="N828" t="s">
        <v>4394</v>
      </c>
      <c r="O828" t="s">
        <v>4394</v>
      </c>
      <c r="P828" t="s">
        <v>7095</v>
      </c>
      <c r="Q828">
        <v>9460</v>
      </c>
      <c r="R828">
        <v>8643</v>
      </c>
      <c r="S828">
        <v>8633</v>
      </c>
      <c r="T828">
        <v>10</v>
      </c>
      <c r="U828">
        <v>0</v>
      </c>
      <c r="V828">
        <v>10</v>
      </c>
      <c r="W828">
        <v>0.99880000000000002</v>
      </c>
      <c r="X828">
        <v>1</v>
      </c>
      <c r="Y828">
        <v>1</v>
      </c>
      <c r="Z828">
        <v>1</v>
      </c>
      <c r="AA828">
        <v>1</v>
      </c>
      <c r="AB828" t="s">
        <v>1044</v>
      </c>
      <c r="AC828" t="s">
        <v>7096</v>
      </c>
      <c r="AP828" t="s">
        <v>981</v>
      </c>
      <c r="AQ828">
        <v>0</v>
      </c>
      <c r="AT828" t="s">
        <v>936</v>
      </c>
      <c r="AU828" t="s">
        <v>5848</v>
      </c>
      <c r="AV828" t="s">
        <v>7097</v>
      </c>
      <c r="AW828" t="s">
        <v>5849</v>
      </c>
      <c r="AX828" t="s">
        <v>5849</v>
      </c>
      <c r="BF828" s="730" t="s">
        <v>5334</v>
      </c>
      <c r="BG828" s="730" t="s">
        <v>6897</v>
      </c>
      <c r="BH828" s="730" t="s">
        <v>11138</v>
      </c>
    </row>
    <row r="829" spans="1:60">
      <c r="A829">
        <v>825</v>
      </c>
      <c r="B829" t="s">
        <v>1044</v>
      </c>
      <c r="D829" t="s">
        <v>6303</v>
      </c>
      <c r="E829" t="s">
        <v>6305</v>
      </c>
      <c r="F829" t="s">
        <v>974</v>
      </c>
      <c r="G829">
        <v>1</v>
      </c>
      <c r="H829">
        <v>0</v>
      </c>
      <c r="I829" t="s">
        <v>2381</v>
      </c>
      <c r="J829" t="s">
        <v>7098</v>
      </c>
      <c r="K829" t="s">
        <v>6905</v>
      </c>
      <c r="L829" t="s">
        <v>2136</v>
      </c>
      <c r="M829" t="s">
        <v>978</v>
      </c>
      <c r="N829" t="s">
        <v>7099</v>
      </c>
      <c r="O829" t="s">
        <v>7100</v>
      </c>
      <c r="P829" t="s">
        <v>7101</v>
      </c>
      <c r="Q829">
        <v>4091</v>
      </c>
      <c r="R829">
        <v>4233</v>
      </c>
      <c r="S829">
        <v>4139</v>
      </c>
      <c r="T829">
        <v>70</v>
      </c>
      <c r="U829">
        <v>24</v>
      </c>
      <c r="V829">
        <v>94</v>
      </c>
      <c r="W829">
        <v>0.9778</v>
      </c>
      <c r="X829">
        <v>0</v>
      </c>
      <c r="Y829">
        <v>1</v>
      </c>
      <c r="Z829">
        <v>1</v>
      </c>
      <c r="AA829">
        <v>0</v>
      </c>
      <c r="AB829" t="s">
        <v>1044</v>
      </c>
      <c r="AC829" t="s">
        <v>7102</v>
      </c>
      <c r="AP829" t="s">
        <v>981</v>
      </c>
      <c r="AQ829">
        <v>0</v>
      </c>
      <c r="AT829" t="s">
        <v>1190</v>
      </c>
      <c r="AU829" t="s">
        <v>3285</v>
      </c>
      <c r="AV829" t="s">
        <v>7103</v>
      </c>
      <c r="AW829" t="s">
        <v>7104</v>
      </c>
      <c r="AX829" t="s">
        <v>3286</v>
      </c>
      <c r="BF829" s="730" t="s">
        <v>7089</v>
      </c>
      <c r="BG829" s="730" t="s">
        <v>6777</v>
      </c>
      <c r="BH829" s="730" t="s">
        <v>11138</v>
      </c>
    </row>
    <row r="830" spans="1:60">
      <c r="A830">
        <v>826</v>
      </c>
      <c r="B830" t="s">
        <v>1044</v>
      </c>
      <c r="D830" t="s">
        <v>7105</v>
      </c>
      <c r="E830" t="s">
        <v>7099</v>
      </c>
      <c r="F830" t="s">
        <v>974</v>
      </c>
      <c r="G830">
        <v>1</v>
      </c>
      <c r="H830">
        <v>0</v>
      </c>
      <c r="I830" t="s">
        <v>2381</v>
      </c>
      <c r="J830" t="s">
        <v>7098</v>
      </c>
      <c r="K830" t="s">
        <v>6905</v>
      </c>
      <c r="L830" t="s">
        <v>2136</v>
      </c>
      <c r="M830" t="s">
        <v>978</v>
      </c>
      <c r="N830" t="s">
        <v>7099</v>
      </c>
      <c r="O830" t="s">
        <v>7099</v>
      </c>
      <c r="P830" t="s">
        <v>7106</v>
      </c>
      <c r="Q830">
        <v>4055</v>
      </c>
      <c r="R830">
        <v>4178</v>
      </c>
      <c r="S830">
        <v>4102</v>
      </c>
      <c r="T830">
        <v>55</v>
      </c>
      <c r="U830">
        <v>21</v>
      </c>
      <c r="V830">
        <v>76</v>
      </c>
      <c r="W830">
        <v>0.98180000000000001</v>
      </c>
      <c r="X830">
        <v>1</v>
      </c>
      <c r="Y830">
        <v>1</v>
      </c>
      <c r="Z830">
        <v>1</v>
      </c>
      <c r="AA830">
        <v>1</v>
      </c>
      <c r="AB830" t="s">
        <v>1044</v>
      </c>
      <c r="AC830" t="s">
        <v>7107</v>
      </c>
      <c r="AP830" t="s">
        <v>981</v>
      </c>
      <c r="AQ830">
        <v>0</v>
      </c>
      <c r="AT830" t="s">
        <v>936</v>
      </c>
      <c r="AU830" t="s">
        <v>5174</v>
      </c>
      <c r="AV830" t="s">
        <v>7108</v>
      </c>
      <c r="AW830" t="s">
        <v>7109</v>
      </c>
      <c r="AX830" t="s">
        <v>5175</v>
      </c>
      <c r="BF830" s="730" t="s">
        <v>4392</v>
      </c>
      <c r="BG830" s="730" t="s">
        <v>6897</v>
      </c>
      <c r="BH830" s="730" t="s">
        <v>11138</v>
      </c>
    </row>
    <row r="831" spans="1:60">
      <c r="A831">
        <v>827</v>
      </c>
      <c r="B831" t="s">
        <v>1044</v>
      </c>
      <c r="D831" t="s">
        <v>6876</v>
      </c>
      <c r="E831" t="s">
        <v>6879</v>
      </c>
      <c r="F831" t="s">
        <v>974</v>
      </c>
      <c r="G831">
        <v>1</v>
      </c>
      <c r="H831">
        <v>0</v>
      </c>
      <c r="I831" t="s">
        <v>2381</v>
      </c>
      <c r="J831" t="s">
        <v>7098</v>
      </c>
      <c r="K831" t="s">
        <v>6905</v>
      </c>
      <c r="L831" t="s">
        <v>2136</v>
      </c>
      <c r="M831" t="s">
        <v>978</v>
      </c>
      <c r="N831" t="s">
        <v>6879</v>
      </c>
      <c r="O831" t="s">
        <v>6879</v>
      </c>
      <c r="P831" t="s">
        <v>7110</v>
      </c>
      <c r="Q831">
        <v>3653</v>
      </c>
      <c r="R831">
        <v>3728</v>
      </c>
      <c r="S831">
        <v>3498</v>
      </c>
      <c r="T831">
        <v>184</v>
      </c>
      <c r="U831">
        <v>46</v>
      </c>
      <c r="V831">
        <v>230</v>
      </c>
      <c r="W831">
        <v>0.93830000000000002</v>
      </c>
      <c r="X831">
        <v>0</v>
      </c>
      <c r="Y831">
        <v>1</v>
      </c>
      <c r="Z831">
        <v>1</v>
      </c>
      <c r="AA831">
        <v>0</v>
      </c>
      <c r="AB831" t="s">
        <v>1044</v>
      </c>
      <c r="AC831" t="s">
        <v>7111</v>
      </c>
      <c r="AP831" t="s">
        <v>981</v>
      </c>
      <c r="AQ831">
        <v>0</v>
      </c>
      <c r="AT831" t="s">
        <v>1521</v>
      </c>
      <c r="AU831" t="s">
        <v>1734</v>
      </c>
      <c r="AV831" t="s">
        <v>7112</v>
      </c>
      <c r="AW831" t="s">
        <v>7113</v>
      </c>
      <c r="AX831" t="s">
        <v>1735</v>
      </c>
      <c r="BF831" s="730" t="s">
        <v>6303</v>
      </c>
      <c r="BG831" s="730" t="s">
        <v>6905</v>
      </c>
      <c r="BH831" s="730" t="s">
        <v>11138</v>
      </c>
    </row>
    <row r="832" spans="1:60">
      <c r="A832">
        <v>828</v>
      </c>
      <c r="B832" t="s">
        <v>1044</v>
      </c>
      <c r="D832" t="s">
        <v>6419</v>
      </c>
      <c r="E832" t="s">
        <v>1846</v>
      </c>
      <c r="F832" t="s">
        <v>974</v>
      </c>
      <c r="G832">
        <v>1</v>
      </c>
      <c r="H832">
        <v>0</v>
      </c>
      <c r="I832" t="s">
        <v>3966</v>
      </c>
      <c r="J832" t="s">
        <v>6842</v>
      </c>
      <c r="K832" t="s">
        <v>6767</v>
      </c>
      <c r="L832" t="s">
        <v>2136</v>
      </c>
      <c r="M832" t="s">
        <v>978</v>
      </c>
      <c r="N832" t="s">
        <v>1846</v>
      </c>
      <c r="O832" t="s">
        <v>1846</v>
      </c>
      <c r="P832" t="s">
        <v>7114</v>
      </c>
      <c r="Q832">
        <v>5445</v>
      </c>
      <c r="R832">
        <v>5458</v>
      </c>
      <c r="S832">
        <v>5242</v>
      </c>
      <c r="T832">
        <v>216</v>
      </c>
      <c r="U832">
        <v>0</v>
      </c>
      <c r="V832">
        <v>216</v>
      </c>
      <c r="W832">
        <v>0.96040000000000003</v>
      </c>
      <c r="X832">
        <v>0</v>
      </c>
      <c r="Y832">
        <v>1</v>
      </c>
      <c r="Z832">
        <v>1</v>
      </c>
      <c r="AA832">
        <v>0</v>
      </c>
      <c r="AB832" t="s">
        <v>1044</v>
      </c>
      <c r="AC832" t="s">
        <v>7115</v>
      </c>
      <c r="AP832" t="s">
        <v>981</v>
      </c>
      <c r="AQ832">
        <v>0</v>
      </c>
      <c r="AT832" t="s">
        <v>1044</v>
      </c>
      <c r="AU832" t="s">
        <v>7116</v>
      </c>
      <c r="AV832" t="s">
        <v>7117</v>
      </c>
      <c r="AW832" t="s">
        <v>7118</v>
      </c>
      <c r="AX832" t="s">
        <v>7118</v>
      </c>
      <c r="BF832" s="730" t="s">
        <v>7105</v>
      </c>
      <c r="BG832" s="730" t="s">
        <v>6905</v>
      </c>
      <c r="BH832" s="730" t="s">
        <v>11138</v>
      </c>
    </row>
    <row r="833" spans="1:60">
      <c r="A833">
        <v>829</v>
      </c>
      <c r="B833" t="s">
        <v>1044</v>
      </c>
      <c r="D833" t="s">
        <v>7119</v>
      </c>
      <c r="E833" t="s">
        <v>7120</v>
      </c>
      <c r="F833" t="s">
        <v>974</v>
      </c>
      <c r="G833">
        <v>1</v>
      </c>
      <c r="H833">
        <v>0</v>
      </c>
      <c r="I833" t="s">
        <v>2381</v>
      </c>
      <c r="J833" t="s">
        <v>2531</v>
      </c>
      <c r="K833" t="s">
        <v>6905</v>
      </c>
      <c r="L833" t="s">
        <v>2136</v>
      </c>
      <c r="M833" t="s">
        <v>978</v>
      </c>
      <c r="N833" t="s">
        <v>7120</v>
      </c>
      <c r="O833" t="s">
        <v>7120</v>
      </c>
      <c r="P833" t="s">
        <v>7121</v>
      </c>
      <c r="Q833">
        <v>4200</v>
      </c>
      <c r="R833">
        <v>4098</v>
      </c>
      <c r="S833">
        <v>4092</v>
      </c>
      <c r="T833">
        <v>0</v>
      </c>
      <c r="U833">
        <v>6</v>
      </c>
      <c r="V833">
        <v>6</v>
      </c>
      <c r="W833">
        <v>0.99850000000000005</v>
      </c>
      <c r="X833">
        <v>1</v>
      </c>
      <c r="Y833">
        <v>1</v>
      </c>
      <c r="Z833">
        <v>1</v>
      </c>
      <c r="AA833">
        <v>1</v>
      </c>
      <c r="AB833" t="s">
        <v>1044</v>
      </c>
      <c r="AC833" t="s">
        <v>7122</v>
      </c>
      <c r="AP833" t="s">
        <v>981</v>
      </c>
      <c r="AQ833">
        <v>0</v>
      </c>
      <c r="AT833" t="s">
        <v>1239</v>
      </c>
      <c r="AU833" t="s">
        <v>6680</v>
      </c>
      <c r="AV833" t="s">
        <v>7123</v>
      </c>
      <c r="AW833" t="s">
        <v>6681</v>
      </c>
      <c r="AX833" t="s">
        <v>6681</v>
      </c>
      <c r="BF833" s="730" t="s">
        <v>6876</v>
      </c>
      <c r="BG833" s="730" t="s">
        <v>6905</v>
      </c>
      <c r="BH833" s="730" t="s">
        <v>11138</v>
      </c>
    </row>
    <row r="834" spans="1:60">
      <c r="A834">
        <v>830</v>
      </c>
      <c r="B834" t="s">
        <v>1044</v>
      </c>
      <c r="D834" t="s">
        <v>7124</v>
      </c>
      <c r="E834" t="s">
        <v>7125</v>
      </c>
      <c r="F834" t="s">
        <v>974</v>
      </c>
      <c r="G834">
        <v>1</v>
      </c>
      <c r="H834">
        <v>0</v>
      </c>
      <c r="I834" t="s">
        <v>3966</v>
      </c>
      <c r="J834" t="s">
        <v>4206</v>
      </c>
      <c r="K834" t="s">
        <v>6767</v>
      </c>
      <c r="L834" t="s">
        <v>2136</v>
      </c>
      <c r="M834" t="s">
        <v>978</v>
      </c>
      <c r="N834" t="s">
        <v>7126</v>
      </c>
      <c r="O834" t="s">
        <v>7127</v>
      </c>
      <c r="P834" t="s">
        <v>7128</v>
      </c>
      <c r="Q834">
        <v>4444</v>
      </c>
      <c r="R834">
        <v>3994</v>
      </c>
      <c r="S834">
        <v>3471</v>
      </c>
      <c r="T834">
        <v>523</v>
      </c>
      <c r="U834">
        <v>0</v>
      </c>
      <c r="V834">
        <v>523</v>
      </c>
      <c r="W834">
        <v>0.86909999999999998</v>
      </c>
      <c r="X834">
        <v>0</v>
      </c>
      <c r="Y834">
        <v>1</v>
      </c>
      <c r="Z834">
        <v>1</v>
      </c>
      <c r="AA834">
        <v>0</v>
      </c>
      <c r="AB834" t="s">
        <v>1044</v>
      </c>
      <c r="AC834" t="s">
        <v>7129</v>
      </c>
      <c r="AP834" t="s">
        <v>981</v>
      </c>
      <c r="AQ834">
        <v>0</v>
      </c>
      <c r="AT834" t="s">
        <v>1082</v>
      </c>
      <c r="AU834" t="s">
        <v>2168</v>
      </c>
      <c r="AV834" t="s">
        <v>7130</v>
      </c>
      <c r="AW834" t="s">
        <v>2169</v>
      </c>
      <c r="AX834" t="s">
        <v>2169</v>
      </c>
      <c r="BF834" s="730" t="s">
        <v>6419</v>
      </c>
      <c r="BG834" s="730" t="s">
        <v>6767</v>
      </c>
      <c r="BH834" s="730" t="s">
        <v>11138</v>
      </c>
    </row>
    <row r="835" spans="1:60">
      <c r="A835">
        <v>831</v>
      </c>
      <c r="B835" t="s">
        <v>1044</v>
      </c>
      <c r="D835" t="s">
        <v>7131</v>
      </c>
      <c r="E835" t="s">
        <v>7109</v>
      </c>
      <c r="F835" t="s">
        <v>974</v>
      </c>
      <c r="G835">
        <v>1</v>
      </c>
      <c r="H835">
        <v>0</v>
      </c>
      <c r="I835" t="s">
        <v>2381</v>
      </c>
      <c r="J835" t="s">
        <v>6776</v>
      </c>
      <c r="K835" t="s">
        <v>6777</v>
      </c>
      <c r="L835" t="s">
        <v>2136</v>
      </c>
      <c r="M835" t="s">
        <v>978</v>
      </c>
      <c r="N835" t="s">
        <v>7109</v>
      </c>
      <c r="O835" t="s">
        <v>7109</v>
      </c>
      <c r="P835" t="s">
        <v>7132</v>
      </c>
      <c r="Q835">
        <v>2032</v>
      </c>
      <c r="R835">
        <v>2035</v>
      </c>
      <c r="S835">
        <v>1920</v>
      </c>
      <c r="T835">
        <v>67</v>
      </c>
      <c r="U835">
        <v>48</v>
      </c>
      <c r="V835">
        <v>115</v>
      </c>
      <c r="W835">
        <v>0.94350000000000001</v>
      </c>
      <c r="X835">
        <v>0</v>
      </c>
      <c r="Y835">
        <v>1</v>
      </c>
      <c r="Z835">
        <v>1</v>
      </c>
      <c r="AA835">
        <v>0</v>
      </c>
      <c r="AB835" t="s">
        <v>1044</v>
      </c>
      <c r="AC835" t="s">
        <v>7133</v>
      </c>
      <c r="AP835" t="s">
        <v>981</v>
      </c>
      <c r="AQ835">
        <v>0</v>
      </c>
      <c r="AT835" t="s">
        <v>936</v>
      </c>
      <c r="AU835" t="s">
        <v>5654</v>
      </c>
      <c r="AV835" t="s">
        <v>7134</v>
      </c>
      <c r="AW835" t="s">
        <v>7135</v>
      </c>
      <c r="AX835" t="s">
        <v>5655</v>
      </c>
      <c r="BF835" s="730" t="s">
        <v>7119</v>
      </c>
      <c r="BG835" s="730" t="s">
        <v>6905</v>
      </c>
      <c r="BH835" s="730" t="s">
        <v>11138</v>
      </c>
    </row>
    <row r="836" spans="1:60">
      <c r="A836">
        <v>832</v>
      </c>
      <c r="B836" t="s">
        <v>1044</v>
      </c>
      <c r="D836" t="s">
        <v>7136</v>
      </c>
      <c r="E836" t="s">
        <v>7137</v>
      </c>
      <c r="F836" t="s">
        <v>974</v>
      </c>
      <c r="G836">
        <v>1</v>
      </c>
      <c r="H836">
        <v>0</v>
      </c>
      <c r="I836" t="s">
        <v>2381</v>
      </c>
      <c r="J836" t="s">
        <v>7061</v>
      </c>
      <c r="K836" t="s">
        <v>6777</v>
      </c>
      <c r="L836" t="s">
        <v>2136</v>
      </c>
      <c r="M836" t="s">
        <v>978</v>
      </c>
      <c r="N836" t="s">
        <v>7137</v>
      </c>
      <c r="O836" t="s">
        <v>7137</v>
      </c>
      <c r="P836" t="s">
        <v>7138</v>
      </c>
      <c r="Q836">
        <v>2433</v>
      </c>
      <c r="R836">
        <v>2241</v>
      </c>
      <c r="S836">
        <v>2168</v>
      </c>
      <c r="T836">
        <v>69</v>
      </c>
      <c r="U836">
        <v>4</v>
      </c>
      <c r="V836">
        <v>73</v>
      </c>
      <c r="W836">
        <v>0.96740000000000004</v>
      </c>
      <c r="X836">
        <v>0</v>
      </c>
      <c r="Y836">
        <v>1</v>
      </c>
      <c r="Z836">
        <v>1</v>
      </c>
      <c r="AA836">
        <v>0</v>
      </c>
      <c r="AB836" t="s">
        <v>1044</v>
      </c>
      <c r="AC836" t="s">
        <v>7139</v>
      </c>
      <c r="AP836" t="s">
        <v>981</v>
      </c>
      <c r="AQ836">
        <v>0</v>
      </c>
      <c r="AT836" t="s">
        <v>936</v>
      </c>
      <c r="AU836" t="s">
        <v>5663</v>
      </c>
      <c r="AV836" t="s">
        <v>7140</v>
      </c>
      <c r="AW836" t="s">
        <v>7141</v>
      </c>
      <c r="AX836" t="s">
        <v>5664</v>
      </c>
      <c r="BF836" s="730" t="s">
        <v>7124</v>
      </c>
      <c r="BG836" s="730" t="s">
        <v>6767</v>
      </c>
      <c r="BH836" s="730" t="s">
        <v>11138</v>
      </c>
    </row>
    <row r="837" spans="1:60">
      <c r="A837">
        <v>833</v>
      </c>
      <c r="B837" t="s">
        <v>1044</v>
      </c>
      <c r="D837" t="s">
        <v>5743</v>
      </c>
      <c r="E837" t="s">
        <v>5745</v>
      </c>
      <c r="F837" t="s">
        <v>974</v>
      </c>
      <c r="G837">
        <v>1</v>
      </c>
      <c r="H837">
        <v>0</v>
      </c>
      <c r="I837" t="s">
        <v>2381</v>
      </c>
      <c r="J837" t="s">
        <v>6826</v>
      </c>
      <c r="K837" t="s">
        <v>1044</v>
      </c>
      <c r="L837" t="s">
        <v>2136</v>
      </c>
      <c r="M837" t="s">
        <v>978</v>
      </c>
      <c r="N837" t="s">
        <v>5745</v>
      </c>
      <c r="O837" t="s">
        <v>5745</v>
      </c>
      <c r="P837" t="s">
        <v>7142</v>
      </c>
      <c r="Q837">
        <v>14204</v>
      </c>
      <c r="R837">
        <v>13609</v>
      </c>
      <c r="S837">
        <v>13460</v>
      </c>
      <c r="T837">
        <v>131</v>
      </c>
      <c r="U837">
        <v>18</v>
      </c>
      <c r="V837">
        <v>149</v>
      </c>
      <c r="W837">
        <v>0.98909999999999998</v>
      </c>
      <c r="X837">
        <v>1</v>
      </c>
      <c r="Y837">
        <v>1</v>
      </c>
      <c r="Z837">
        <v>1</v>
      </c>
      <c r="AA837">
        <v>1</v>
      </c>
      <c r="AB837" t="s">
        <v>1044</v>
      </c>
      <c r="AC837" t="s">
        <v>7143</v>
      </c>
      <c r="AP837" t="s">
        <v>981</v>
      </c>
      <c r="AQ837">
        <v>0</v>
      </c>
      <c r="AT837" t="s">
        <v>991</v>
      </c>
      <c r="AU837" t="s">
        <v>7144</v>
      </c>
      <c r="AV837" t="s">
        <v>7145</v>
      </c>
      <c r="AW837" t="s">
        <v>7146</v>
      </c>
      <c r="AX837" t="s">
        <v>7146</v>
      </c>
      <c r="BF837" s="730" t="s">
        <v>7131</v>
      </c>
      <c r="BG837" s="730" t="s">
        <v>6777</v>
      </c>
      <c r="BH837" s="730" t="s">
        <v>11138</v>
      </c>
    </row>
    <row r="838" spans="1:60">
      <c r="A838">
        <v>834</v>
      </c>
      <c r="B838" t="s">
        <v>1044</v>
      </c>
      <c r="D838" t="s">
        <v>1430</v>
      </c>
      <c r="E838" t="s">
        <v>1433</v>
      </c>
      <c r="F838" t="s">
        <v>974</v>
      </c>
      <c r="G838">
        <v>1</v>
      </c>
      <c r="H838">
        <v>0</v>
      </c>
      <c r="I838" t="s">
        <v>3966</v>
      </c>
      <c r="J838" t="s">
        <v>4099</v>
      </c>
      <c r="K838" t="s">
        <v>6767</v>
      </c>
      <c r="L838" t="s">
        <v>2136</v>
      </c>
      <c r="M838" t="s">
        <v>978</v>
      </c>
      <c r="N838" t="s">
        <v>1433</v>
      </c>
      <c r="O838" t="s">
        <v>1433</v>
      </c>
      <c r="P838" t="s">
        <v>7147</v>
      </c>
      <c r="Q838">
        <v>45991</v>
      </c>
      <c r="R838">
        <v>45991</v>
      </c>
      <c r="S838">
        <v>45170</v>
      </c>
      <c r="T838">
        <v>757</v>
      </c>
      <c r="U838">
        <v>64</v>
      </c>
      <c r="V838">
        <v>821</v>
      </c>
      <c r="W838">
        <v>0.98209999999999997</v>
      </c>
      <c r="X838">
        <v>1</v>
      </c>
      <c r="Y838">
        <v>1</v>
      </c>
      <c r="Z838">
        <v>1</v>
      </c>
      <c r="AA838">
        <v>1</v>
      </c>
      <c r="AB838" t="s">
        <v>1044</v>
      </c>
      <c r="AC838" t="s">
        <v>7148</v>
      </c>
      <c r="AP838" t="s">
        <v>981</v>
      </c>
      <c r="AQ838">
        <v>0</v>
      </c>
      <c r="AT838" t="s">
        <v>991</v>
      </c>
      <c r="AU838" t="s">
        <v>7149</v>
      </c>
      <c r="AV838" t="s">
        <v>7150</v>
      </c>
      <c r="AW838" t="s">
        <v>7151</v>
      </c>
      <c r="AX838" t="s">
        <v>7152</v>
      </c>
      <c r="BF838" s="730" t="s">
        <v>7136</v>
      </c>
      <c r="BG838" s="730" t="s">
        <v>6777</v>
      </c>
      <c r="BH838" s="730" t="s">
        <v>11138</v>
      </c>
    </row>
    <row r="839" spans="1:60">
      <c r="A839">
        <v>835</v>
      </c>
      <c r="B839" t="s">
        <v>1044</v>
      </c>
      <c r="D839" t="s">
        <v>3950</v>
      </c>
      <c r="E839" t="s">
        <v>3953</v>
      </c>
      <c r="F839" t="s">
        <v>974</v>
      </c>
      <c r="G839">
        <v>1</v>
      </c>
      <c r="H839">
        <v>0</v>
      </c>
      <c r="I839" t="s">
        <v>2381</v>
      </c>
      <c r="J839" t="s">
        <v>6776</v>
      </c>
      <c r="K839" t="s">
        <v>6905</v>
      </c>
      <c r="L839" t="s">
        <v>2136</v>
      </c>
      <c r="M839" t="s">
        <v>978</v>
      </c>
      <c r="N839" t="s">
        <v>3953</v>
      </c>
      <c r="O839" t="s">
        <v>3953</v>
      </c>
      <c r="P839" t="s">
        <v>7153</v>
      </c>
      <c r="Q839">
        <v>2388</v>
      </c>
      <c r="R839">
        <v>2428</v>
      </c>
      <c r="S839">
        <v>2404</v>
      </c>
      <c r="T839">
        <v>0</v>
      </c>
      <c r="U839">
        <v>24</v>
      </c>
      <c r="V839">
        <v>24</v>
      </c>
      <c r="W839">
        <v>0.99009999999999998</v>
      </c>
      <c r="X839">
        <v>1</v>
      </c>
      <c r="Y839">
        <v>1</v>
      </c>
      <c r="Z839">
        <v>1</v>
      </c>
      <c r="AA839">
        <v>1</v>
      </c>
      <c r="AB839" t="s">
        <v>1044</v>
      </c>
      <c r="AC839" t="s">
        <v>7154</v>
      </c>
      <c r="AP839" t="s">
        <v>981</v>
      </c>
      <c r="AQ839">
        <v>0</v>
      </c>
      <c r="AT839" t="s">
        <v>1190</v>
      </c>
      <c r="AU839" t="s">
        <v>3276</v>
      </c>
      <c r="AV839" t="s">
        <v>7155</v>
      </c>
      <c r="AW839" t="s">
        <v>3277</v>
      </c>
      <c r="AX839" t="s">
        <v>3277</v>
      </c>
      <c r="BF839" s="730" t="s">
        <v>5743</v>
      </c>
      <c r="BG839" s="730" t="s">
        <v>1044</v>
      </c>
      <c r="BH839" s="730" t="s">
        <v>11138</v>
      </c>
    </row>
    <row r="840" spans="1:60">
      <c r="A840">
        <v>836</v>
      </c>
      <c r="B840" t="s">
        <v>1044</v>
      </c>
      <c r="D840" t="s">
        <v>5143</v>
      </c>
      <c r="E840" t="s">
        <v>5145</v>
      </c>
      <c r="F840" t="s">
        <v>974</v>
      </c>
      <c r="G840">
        <v>1</v>
      </c>
      <c r="H840">
        <v>0</v>
      </c>
      <c r="I840" t="s">
        <v>2381</v>
      </c>
      <c r="J840" t="s">
        <v>7156</v>
      </c>
      <c r="K840" t="s">
        <v>1044</v>
      </c>
      <c r="L840" t="s">
        <v>2136</v>
      </c>
      <c r="M840" t="s">
        <v>978</v>
      </c>
      <c r="N840" t="s">
        <v>5145</v>
      </c>
      <c r="O840" t="s">
        <v>5145</v>
      </c>
      <c r="P840" t="s">
        <v>7157</v>
      </c>
      <c r="Q840">
        <v>5964</v>
      </c>
      <c r="R840">
        <v>5964</v>
      </c>
      <c r="S840">
        <v>5679</v>
      </c>
      <c r="T840">
        <v>285</v>
      </c>
      <c r="U840">
        <v>0</v>
      </c>
      <c r="V840">
        <v>285</v>
      </c>
      <c r="W840">
        <v>0.95220000000000005</v>
      </c>
      <c r="X840">
        <v>0</v>
      </c>
      <c r="Y840">
        <v>1</v>
      </c>
      <c r="Z840">
        <v>1</v>
      </c>
      <c r="AA840">
        <v>0</v>
      </c>
      <c r="AB840" t="s">
        <v>1044</v>
      </c>
      <c r="AC840" t="s">
        <v>7158</v>
      </c>
      <c r="AP840" t="s">
        <v>981</v>
      </c>
      <c r="AQ840">
        <v>0</v>
      </c>
      <c r="AT840" t="s">
        <v>991</v>
      </c>
      <c r="AU840" t="s">
        <v>7159</v>
      </c>
      <c r="AV840" t="s">
        <v>7160</v>
      </c>
      <c r="AW840" t="s">
        <v>7161</v>
      </c>
      <c r="AX840" t="s">
        <v>7162</v>
      </c>
      <c r="BF840" s="730" t="s">
        <v>1430</v>
      </c>
      <c r="BG840" s="730" t="s">
        <v>6767</v>
      </c>
      <c r="BH840" s="730" t="s">
        <v>11138</v>
      </c>
    </row>
    <row r="841" spans="1:60">
      <c r="A841">
        <v>837</v>
      </c>
      <c r="B841" t="s">
        <v>1044</v>
      </c>
      <c r="D841" t="s">
        <v>7163</v>
      </c>
      <c r="E841" t="s">
        <v>7164</v>
      </c>
      <c r="F841" t="s">
        <v>974</v>
      </c>
      <c r="G841">
        <v>1</v>
      </c>
      <c r="H841">
        <v>0</v>
      </c>
      <c r="I841" t="s">
        <v>6790</v>
      </c>
      <c r="J841" t="s">
        <v>7165</v>
      </c>
      <c r="K841" t="s">
        <v>6767</v>
      </c>
      <c r="L841" t="s">
        <v>2136</v>
      </c>
      <c r="M841" t="s">
        <v>978</v>
      </c>
      <c r="N841" t="s">
        <v>7166</v>
      </c>
      <c r="O841" t="s">
        <v>7166</v>
      </c>
      <c r="P841" t="s">
        <v>7167</v>
      </c>
      <c r="Q841">
        <v>2998</v>
      </c>
      <c r="R841">
        <v>2835</v>
      </c>
      <c r="S841">
        <v>2790</v>
      </c>
      <c r="T841">
        <v>30</v>
      </c>
      <c r="U841">
        <v>15</v>
      </c>
      <c r="V841">
        <v>45</v>
      </c>
      <c r="W841">
        <v>0.98409999999999997</v>
      </c>
      <c r="X841">
        <v>1</v>
      </c>
      <c r="Y841">
        <v>1</v>
      </c>
      <c r="Z841">
        <v>1</v>
      </c>
      <c r="AA841">
        <v>1</v>
      </c>
      <c r="AB841" t="s">
        <v>1044</v>
      </c>
      <c r="AC841" t="s">
        <v>7168</v>
      </c>
      <c r="AP841" t="s">
        <v>981</v>
      </c>
      <c r="AQ841">
        <v>0</v>
      </c>
      <c r="AT841" t="s">
        <v>1034</v>
      </c>
      <c r="AU841" t="s">
        <v>7169</v>
      </c>
      <c r="AV841" t="s">
        <v>7170</v>
      </c>
      <c r="AW841" t="s">
        <v>7171</v>
      </c>
      <c r="AX841" t="s">
        <v>7172</v>
      </c>
      <c r="BF841" s="730" t="s">
        <v>3950</v>
      </c>
      <c r="BG841" s="730" t="s">
        <v>6905</v>
      </c>
      <c r="BH841" s="730" t="s">
        <v>11138</v>
      </c>
    </row>
    <row r="842" spans="1:60">
      <c r="A842">
        <v>838</v>
      </c>
      <c r="B842" t="s">
        <v>1044</v>
      </c>
      <c r="D842" t="s">
        <v>7173</v>
      </c>
      <c r="E842" t="s">
        <v>7174</v>
      </c>
      <c r="F842" t="s">
        <v>974</v>
      </c>
      <c r="G842">
        <v>1</v>
      </c>
      <c r="H842">
        <v>0</v>
      </c>
      <c r="I842" t="s">
        <v>2381</v>
      </c>
      <c r="J842" t="s">
        <v>7098</v>
      </c>
      <c r="K842" t="s">
        <v>6905</v>
      </c>
      <c r="L842" t="s">
        <v>2136</v>
      </c>
      <c r="M842" t="s">
        <v>978</v>
      </c>
      <c r="N842" t="s">
        <v>7174</v>
      </c>
      <c r="O842" t="s">
        <v>7174</v>
      </c>
      <c r="P842" t="s">
        <v>7175</v>
      </c>
      <c r="Q842">
        <v>2325</v>
      </c>
      <c r="R842">
        <v>2146</v>
      </c>
      <c r="S842">
        <v>2095</v>
      </c>
      <c r="T842">
        <v>28</v>
      </c>
      <c r="U842">
        <v>23</v>
      </c>
      <c r="V842">
        <v>51</v>
      </c>
      <c r="W842">
        <v>0.97619999999999996</v>
      </c>
      <c r="X842">
        <v>0</v>
      </c>
      <c r="Y842">
        <v>1</v>
      </c>
      <c r="Z842">
        <v>1</v>
      </c>
      <c r="AA842">
        <v>0</v>
      </c>
      <c r="AB842" t="s">
        <v>1044</v>
      </c>
      <c r="AC842" t="s">
        <v>7176</v>
      </c>
      <c r="AP842" t="s">
        <v>981</v>
      </c>
      <c r="AQ842">
        <v>0</v>
      </c>
      <c r="AT842" t="s">
        <v>1082</v>
      </c>
      <c r="AU842" t="s">
        <v>2656</v>
      </c>
      <c r="AV842" t="s">
        <v>7177</v>
      </c>
      <c r="AW842" t="s">
        <v>7178</v>
      </c>
      <c r="AX842" t="s">
        <v>2657</v>
      </c>
      <c r="BF842" s="730" t="s">
        <v>5143</v>
      </c>
      <c r="BG842" s="730" t="s">
        <v>1044</v>
      </c>
      <c r="BH842" s="730" t="s">
        <v>11138</v>
      </c>
    </row>
    <row r="843" spans="1:60">
      <c r="A843">
        <v>839</v>
      </c>
      <c r="B843" t="s">
        <v>1044</v>
      </c>
      <c r="D843" t="s">
        <v>3675</v>
      </c>
      <c r="E843" t="s">
        <v>3677</v>
      </c>
      <c r="F843" t="s">
        <v>974</v>
      </c>
      <c r="G843">
        <v>1</v>
      </c>
      <c r="H843">
        <v>0</v>
      </c>
      <c r="I843" t="s">
        <v>2381</v>
      </c>
      <c r="J843" t="s">
        <v>7179</v>
      </c>
      <c r="K843" t="s">
        <v>1044</v>
      </c>
      <c r="L843" t="s">
        <v>2136</v>
      </c>
      <c r="M843" t="s">
        <v>978</v>
      </c>
      <c r="N843" t="s">
        <v>7180</v>
      </c>
      <c r="O843" t="s">
        <v>7180</v>
      </c>
      <c r="P843" t="s">
        <v>7181</v>
      </c>
      <c r="Q843">
        <v>2577</v>
      </c>
      <c r="R843">
        <v>2999</v>
      </c>
      <c r="S843">
        <v>2911</v>
      </c>
      <c r="T843">
        <v>70</v>
      </c>
      <c r="U843">
        <v>18</v>
      </c>
      <c r="V843">
        <v>88</v>
      </c>
      <c r="W843">
        <v>0.97070000000000001</v>
      </c>
      <c r="X843">
        <v>0</v>
      </c>
      <c r="Y843">
        <v>1</v>
      </c>
      <c r="Z843">
        <v>1</v>
      </c>
      <c r="AA843">
        <v>0</v>
      </c>
      <c r="AB843" t="s">
        <v>1044</v>
      </c>
      <c r="AC843" t="s">
        <v>7182</v>
      </c>
      <c r="AP843" t="s">
        <v>981</v>
      </c>
      <c r="AQ843">
        <v>0</v>
      </c>
      <c r="AT843" t="s">
        <v>991</v>
      </c>
      <c r="AU843" t="s">
        <v>7183</v>
      </c>
      <c r="AV843" t="s">
        <v>7184</v>
      </c>
      <c r="AW843" t="s">
        <v>7185</v>
      </c>
      <c r="AX843" t="s">
        <v>7185</v>
      </c>
      <c r="BF843" s="730" t="s">
        <v>7163</v>
      </c>
      <c r="BG843" s="730" t="s">
        <v>6767</v>
      </c>
      <c r="BH843" s="730" t="s">
        <v>11138</v>
      </c>
    </row>
    <row r="844" spans="1:60">
      <c r="A844">
        <v>840</v>
      </c>
      <c r="B844" t="s">
        <v>1044</v>
      </c>
      <c r="D844" t="s">
        <v>4035</v>
      </c>
      <c r="E844" t="s">
        <v>4038</v>
      </c>
      <c r="F844" t="s">
        <v>974</v>
      </c>
      <c r="G844">
        <v>1</v>
      </c>
      <c r="H844">
        <v>0</v>
      </c>
      <c r="I844" t="s">
        <v>2381</v>
      </c>
      <c r="J844" t="s">
        <v>2531</v>
      </c>
      <c r="K844" t="s">
        <v>6905</v>
      </c>
      <c r="L844" t="s">
        <v>2136</v>
      </c>
      <c r="M844" t="s">
        <v>978</v>
      </c>
      <c r="N844" t="s">
        <v>4038</v>
      </c>
      <c r="O844" t="s">
        <v>4038</v>
      </c>
      <c r="P844" t="s">
        <v>7186</v>
      </c>
      <c r="Q844">
        <v>8923</v>
      </c>
      <c r="R844">
        <v>8923</v>
      </c>
      <c r="S844">
        <v>7438</v>
      </c>
      <c r="T844">
        <v>1370</v>
      </c>
      <c r="U844">
        <v>115</v>
      </c>
      <c r="V844">
        <v>1485</v>
      </c>
      <c r="W844">
        <v>0.83360000000000001</v>
      </c>
      <c r="X844">
        <v>0</v>
      </c>
      <c r="Y844">
        <v>1</v>
      </c>
      <c r="Z844">
        <v>1</v>
      </c>
      <c r="AA844">
        <v>0</v>
      </c>
      <c r="AB844" t="s">
        <v>1044</v>
      </c>
      <c r="AC844" t="s">
        <v>7187</v>
      </c>
      <c r="AP844" t="s">
        <v>981</v>
      </c>
      <c r="AQ844">
        <v>0</v>
      </c>
      <c r="AT844" t="s">
        <v>1044</v>
      </c>
      <c r="AU844" t="s">
        <v>7105</v>
      </c>
      <c r="AV844" t="s">
        <v>7188</v>
      </c>
      <c r="AW844" t="s">
        <v>7189</v>
      </c>
      <c r="AX844" t="s">
        <v>7099</v>
      </c>
      <c r="BF844" s="730" t="s">
        <v>7173</v>
      </c>
      <c r="BG844" s="730" t="s">
        <v>6905</v>
      </c>
      <c r="BH844" s="730" t="s">
        <v>11138</v>
      </c>
    </row>
    <row r="845" spans="1:60">
      <c r="A845">
        <v>841</v>
      </c>
      <c r="B845" t="s">
        <v>1044</v>
      </c>
      <c r="D845" t="s">
        <v>7190</v>
      </c>
      <c r="E845" t="s">
        <v>7191</v>
      </c>
      <c r="F845" t="s">
        <v>974</v>
      </c>
      <c r="G845">
        <v>1</v>
      </c>
      <c r="H845">
        <v>0</v>
      </c>
      <c r="I845" t="s">
        <v>6790</v>
      </c>
      <c r="J845" t="s">
        <v>7165</v>
      </c>
      <c r="K845" t="s">
        <v>6767</v>
      </c>
      <c r="L845" t="s">
        <v>2136</v>
      </c>
      <c r="M845" t="s">
        <v>978</v>
      </c>
      <c r="N845" t="s">
        <v>7191</v>
      </c>
      <c r="O845" t="s">
        <v>7191</v>
      </c>
      <c r="P845" t="s">
        <v>7192</v>
      </c>
      <c r="Q845">
        <v>4591</v>
      </c>
      <c r="R845">
        <v>3929</v>
      </c>
      <c r="S845">
        <v>2540</v>
      </c>
      <c r="T845">
        <v>958</v>
      </c>
      <c r="U845">
        <v>431</v>
      </c>
      <c r="V845">
        <v>1389</v>
      </c>
      <c r="W845">
        <v>0.64649999999999996</v>
      </c>
      <c r="X845">
        <v>0</v>
      </c>
      <c r="Y845">
        <v>1</v>
      </c>
      <c r="Z845">
        <v>1</v>
      </c>
      <c r="AA845">
        <v>0</v>
      </c>
      <c r="AB845" t="s">
        <v>1044</v>
      </c>
      <c r="AC845" t="s">
        <v>7193</v>
      </c>
      <c r="AP845" t="s">
        <v>981</v>
      </c>
      <c r="AQ845">
        <v>0</v>
      </c>
      <c r="AT845" t="s">
        <v>1190</v>
      </c>
      <c r="AU845" t="s">
        <v>3268</v>
      </c>
      <c r="AV845" t="s">
        <v>7194</v>
      </c>
      <c r="AW845" t="s">
        <v>3269</v>
      </c>
      <c r="AX845" t="s">
        <v>3269</v>
      </c>
      <c r="BF845" s="730" t="s">
        <v>3675</v>
      </c>
      <c r="BG845" s="730" t="s">
        <v>1044</v>
      </c>
      <c r="BH845" s="730" t="s">
        <v>11138</v>
      </c>
    </row>
    <row r="846" spans="1:60">
      <c r="A846">
        <v>842</v>
      </c>
      <c r="B846" t="s">
        <v>1044</v>
      </c>
      <c r="D846" t="s">
        <v>7195</v>
      </c>
      <c r="E846" t="s">
        <v>6777</v>
      </c>
      <c r="F846" t="s">
        <v>974</v>
      </c>
      <c r="G846">
        <v>1</v>
      </c>
      <c r="H846">
        <v>0</v>
      </c>
      <c r="I846" t="s">
        <v>2381</v>
      </c>
      <c r="J846" t="s">
        <v>7196</v>
      </c>
      <c r="K846" t="s">
        <v>6777</v>
      </c>
      <c r="L846" t="s">
        <v>2136</v>
      </c>
      <c r="M846" t="s">
        <v>978</v>
      </c>
      <c r="N846" t="s">
        <v>6777</v>
      </c>
      <c r="O846" t="s">
        <v>7197</v>
      </c>
      <c r="P846" t="s">
        <v>7198</v>
      </c>
      <c r="Q846">
        <v>155943</v>
      </c>
      <c r="R846">
        <v>144624</v>
      </c>
      <c r="S846">
        <v>142881</v>
      </c>
      <c r="T846">
        <v>1196</v>
      </c>
      <c r="U846">
        <v>547</v>
      </c>
      <c r="V846">
        <v>1743</v>
      </c>
      <c r="W846">
        <v>0.9879</v>
      </c>
      <c r="X846">
        <v>1</v>
      </c>
      <c r="Y846">
        <v>1</v>
      </c>
      <c r="Z846">
        <v>1</v>
      </c>
      <c r="AA846">
        <v>1</v>
      </c>
      <c r="AB846" t="s">
        <v>1044</v>
      </c>
      <c r="AC846" t="s">
        <v>7199</v>
      </c>
      <c r="AP846" t="s">
        <v>981</v>
      </c>
      <c r="AQ846">
        <v>0</v>
      </c>
      <c r="AT846" t="s">
        <v>1034</v>
      </c>
      <c r="AU846" t="s">
        <v>7200</v>
      </c>
      <c r="AV846" t="s">
        <v>7201</v>
      </c>
      <c r="AW846" t="s">
        <v>7202</v>
      </c>
      <c r="AX846" t="s">
        <v>7202</v>
      </c>
      <c r="BF846" s="730" t="s">
        <v>4035</v>
      </c>
      <c r="BG846" s="730" t="s">
        <v>6905</v>
      </c>
      <c r="BH846" s="730" t="s">
        <v>11138</v>
      </c>
    </row>
    <row r="847" spans="1:60">
      <c r="A847">
        <v>843</v>
      </c>
      <c r="B847" t="s">
        <v>1044</v>
      </c>
      <c r="D847" t="s">
        <v>7203</v>
      </c>
      <c r="E847" t="s">
        <v>7204</v>
      </c>
      <c r="F847" t="s">
        <v>974</v>
      </c>
      <c r="G847">
        <v>1</v>
      </c>
      <c r="H847">
        <v>0</v>
      </c>
      <c r="I847" t="s">
        <v>2381</v>
      </c>
      <c r="J847" t="s">
        <v>6873</v>
      </c>
      <c r="K847" t="s">
        <v>1044</v>
      </c>
      <c r="L847" t="s">
        <v>2136</v>
      </c>
      <c r="M847" t="s">
        <v>978</v>
      </c>
      <c r="N847" t="s">
        <v>7205</v>
      </c>
      <c r="O847" t="s">
        <v>7205</v>
      </c>
      <c r="P847" t="s">
        <v>7206</v>
      </c>
      <c r="Q847">
        <v>3635</v>
      </c>
      <c r="R847">
        <v>3620</v>
      </c>
      <c r="S847">
        <v>3555</v>
      </c>
      <c r="T847">
        <v>65</v>
      </c>
      <c r="U847">
        <v>0</v>
      </c>
      <c r="V847">
        <v>65</v>
      </c>
      <c r="W847">
        <v>0.98199999999999998</v>
      </c>
      <c r="X847">
        <v>1</v>
      </c>
      <c r="Y847">
        <v>1</v>
      </c>
      <c r="Z847">
        <v>1</v>
      </c>
      <c r="AA847">
        <v>1</v>
      </c>
      <c r="AB847" t="s">
        <v>1044</v>
      </c>
      <c r="AC847" t="s">
        <v>7207</v>
      </c>
      <c r="AP847" t="s">
        <v>981</v>
      </c>
      <c r="AQ847">
        <v>0</v>
      </c>
      <c r="AT847" t="s">
        <v>1190</v>
      </c>
      <c r="AU847" t="s">
        <v>3261</v>
      </c>
      <c r="AV847" t="s">
        <v>7208</v>
      </c>
      <c r="AW847" t="s">
        <v>7209</v>
      </c>
      <c r="AX847" t="s">
        <v>3262</v>
      </c>
      <c r="BF847" s="730" t="s">
        <v>7190</v>
      </c>
      <c r="BG847" s="730" t="s">
        <v>6767</v>
      </c>
      <c r="BH847" s="730" t="s">
        <v>11138</v>
      </c>
    </row>
    <row r="848" spans="1:60">
      <c r="A848">
        <v>844</v>
      </c>
      <c r="B848" t="s">
        <v>1044</v>
      </c>
      <c r="D848" t="s">
        <v>7116</v>
      </c>
      <c r="E848" t="s">
        <v>7118</v>
      </c>
      <c r="F848" t="s">
        <v>974</v>
      </c>
      <c r="G848">
        <v>1</v>
      </c>
      <c r="H848">
        <v>0</v>
      </c>
      <c r="I848" t="s">
        <v>6790</v>
      </c>
      <c r="J848" t="s">
        <v>7210</v>
      </c>
      <c r="K848" t="s">
        <v>6767</v>
      </c>
      <c r="L848" t="s">
        <v>2136</v>
      </c>
      <c r="M848" t="s">
        <v>978</v>
      </c>
      <c r="N848" t="s">
        <v>7118</v>
      </c>
      <c r="O848" t="s">
        <v>7118</v>
      </c>
      <c r="P848" t="s">
        <v>7211</v>
      </c>
      <c r="Q848">
        <v>2584</v>
      </c>
      <c r="R848">
        <v>2513</v>
      </c>
      <c r="S848">
        <v>2481</v>
      </c>
      <c r="T848">
        <v>32</v>
      </c>
      <c r="U848">
        <v>0</v>
      </c>
      <c r="V848">
        <v>32</v>
      </c>
      <c r="W848">
        <v>0.98729999999999996</v>
      </c>
      <c r="X848">
        <v>1</v>
      </c>
      <c r="Y848">
        <v>1</v>
      </c>
      <c r="Z848">
        <v>1</v>
      </c>
      <c r="AA848">
        <v>1</v>
      </c>
      <c r="AB848" t="s">
        <v>1044</v>
      </c>
      <c r="AC848" t="s">
        <v>7212</v>
      </c>
      <c r="AP848" t="s">
        <v>981</v>
      </c>
      <c r="AQ848">
        <v>0</v>
      </c>
      <c r="AT848" t="s">
        <v>1034</v>
      </c>
      <c r="AU848" t="s">
        <v>7213</v>
      </c>
      <c r="AV848" t="s">
        <v>7214</v>
      </c>
      <c r="AW848" t="s">
        <v>7215</v>
      </c>
      <c r="AX848" t="s">
        <v>7216</v>
      </c>
      <c r="BF848" s="730" t="s">
        <v>7195</v>
      </c>
      <c r="BG848" s="730" t="s">
        <v>6777</v>
      </c>
      <c r="BH848" s="730" t="s">
        <v>11138</v>
      </c>
    </row>
    <row r="849" spans="1:60">
      <c r="A849">
        <v>845</v>
      </c>
      <c r="B849" t="s">
        <v>1044</v>
      </c>
      <c r="D849" t="s">
        <v>2073</v>
      </c>
      <c r="E849" t="s">
        <v>2076</v>
      </c>
      <c r="F849" t="s">
        <v>974</v>
      </c>
      <c r="G849">
        <v>1</v>
      </c>
      <c r="H849">
        <v>0</v>
      </c>
      <c r="I849" t="s">
        <v>2381</v>
      </c>
      <c r="J849" t="s">
        <v>2427</v>
      </c>
      <c r="K849" t="s">
        <v>6905</v>
      </c>
      <c r="L849" t="s">
        <v>2136</v>
      </c>
      <c r="M849" t="s">
        <v>978</v>
      </c>
      <c r="N849" t="s">
        <v>2076</v>
      </c>
      <c r="O849" t="s">
        <v>2076</v>
      </c>
      <c r="P849" t="s">
        <v>7217</v>
      </c>
      <c r="Q849">
        <v>13336</v>
      </c>
      <c r="R849">
        <v>13137</v>
      </c>
      <c r="S849">
        <v>12927</v>
      </c>
      <c r="T849">
        <v>160</v>
      </c>
      <c r="U849">
        <v>50</v>
      </c>
      <c r="V849">
        <v>210</v>
      </c>
      <c r="W849">
        <v>0.98399999999999999</v>
      </c>
      <c r="X849">
        <v>1</v>
      </c>
      <c r="Y849">
        <v>1</v>
      </c>
      <c r="Z849">
        <v>1</v>
      </c>
      <c r="AA849">
        <v>1</v>
      </c>
      <c r="AB849" t="s">
        <v>1044</v>
      </c>
      <c r="AC849" t="s">
        <v>7218</v>
      </c>
      <c r="AP849" t="s">
        <v>981</v>
      </c>
      <c r="AQ849">
        <v>0</v>
      </c>
      <c r="AT849" t="s">
        <v>1239</v>
      </c>
      <c r="AU849" t="s">
        <v>6372</v>
      </c>
      <c r="AV849" t="s">
        <v>7219</v>
      </c>
      <c r="AW849" t="s">
        <v>7220</v>
      </c>
      <c r="AX849" t="s">
        <v>6373</v>
      </c>
      <c r="BF849" s="730" t="s">
        <v>7203</v>
      </c>
      <c r="BG849" s="730" t="s">
        <v>1044</v>
      </c>
      <c r="BH849" s="730" t="s">
        <v>11138</v>
      </c>
    </row>
    <row r="850" spans="1:60">
      <c r="A850">
        <v>846</v>
      </c>
      <c r="B850" t="s">
        <v>1044</v>
      </c>
      <c r="D850" t="s">
        <v>7221</v>
      </c>
      <c r="E850" t="s">
        <v>7222</v>
      </c>
      <c r="F850" t="s">
        <v>974</v>
      </c>
      <c r="G850">
        <v>1</v>
      </c>
      <c r="H850">
        <v>0</v>
      </c>
      <c r="I850" t="s">
        <v>2309</v>
      </c>
      <c r="J850" t="s">
        <v>7223</v>
      </c>
      <c r="K850" t="s">
        <v>6897</v>
      </c>
      <c r="L850" t="s">
        <v>2136</v>
      </c>
      <c r="M850" t="s">
        <v>978</v>
      </c>
      <c r="N850" t="s">
        <v>7222</v>
      </c>
      <c r="O850" t="s">
        <v>7222</v>
      </c>
      <c r="P850" t="s">
        <v>7224</v>
      </c>
      <c r="Q850">
        <v>15514</v>
      </c>
      <c r="R850">
        <v>14909</v>
      </c>
      <c r="S850">
        <v>14901</v>
      </c>
      <c r="T850">
        <v>8</v>
      </c>
      <c r="U850">
        <v>0</v>
      </c>
      <c r="V850">
        <v>8</v>
      </c>
      <c r="W850">
        <v>0.99950000000000006</v>
      </c>
      <c r="X850">
        <v>1</v>
      </c>
      <c r="Y850">
        <v>1</v>
      </c>
      <c r="Z850">
        <v>1</v>
      </c>
      <c r="AA850">
        <v>1</v>
      </c>
      <c r="AB850" t="s">
        <v>1044</v>
      </c>
      <c r="AC850" t="s">
        <v>7225</v>
      </c>
      <c r="AP850" t="s">
        <v>981</v>
      </c>
      <c r="AQ850">
        <v>0</v>
      </c>
      <c r="AT850" t="s">
        <v>1054</v>
      </c>
      <c r="AU850" t="s">
        <v>4461</v>
      </c>
      <c r="AV850" t="s">
        <v>7226</v>
      </c>
      <c r="AW850" t="s">
        <v>7227</v>
      </c>
      <c r="AX850" t="s">
        <v>4462</v>
      </c>
      <c r="BF850" s="730" t="s">
        <v>7116</v>
      </c>
      <c r="BG850" s="730" t="s">
        <v>6767</v>
      </c>
      <c r="BH850" s="730" t="s">
        <v>11138</v>
      </c>
    </row>
    <row r="851" spans="1:60">
      <c r="A851">
        <v>847</v>
      </c>
      <c r="B851" t="s">
        <v>1044</v>
      </c>
      <c r="D851" t="s">
        <v>7228</v>
      </c>
      <c r="E851" t="s">
        <v>7229</v>
      </c>
      <c r="F851" t="s">
        <v>974</v>
      </c>
      <c r="G851">
        <v>1</v>
      </c>
      <c r="H851">
        <v>0</v>
      </c>
      <c r="I851" t="s">
        <v>2381</v>
      </c>
      <c r="J851" t="s">
        <v>7230</v>
      </c>
      <c r="K851" t="s">
        <v>1044</v>
      </c>
      <c r="L851" t="s">
        <v>2136</v>
      </c>
      <c r="M851" t="s">
        <v>978</v>
      </c>
      <c r="N851" t="s">
        <v>7229</v>
      </c>
      <c r="O851" t="s">
        <v>7229</v>
      </c>
      <c r="P851" t="s">
        <v>7231</v>
      </c>
      <c r="Q851">
        <v>4835</v>
      </c>
      <c r="R851">
        <v>4689</v>
      </c>
      <c r="S851">
        <v>4596</v>
      </c>
      <c r="T851">
        <v>7</v>
      </c>
      <c r="U851">
        <v>86</v>
      </c>
      <c r="V851">
        <v>93</v>
      </c>
      <c r="W851">
        <v>0.98019999999999996</v>
      </c>
      <c r="X851">
        <v>1</v>
      </c>
      <c r="Y851">
        <v>1</v>
      </c>
      <c r="Z851">
        <v>1</v>
      </c>
      <c r="AA851">
        <v>1</v>
      </c>
      <c r="AB851" t="s">
        <v>1044</v>
      </c>
      <c r="AC851" t="s">
        <v>7232</v>
      </c>
      <c r="AP851" t="s">
        <v>981</v>
      </c>
      <c r="AQ851">
        <v>0</v>
      </c>
      <c r="AT851" t="s">
        <v>1521</v>
      </c>
      <c r="AU851" t="s">
        <v>2006</v>
      </c>
      <c r="AV851" t="s">
        <v>7233</v>
      </c>
      <c r="AW851" t="s">
        <v>7234</v>
      </c>
      <c r="AX851" t="s">
        <v>2007</v>
      </c>
      <c r="BF851" s="730" t="s">
        <v>2073</v>
      </c>
      <c r="BG851" s="730" t="s">
        <v>6905</v>
      </c>
      <c r="BH851" s="730" t="s">
        <v>11138</v>
      </c>
    </row>
    <row r="852" spans="1:60">
      <c r="A852">
        <v>848</v>
      </c>
      <c r="B852" t="s">
        <v>1044</v>
      </c>
      <c r="D852" t="s">
        <v>5721</v>
      </c>
      <c r="E852" t="s">
        <v>5724</v>
      </c>
      <c r="F852" t="s">
        <v>974</v>
      </c>
      <c r="G852">
        <v>3</v>
      </c>
      <c r="H852">
        <v>0</v>
      </c>
      <c r="I852" t="s">
        <v>3966</v>
      </c>
      <c r="J852" t="s">
        <v>6842</v>
      </c>
      <c r="K852" t="s">
        <v>6767</v>
      </c>
      <c r="L852" t="s">
        <v>2136</v>
      </c>
      <c r="M852" t="s">
        <v>978</v>
      </c>
      <c r="N852" t="s">
        <v>5724</v>
      </c>
      <c r="O852" t="s">
        <v>5724</v>
      </c>
      <c r="P852" t="s">
        <v>7235</v>
      </c>
      <c r="Q852">
        <v>9937</v>
      </c>
      <c r="R852">
        <v>9162</v>
      </c>
      <c r="S852">
        <v>4880</v>
      </c>
      <c r="T852">
        <v>4126</v>
      </c>
      <c r="U852">
        <v>156</v>
      </c>
      <c r="V852">
        <v>4282</v>
      </c>
      <c r="W852">
        <v>0.53259999999999996</v>
      </c>
      <c r="X852">
        <v>0</v>
      </c>
      <c r="Y852">
        <v>1</v>
      </c>
      <c r="Z852">
        <v>1</v>
      </c>
      <c r="AA852">
        <v>0</v>
      </c>
      <c r="AB852" t="s">
        <v>1044</v>
      </c>
      <c r="AC852" s="488" t="s">
        <v>7236</v>
      </c>
      <c r="AD852" s="489" t="s">
        <v>7237</v>
      </c>
      <c r="AE852" s="489" t="s">
        <v>7238</v>
      </c>
      <c r="AP852" t="s">
        <v>981</v>
      </c>
      <c r="AQ852">
        <v>0</v>
      </c>
      <c r="AT852" t="s">
        <v>971</v>
      </c>
      <c r="AU852" t="s">
        <v>1121</v>
      </c>
      <c r="AV852" t="s">
        <v>7239</v>
      </c>
      <c r="AW852" t="s">
        <v>1122</v>
      </c>
      <c r="AX852" t="s">
        <v>1122</v>
      </c>
      <c r="BF852" s="730" t="s">
        <v>7221</v>
      </c>
      <c r="BG852" s="730" t="s">
        <v>6897</v>
      </c>
      <c r="BH852" s="730" t="s">
        <v>11138</v>
      </c>
    </row>
    <row r="853" spans="1:60">
      <c r="A853">
        <v>849</v>
      </c>
      <c r="B853" t="s">
        <v>1044</v>
      </c>
      <c r="D853" t="s">
        <v>4181</v>
      </c>
      <c r="E853" t="s">
        <v>4184</v>
      </c>
      <c r="F853" t="s">
        <v>974</v>
      </c>
      <c r="G853">
        <v>1</v>
      </c>
      <c r="H853">
        <v>0</v>
      </c>
      <c r="I853" t="s">
        <v>2381</v>
      </c>
      <c r="J853" t="s">
        <v>2531</v>
      </c>
      <c r="K853" t="s">
        <v>6905</v>
      </c>
      <c r="L853" t="s">
        <v>2136</v>
      </c>
      <c r="M853" t="s">
        <v>978</v>
      </c>
      <c r="N853" t="s">
        <v>4184</v>
      </c>
      <c r="O853" t="s">
        <v>4184</v>
      </c>
      <c r="P853" t="s">
        <v>7240</v>
      </c>
      <c r="Q853">
        <v>4462</v>
      </c>
      <c r="R853">
        <v>4462</v>
      </c>
      <c r="S853">
        <v>4385</v>
      </c>
      <c r="T853">
        <v>70</v>
      </c>
      <c r="U853">
        <v>7</v>
      </c>
      <c r="V853">
        <v>77</v>
      </c>
      <c r="W853">
        <v>0.98270000000000002</v>
      </c>
      <c r="X853">
        <v>1</v>
      </c>
      <c r="Y853">
        <v>1</v>
      </c>
      <c r="Z853">
        <v>1</v>
      </c>
      <c r="AA853">
        <v>1</v>
      </c>
      <c r="AB853" t="s">
        <v>1044</v>
      </c>
      <c r="AC853" t="s">
        <v>7241</v>
      </c>
      <c r="AP853" t="s">
        <v>981</v>
      </c>
      <c r="AQ853">
        <v>0</v>
      </c>
      <c r="AT853" t="s">
        <v>1044</v>
      </c>
      <c r="AU853" t="s">
        <v>7010</v>
      </c>
      <c r="AV853" t="s">
        <v>7242</v>
      </c>
      <c r="AW853" t="s">
        <v>7243</v>
      </c>
      <c r="AX853" t="s">
        <v>7011</v>
      </c>
      <c r="BF853" s="730" t="s">
        <v>7228</v>
      </c>
      <c r="BG853" s="730" t="s">
        <v>1044</v>
      </c>
      <c r="BH853" s="730" t="s">
        <v>11138</v>
      </c>
    </row>
    <row r="854" spans="1:60">
      <c r="A854">
        <v>850</v>
      </c>
      <c r="B854" t="s">
        <v>1044</v>
      </c>
      <c r="D854" t="s">
        <v>5035</v>
      </c>
      <c r="E854" t="s">
        <v>5038</v>
      </c>
      <c r="F854" t="s">
        <v>974</v>
      </c>
      <c r="G854">
        <v>1</v>
      </c>
      <c r="H854">
        <v>0</v>
      </c>
      <c r="I854" t="s">
        <v>3966</v>
      </c>
      <c r="J854" t="s">
        <v>6842</v>
      </c>
      <c r="K854" t="s">
        <v>5038</v>
      </c>
      <c r="L854" t="s">
        <v>2136</v>
      </c>
      <c r="M854" t="s">
        <v>978</v>
      </c>
      <c r="N854" t="s">
        <v>5038</v>
      </c>
      <c r="O854" t="s">
        <v>5038</v>
      </c>
      <c r="P854" t="s">
        <v>7244</v>
      </c>
      <c r="Q854">
        <v>8108</v>
      </c>
      <c r="R854">
        <v>8314</v>
      </c>
      <c r="S854">
        <v>5269</v>
      </c>
      <c r="T854">
        <v>2770</v>
      </c>
      <c r="U854">
        <v>275</v>
      </c>
      <c r="V854">
        <v>3045</v>
      </c>
      <c r="W854">
        <v>0.63380000000000003</v>
      </c>
      <c r="X854">
        <v>0</v>
      </c>
      <c r="Y854">
        <v>1</v>
      </c>
      <c r="Z854">
        <v>1</v>
      </c>
      <c r="AA854">
        <v>0</v>
      </c>
      <c r="AB854" t="s">
        <v>1044</v>
      </c>
      <c r="AC854" t="s">
        <v>7245</v>
      </c>
      <c r="AP854" t="s">
        <v>981</v>
      </c>
      <c r="AQ854">
        <v>0</v>
      </c>
      <c r="AT854" t="s">
        <v>1239</v>
      </c>
      <c r="AU854" t="s">
        <v>6277</v>
      </c>
      <c r="AV854" t="s">
        <v>7246</v>
      </c>
      <c r="AW854" t="s">
        <v>6278</v>
      </c>
      <c r="AX854" t="s">
        <v>6278</v>
      </c>
      <c r="BF854" s="730" t="s">
        <v>5721</v>
      </c>
      <c r="BG854" s="730" t="s">
        <v>6767</v>
      </c>
      <c r="BH854" s="730" t="s">
        <v>11138</v>
      </c>
    </row>
    <row r="855" spans="1:60">
      <c r="A855">
        <v>851</v>
      </c>
      <c r="B855" t="s">
        <v>1044</v>
      </c>
      <c r="D855" t="s">
        <v>7247</v>
      </c>
      <c r="E855" t="s">
        <v>7248</v>
      </c>
      <c r="F855" t="s">
        <v>974</v>
      </c>
      <c r="G855">
        <v>1</v>
      </c>
      <c r="H855">
        <v>0</v>
      </c>
      <c r="I855" t="s">
        <v>2133</v>
      </c>
      <c r="J855" t="s">
        <v>1086</v>
      </c>
      <c r="K855" t="s">
        <v>1044</v>
      </c>
      <c r="L855" t="s">
        <v>2136</v>
      </c>
      <c r="M855" t="s">
        <v>978</v>
      </c>
      <c r="N855" t="s">
        <v>7248</v>
      </c>
      <c r="O855" t="s">
        <v>7248</v>
      </c>
      <c r="P855" t="s">
        <v>7249</v>
      </c>
      <c r="Q855">
        <v>5467</v>
      </c>
      <c r="R855">
        <v>5236</v>
      </c>
      <c r="S855">
        <v>5228</v>
      </c>
      <c r="T855">
        <v>0</v>
      </c>
      <c r="U855">
        <v>8</v>
      </c>
      <c r="V855">
        <v>8</v>
      </c>
      <c r="W855">
        <v>0.99850000000000005</v>
      </c>
      <c r="X855">
        <v>1</v>
      </c>
      <c r="Y855">
        <v>1</v>
      </c>
      <c r="Z855">
        <v>1</v>
      </c>
      <c r="AA855">
        <v>1</v>
      </c>
      <c r="AB855" t="s">
        <v>1044</v>
      </c>
      <c r="AC855" t="s">
        <v>7250</v>
      </c>
      <c r="AP855" t="s">
        <v>981</v>
      </c>
      <c r="AQ855">
        <v>0</v>
      </c>
      <c r="AT855" t="s">
        <v>1034</v>
      </c>
      <c r="AU855" t="s">
        <v>7251</v>
      </c>
      <c r="AV855" t="s">
        <v>7252</v>
      </c>
      <c r="AW855" t="s">
        <v>7253</v>
      </c>
      <c r="AX855" t="s">
        <v>7254</v>
      </c>
      <c r="BF855" s="730" t="s">
        <v>4181</v>
      </c>
      <c r="BG855" s="730" t="s">
        <v>6905</v>
      </c>
      <c r="BH855" s="730" t="s">
        <v>11138</v>
      </c>
    </row>
    <row r="856" spans="1:60">
      <c r="A856">
        <v>852</v>
      </c>
      <c r="B856" t="s">
        <v>1044</v>
      </c>
      <c r="D856" t="s">
        <v>1775</v>
      </c>
      <c r="E856" t="s">
        <v>1778</v>
      </c>
      <c r="F856" t="s">
        <v>974</v>
      </c>
      <c r="G856">
        <v>1</v>
      </c>
      <c r="H856">
        <v>0</v>
      </c>
      <c r="I856" t="s">
        <v>2381</v>
      </c>
      <c r="J856" t="s">
        <v>6826</v>
      </c>
      <c r="K856" t="s">
        <v>1044</v>
      </c>
      <c r="L856" t="s">
        <v>2136</v>
      </c>
      <c r="M856" t="s">
        <v>978</v>
      </c>
      <c r="N856" t="s">
        <v>1778</v>
      </c>
      <c r="O856" t="s">
        <v>1778</v>
      </c>
      <c r="P856" t="s">
        <v>7255</v>
      </c>
      <c r="Q856">
        <v>15361</v>
      </c>
      <c r="R856">
        <v>15313</v>
      </c>
      <c r="S856">
        <v>14786</v>
      </c>
      <c r="T856">
        <v>339</v>
      </c>
      <c r="U856">
        <v>188</v>
      </c>
      <c r="V856">
        <v>527</v>
      </c>
      <c r="W856">
        <v>0.96560000000000001</v>
      </c>
      <c r="X856">
        <v>0</v>
      </c>
      <c r="Y856">
        <v>1</v>
      </c>
      <c r="Z856">
        <v>0</v>
      </c>
      <c r="AA856">
        <v>0</v>
      </c>
      <c r="AB856" t="s">
        <v>1044</v>
      </c>
      <c r="AC856" t="s">
        <v>7256</v>
      </c>
      <c r="AP856" t="s">
        <v>981</v>
      </c>
      <c r="AQ856">
        <v>0</v>
      </c>
      <c r="AT856" t="s">
        <v>1044</v>
      </c>
      <c r="AU856" t="s">
        <v>6952</v>
      </c>
      <c r="AV856" t="s">
        <v>7257</v>
      </c>
      <c r="AW856" t="s">
        <v>7258</v>
      </c>
      <c r="AX856" t="s">
        <v>6953</v>
      </c>
      <c r="BF856" s="730" t="s">
        <v>5035</v>
      </c>
      <c r="BG856" s="730" t="s">
        <v>5038</v>
      </c>
      <c r="BH856" s="730" t="s">
        <v>11138</v>
      </c>
    </row>
    <row r="857" spans="1:60">
      <c r="A857">
        <v>853</v>
      </c>
      <c r="B857" t="s">
        <v>1044</v>
      </c>
      <c r="D857" t="s">
        <v>7259</v>
      </c>
      <c r="E857" t="s">
        <v>7260</v>
      </c>
      <c r="F857" t="s">
        <v>974</v>
      </c>
      <c r="G857">
        <v>1</v>
      </c>
      <c r="H857">
        <v>0</v>
      </c>
      <c r="I857" t="s">
        <v>6790</v>
      </c>
      <c r="J857" t="s">
        <v>7261</v>
      </c>
      <c r="K857" t="s">
        <v>6767</v>
      </c>
      <c r="L857" t="s">
        <v>2136</v>
      </c>
      <c r="M857" t="s">
        <v>978</v>
      </c>
      <c r="N857" t="s">
        <v>7260</v>
      </c>
      <c r="O857" t="s">
        <v>7262</v>
      </c>
      <c r="P857" t="s">
        <v>7263</v>
      </c>
      <c r="Q857">
        <v>61130</v>
      </c>
      <c r="R857">
        <v>55937</v>
      </c>
      <c r="S857">
        <v>54944</v>
      </c>
      <c r="T857">
        <v>538</v>
      </c>
      <c r="U857">
        <v>455</v>
      </c>
      <c r="V857">
        <v>993</v>
      </c>
      <c r="W857">
        <v>0.98219999999999996</v>
      </c>
      <c r="X857">
        <v>1</v>
      </c>
      <c r="Y857">
        <v>1</v>
      </c>
      <c r="Z857">
        <v>1</v>
      </c>
      <c r="AA857">
        <v>1</v>
      </c>
      <c r="AB857" t="s">
        <v>1044</v>
      </c>
      <c r="AC857" t="s">
        <v>7264</v>
      </c>
      <c r="AP857" t="s">
        <v>981</v>
      </c>
      <c r="AQ857">
        <v>0</v>
      </c>
      <c r="AT857" t="s">
        <v>936</v>
      </c>
      <c r="AU857" t="s">
        <v>5988</v>
      </c>
      <c r="AV857" t="s">
        <v>7265</v>
      </c>
      <c r="AW857" t="s">
        <v>7266</v>
      </c>
      <c r="AX857" t="s">
        <v>5989</v>
      </c>
      <c r="BF857" s="730" t="s">
        <v>7247</v>
      </c>
      <c r="BG857" s="730" t="s">
        <v>1044</v>
      </c>
      <c r="BH857" s="730" t="s">
        <v>11138</v>
      </c>
    </row>
    <row r="858" spans="1:60">
      <c r="A858">
        <v>854</v>
      </c>
      <c r="B858" t="s">
        <v>1044</v>
      </c>
      <c r="D858" t="s">
        <v>7267</v>
      </c>
      <c r="E858" t="s">
        <v>7268</v>
      </c>
      <c r="F858" t="s">
        <v>974</v>
      </c>
      <c r="G858">
        <v>1</v>
      </c>
      <c r="H858">
        <v>0</v>
      </c>
      <c r="I858" t="s">
        <v>2381</v>
      </c>
      <c r="J858" t="s">
        <v>6847</v>
      </c>
      <c r="K858" t="s">
        <v>1044</v>
      </c>
      <c r="L858" t="s">
        <v>2136</v>
      </c>
      <c r="M858" t="s">
        <v>978</v>
      </c>
      <c r="N858" t="s">
        <v>7268</v>
      </c>
      <c r="O858" t="s">
        <v>7268</v>
      </c>
      <c r="P858" t="s">
        <v>7269</v>
      </c>
      <c r="Q858">
        <v>3493</v>
      </c>
      <c r="R858">
        <v>3282</v>
      </c>
      <c r="S858">
        <v>3281</v>
      </c>
      <c r="T858">
        <v>1</v>
      </c>
      <c r="U858">
        <v>0</v>
      </c>
      <c r="V858">
        <v>1</v>
      </c>
      <c r="W858">
        <v>0.99970000000000003</v>
      </c>
      <c r="X858">
        <v>1</v>
      </c>
      <c r="Y858">
        <v>1</v>
      </c>
      <c r="Z858">
        <v>0</v>
      </c>
      <c r="AA858">
        <v>0</v>
      </c>
      <c r="AB858" t="s">
        <v>1044</v>
      </c>
      <c r="AC858" t="s">
        <v>7270</v>
      </c>
      <c r="AP858" t="s">
        <v>981</v>
      </c>
      <c r="AQ858">
        <v>0</v>
      </c>
      <c r="AT858" t="s">
        <v>1034</v>
      </c>
      <c r="AU858" t="s">
        <v>7271</v>
      </c>
      <c r="AV858" t="s">
        <v>7272</v>
      </c>
      <c r="AW858" t="s">
        <v>7273</v>
      </c>
      <c r="AX858" t="s">
        <v>7273</v>
      </c>
      <c r="BF858" s="730" t="s">
        <v>1775</v>
      </c>
      <c r="BG858" s="730" t="s">
        <v>1044</v>
      </c>
      <c r="BH858" s="730" t="s">
        <v>11138</v>
      </c>
    </row>
    <row r="859" spans="1:60">
      <c r="A859">
        <v>855</v>
      </c>
      <c r="B859" t="s">
        <v>1044</v>
      </c>
      <c r="D859" t="s">
        <v>4821</v>
      </c>
      <c r="E859" t="s">
        <v>4824</v>
      </c>
      <c r="F859" t="s">
        <v>974</v>
      </c>
      <c r="G859">
        <v>1</v>
      </c>
      <c r="H859">
        <v>0</v>
      </c>
      <c r="I859" t="s">
        <v>2381</v>
      </c>
      <c r="J859" t="s">
        <v>7073</v>
      </c>
      <c r="K859" t="s">
        <v>1044</v>
      </c>
      <c r="L859" t="s">
        <v>2136</v>
      </c>
      <c r="M859" t="s">
        <v>978</v>
      </c>
      <c r="N859" t="s">
        <v>4824</v>
      </c>
      <c r="O859" t="s">
        <v>4824</v>
      </c>
      <c r="P859" t="s">
        <v>7274</v>
      </c>
      <c r="Q859">
        <v>5487</v>
      </c>
      <c r="R859">
        <v>4435</v>
      </c>
      <c r="S859">
        <v>4098</v>
      </c>
      <c r="T859">
        <v>337</v>
      </c>
      <c r="U859">
        <v>0</v>
      </c>
      <c r="V859">
        <v>337</v>
      </c>
      <c r="W859">
        <v>0.92400000000000004</v>
      </c>
      <c r="X859">
        <v>0</v>
      </c>
      <c r="Y859">
        <v>1</v>
      </c>
      <c r="Z859">
        <v>1</v>
      </c>
      <c r="AA859">
        <v>0</v>
      </c>
      <c r="AB859" t="s">
        <v>1044</v>
      </c>
      <c r="AC859" t="s">
        <v>7275</v>
      </c>
      <c r="AP859" t="s">
        <v>981</v>
      </c>
      <c r="AQ859">
        <v>0</v>
      </c>
      <c r="AT859" t="s">
        <v>1044</v>
      </c>
      <c r="AU859" t="s">
        <v>6886</v>
      </c>
      <c r="AV859" t="s">
        <v>7276</v>
      </c>
      <c r="AW859" t="s">
        <v>7277</v>
      </c>
      <c r="AX859" t="s">
        <v>6887</v>
      </c>
      <c r="BF859" s="730" t="s">
        <v>7259</v>
      </c>
      <c r="BG859" s="730" t="s">
        <v>6767</v>
      </c>
      <c r="BH859" s="730" t="s">
        <v>11138</v>
      </c>
    </row>
    <row r="860" spans="1:60">
      <c r="A860">
        <v>856</v>
      </c>
      <c r="B860" t="s">
        <v>1044</v>
      </c>
      <c r="D860" t="s">
        <v>1793</v>
      </c>
      <c r="E860" t="s">
        <v>1796</v>
      </c>
      <c r="F860" t="s">
        <v>974</v>
      </c>
      <c r="G860">
        <v>1</v>
      </c>
      <c r="H860">
        <v>0</v>
      </c>
      <c r="I860" t="s">
        <v>3966</v>
      </c>
      <c r="J860" t="s">
        <v>6766</v>
      </c>
      <c r="K860" t="s">
        <v>6767</v>
      </c>
      <c r="L860" t="s">
        <v>2136</v>
      </c>
      <c r="M860" t="s">
        <v>978</v>
      </c>
      <c r="N860" t="s">
        <v>1796</v>
      </c>
      <c r="O860" t="s">
        <v>1796</v>
      </c>
      <c r="P860" t="s">
        <v>7278</v>
      </c>
      <c r="Q860">
        <v>3979</v>
      </c>
      <c r="R860">
        <v>4283</v>
      </c>
      <c r="S860">
        <v>3906</v>
      </c>
      <c r="T860">
        <v>350</v>
      </c>
      <c r="U860">
        <v>27</v>
      </c>
      <c r="V860">
        <v>377</v>
      </c>
      <c r="W860">
        <v>0.91200000000000003</v>
      </c>
      <c r="X860">
        <v>0</v>
      </c>
      <c r="Y860">
        <v>1</v>
      </c>
      <c r="Z860">
        <v>1</v>
      </c>
      <c r="AA860">
        <v>0</v>
      </c>
      <c r="AB860" t="s">
        <v>1044</v>
      </c>
      <c r="AC860" t="s">
        <v>1793</v>
      </c>
      <c r="AP860" t="s">
        <v>981</v>
      </c>
      <c r="AQ860">
        <v>0</v>
      </c>
      <c r="AT860" t="s">
        <v>971</v>
      </c>
      <c r="AU860" t="s">
        <v>1386</v>
      </c>
      <c r="AV860" t="s">
        <v>7279</v>
      </c>
      <c r="AW860" t="s">
        <v>1387</v>
      </c>
      <c r="AX860" t="s">
        <v>1387</v>
      </c>
      <c r="BF860" s="730" t="s">
        <v>7267</v>
      </c>
      <c r="BG860" s="730" t="s">
        <v>1044</v>
      </c>
      <c r="BH860" s="730" t="s">
        <v>11138</v>
      </c>
    </row>
    <row r="861" spans="1:60">
      <c r="A861">
        <v>857</v>
      </c>
      <c r="B861" t="s">
        <v>1044</v>
      </c>
      <c r="D861" t="s">
        <v>7280</v>
      </c>
      <c r="E861" t="s">
        <v>7281</v>
      </c>
      <c r="F861" t="s">
        <v>974</v>
      </c>
      <c r="G861">
        <v>1</v>
      </c>
      <c r="H861">
        <v>0</v>
      </c>
      <c r="I861" t="s">
        <v>2381</v>
      </c>
      <c r="J861" t="s">
        <v>7282</v>
      </c>
      <c r="K861" t="s">
        <v>7281</v>
      </c>
      <c r="L861" t="s">
        <v>2136</v>
      </c>
      <c r="M861" t="s">
        <v>978</v>
      </c>
      <c r="N861" t="s">
        <v>7281</v>
      </c>
      <c r="O861" t="s">
        <v>7283</v>
      </c>
      <c r="P861" t="s">
        <v>7284</v>
      </c>
      <c r="Q861">
        <v>45957</v>
      </c>
      <c r="R861">
        <v>45101</v>
      </c>
      <c r="S861">
        <v>44897</v>
      </c>
      <c r="T861">
        <v>175</v>
      </c>
      <c r="U861">
        <v>29</v>
      </c>
      <c r="V861">
        <v>204</v>
      </c>
      <c r="W861">
        <v>0.99550000000000005</v>
      </c>
      <c r="X861">
        <v>1</v>
      </c>
      <c r="Y861">
        <v>1</v>
      </c>
      <c r="Z861">
        <v>0</v>
      </c>
      <c r="AA861">
        <v>0</v>
      </c>
      <c r="AB861" t="s">
        <v>1044</v>
      </c>
      <c r="AC861" t="s">
        <v>7285</v>
      </c>
      <c r="AP861" t="s">
        <v>981</v>
      </c>
      <c r="AQ861">
        <v>0</v>
      </c>
      <c r="AT861" t="s">
        <v>1034</v>
      </c>
      <c r="AU861" t="s">
        <v>7286</v>
      </c>
      <c r="AV861" t="s">
        <v>7287</v>
      </c>
      <c r="AW861" t="s">
        <v>7288</v>
      </c>
      <c r="AX861" t="s">
        <v>7289</v>
      </c>
      <c r="BF861" s="730" t="s">
        <v>4821</v>
      </c>
      <c r="BG861" s="730" t="s">
        <v>1044</v>
      </c>
      <c r="BH861" s="730" t="s">
        <v>11138</v>
      </c>
    </row>
    <row r="862" spans="1:60">
      <c r="A862">
        <v>858</v>
      </c>
      <c r="B862" t="s">
        <v>1044</v>
      </c>
      <c r="D862" t="s">
        <v>7290</v>
      </c>
      <c r="E862" t="s">
        <v>7291</v>
      </c>
      <c r="F862" t="s">
        <v>974</v>
      </c>
      <c r="G862">
        <v>1</v>
      </c>
      <c r="H862">
        <v>0</v>
      </c>
      <c r="I862" t="s">
        <v>2381</v>
      </c>
      <c r="J862" t="s">
        <v>7230</v>
      </c>
      <c r="K862" t="s">
        <v>6777</v>
      </c>
      <c r="L862" t="s">
        <v>2136</v>
      </c>
      <c r="M862" t="s">
        <v>978</v>
      </c>
      <c r="N862" t="s">
        <v>7291</v>
      </c>
      <c r="O862" t="s">
        <v>7291</v>
      </c>
      <c r="P862" t="s">
        <v>7292</v>
      </c>
      <c r="Q862">
        <v>4008</v>
      </c>
      <c r="R862">
        <v>4008</v>
      </c>
      <c r="S862">
        <v>3987</v>
      </c>
      <c r="T862">
        <v>21</v>
      </c>
      <c r="U862">
        <v>0</v>
      </c>
      <c r="V862">
        <v>21</v>
      </c>
      <c r="W862">
        <v>0.99480000000000002</v>
      </c>
      <c r="X862">
        <v>1</v>
      </c>
      <c r="Y862">
        <v>1</v>
      </c>
      <c r="Z862">
        <v>1</v>
      </c>
      <c r="AA862">
        <v>1</v>
      </c>
      <c r="AB862" t="s">
        <v>1044</v>
      </c>
      <c r="AC862" t="s">
        <v>7293</v>
      </c>
      <c r="AP862" t="s">
        <v>981</v>
      </c>
      <c r="AQ862">
        <v>0</v>
      </c>
      <c r="AT862" t="s">
        <v>1034</v>
      </c>
      <c r="AU862" t="s">
        <v>7286</v>
      </c>
      <c r="AV862" t="s">
        <v>7294</v>
      </c>
      <c r="AW862" t="s">
        <v>7295</v>
      </c>
      <c r="AX862" t="s">
        <v>7289</v>
      </c>
      <c r="BF862" s="730" t="s">
        <v>1793</v>
      </c>
      <c r="BG862" s="730" t="s">
        <v>6767</v>
      </c>
      <c r="BH862" s="730" t="s">
        <v>11138</v>
      </c>
    </row>
    <row r="863" spans="1:60">
      <c r="A863">
        <v>859</v>
      </c>
      <c r="B863" t="s">
        <v>1044</v>
      </c>
      <c r="D863" t="s">
        <v>7296</v>
      </c>
      <c r="E863" t="s">
        <v>7297</v>
      </c>
      <c r="F863" t="s">
        <v>974</v>
      </c>
      <c r="G863">
        <v>1</v>
      </c>
      <c r="H863">
        <v>0</v>
      </c>
      <c r="I863" t="s">
        <v>2381</v>
      </c>
      <c r="J863" t="s">
        <v>7079</v>
      </c>
      <c r="K863" t="s">
        <v>1044</v>
      </c>
      <c r="L863" t="s">
        <v>2136</v>
      </c>
      <c r="M863" t="s">
        <v>978</v>
      </c>
      <c r="N863" t="s">
        <v>7297</v>
      </c>
      <c r="O863" t="s">
        <v>7297</v>
      </c>
      <c r="P863" t="s">
        <v>7298</v>
      </c>
      <c r="Q863">
        <v>3083</v>
      </c>
      <c r="R863">
        <v>8100</v>
      </c>
      <c r="S863">
        <v>3867</v>
      </c>
      <c r="T863">
        <v>3368</v>
      </c>
      <c r="U863">
        <v>865</v>
      </c>
      <c r="V863">
        <v>4233</v>
      </c>
      <c r="W863">
        <v>0.47739999999999999</v>
      </c>
      <c r="X863">
        <v>0</v>
      </c>
      <c r="Y863">
        <v>0</v>
      </c>
      <c r="Z863">
        <v>1</v>
      </c>
      <c r="AA863">
        <v>0</v>
      </c>
      <c r="AB863" t="s">
        <v>1044</v>
      </c>
      <c r="AC863" t="s">
        <v>7299</v>
      </c>
      <c r="AP863" t="s">
        <v>981</v>
      </c>
      <c r="AQ863">
        <v>0</v>
      </c>
      <c r="AT863" t="s">
        <v>971</v>
      </c>
      <c r="AU863" t="s">
        <v>1069</v>
      </c>
      <c r="AV863" t="s">
        <v>7300</v>
      </c>
      <c r="AW863" t="s">
        <v>7301</v>
      </c>
      <c r="AX863" t="s">
        <v>1070</v>
      </c>
      <c r="BF863" s="730" t="s">
        <v>7280</v>
      </c>
      <c r="BG863" s="730" t="s">
        <v>7281</v>
      </c>
      <c r="BH863" s="730" t="s">
        <v>11138</v>
      </c>
    </row>
    <row r="864" spans="1:60">
      <c r="A864">
        <v>860</v>
      </c>
      <c r="B864" t="s">
        <v>1044</v>
      </c>
      <c r="D864" t="s">
        <v>7302</v>
      </c>
      <c r="E864" t="s">
        <v>7303</v>
      </c>
      <c r="F864" t="s">
        <v>974</v>
      </c>
      <c r="G864">
        <v>1</v>
      </c>
      <c r="H864">
        <v>0</v>
      </c>
      <c r="I864" t="s">
        <v>3966</v>
      </c>
      <c r="J864" t="s">
        <v>6842</v>
      </c>
      <c r="K864" t="s">
        <v>6767</v>
      </c>
      <c r="L864" t="s">
        <v>2136</v>
      </c>
      <c r="M864" t="s">
        <v>978</v>
      </c>
      <c r="N864" t="s">
        <v>7303</v>
      </c>
      <c r="O864" t="s">
        <v>7303</v>
      </c>
      <c r="P864" t="s">
        <v>7304</v>
      </c>
      <c r="Q864">
        <v>2050</v>
      </c>
      <c r="R864">
        <v>2050</v>
      </c>
      <c r="S864">
        <v>0</v>
      </c>
      <c r="T864">
        <v>2050</v>
      </c>
      <c r="U864">
        <v>0</v>
      </c>
      <c r="V864">
        <v>2050</v>
      </c>
      <c r="W864">
        <v>0</v>
      </c>
      <c r="X864">
        <v>0</v>
      </c>
      <c r="Y864">
        <v>1</v>
      </c>
      <c r="Z864">
        <v>1</v>
      </c>
      <c r="AA864">
        <v>0</v>
      </c>
      <c r="AB864" t="s">
        <v>1044</v>
      </c>
      <c r="AC864" t="s">
        <v>7305</v>
      </c>
      <c r="AP864" t="s">
        <v>981</v>
      </c>
      <c r="AQ864">
        <v>0</v>
      </c>
      <c r="AT864" t="s">
        <v>971</v>
      </c>
      <c r="AU864" t="s">
        <v>1069</v>
      </c>
      <c r="AV864" t="s">
        <v>7306</v>
      </c>
      <c r="AW864" t="s">
        <v>7307</v>
      </c>
      <c r="AX864" t="s">
        <v>1070</v>
      </c>
      <c r="BF864" s="730" t="s">
        <v>7290</v>
      </c>
      <c r="BG864" s="730" t="s">
        <v>6777</v>
      </c>
      <c r="BH864" s="730" t="s">
        <v>11138</v>
      </c>
    </row>
    <row r="865" spans="1:60">
      <c r="A865">
        <v>861</v>
      </c>
      <c r="B865" t="s">
        <v>1044</v>
      </c>
      <c r="D865" t="s">
        <v>5349</v>
      </c>
      <c r="E865" t="s">
        <v>5351</v>
      </c>
      <c r="F865" t="s">
        <v>974</v>
      </c>
      <c r="G865">
        <v>1</v>
      </c>
      <c r="H865">
        <v>0</v>
      </c>
      <c r="I865" t="s">
        <v>2309</v>
      </c>
      <c r="J865" t="s">
        <v>7012</v>
      </c>
      <c r="K865" t="s">
        <v>6897</v>
      </c>
      <c r="L865" t="s">
        <v>2136</v>
      </c>
      <c r="M865" t="s">
        <v>978</v>
      </c>
      <c r="N865" t="s">
        <v>5351</v>
      </c>
      <c r="O865" t="s">
        <v>5351</v>
      </c>
      <c r="P865" t="s">
        <v>7308</v>
      </c>
      <c r="Q865">
        <v>2057</v>
      </c>
      <c r="R865">
        <v>2189</v>
      </c>
      <c r="S865">
        <v>2154</v>
      </c>
      <c r="T865">
        <v>14</v>
      </c>
      <c r="U865">
        <v>21</v>
      </c>
      <c r="V865">
        <v>35</v>
      </c>
      <c r="W865">
        <v>0.98399999999999999</v>
      </c>
      <c r="X865">
        <v>1</v>
      </c>
      <c r="Y865">
        <v>1</v>
      </c>
      <c r="Z865">
        <v>0</v>
      </c>
      <c r="AA865">
        <v>0</v>
      </c>
      <c r="AB865" t="s">
        <v>1044</v>
      </c>
      <c r="AC865" t="s">
        <v>7309</v>
      </c>
      <c r="AP865" t="s">
        <v>981</v>
      </c>
      <c r="AQ865">
        <v>0</v>
      </c>
      <c r="AT865" t="s">
        <v>1023</v>
      </c>
      <c r="AU865" t="s">
        <v>7310</v>
      </c>
      <c r="AV865" t="s">
        <v>7311</v>
      </c>
      <c r="AW865" t="s">
        <v>7312</v>
      </c>
      <c r="AX865" t="s">
        <v>7313</v>
      </c>
      <c r="BF865" s="730" t="s">
        <v>7296</v>
      </c>
      <c r="BG865" s="730" t="s">
        <v>1044</v>
      </c>
      <c r="BH865" s="730" t="s">
        <v>11138</v>
      </c>
    </row>
    <row r="866" spans="1:60">
      <c r="A866">
        <v>862</v>
      </c>
      <c r="B866" t="s">
        <v>1044</v>
      </c>
      <c r="D866" t="s">
        <v>7314</v>
      </c>
      <c r="E866" t="s">
        <v>7315</v>
      </c>
      <c r="F866" t="s">
        <v>974</v>
      </c>
      <c r="G866">
        <v>1</v>
      </c>
      <c r="H866">
        <v>0</v>
      </c>
      <c r="I866" t="s">
        <v>3966</v>
      </c>
      <c r="J866" t="s">
        <v>4206</v>
      </c>
      <c r="K866" t="s">
        <v>6767</v>
      </c>
      <c r="L866" t="s">
        <v>2136</v>
      </c>
      <c r="M866" t="s">
        <v>978</v>
      </c>
      <c r="N866" t="s">
        <v>7315</v>
      </c>
      <c r="O866" t="s">
        <v>7315</v>
      </c>
      <c r="P866" t="s">
        <v>7316</v>
      </c>
      <c r="Q866">
        <v>2955</v>
      </c>
      <c r="R866">
        <v>2947</v>
      </c>
      <c r="S866">
        <v>2912</v>
      </c>
      <c r="T866">
        <v>35</v>
      </c>
      <c r="U866">
        <v>0</v>
      </c>
      <c r="V866">
        <v>35</v>
      </c>
      <c r="W866">
        <v>0.98809999999999998</v>
      </c>
      <c r="X866">
        <v>1</v>
      </c>
      <c r="Y866">
        <v>1</v>
      </c>
      <c r="Z866">
        <v>1</v>
      </c>
      <c r="AA866">
        <v>1</v>
      </c>
      <c r="AB866" t="s">
        <v>1044</v>
      </c>
      <c r="AC866" t="s">
        <v>7317</v>
      </c>
      <c r="AP866" t="s">
        <v>981</v>
      </c>
      <c r="AQ866">
        <v>0</v>
      </c>
      <c r="AT866" t="s">
        <v>1034</v>
      </c>
      <c r="AU866" t="s">
        <v>7318</v>
      </c>
      <c r="AV866" t="s">
        <v>7319</v>
      </c>
      <c r="AW866" t="s">
        <v>7320</v>
      </c>
      <c r="AX866" t="s">
        <v>7321</v>
      </c>
      <c r="BF866" s="730" t="s">
        <v>7302</v>
      </c>
      <c r="BG866" s="730" t="s">
        <v>6767</v>
      </c>
      <c r="BH866" s="730" t="s">
        <v>11138</v>
      </c>
    </row>
    <row r="867" spans="1:60">
      <c r="A867">
        <v>863</v>
      </c>
      <c r="B867" t="s">
        <v>1044</v>
      </c>
      <c r="D867" t="s">
        <v>4345</v>
      </c>
      <c r="E867" t="s">
        <v>4347</v>
      </c>
      <c r="F867" t="s">
        <v>974</v>
      </c>
      <c r="G867">
        <v>1</v>
      </c>
      <c r="H867">
        <v>0</v>
      </c>
      <c r="I867" t="s">
        <v>2381</v>
      </c>
      <c r="J867" t="s">
        <v>2531</v>
      </c>
      <c r="K867" t="s">
        <v>6905</v>
      </c>
      <c r="L867" t="s">
        <v>2136</v>
      </c>
      <c r="M867" t="s">
        <v>978</v>
      </c>
      <c r="N867" t="s">
        <v>4704</v>
      </c>
      <c r="O867" t="s">
        <v>7322</v>
      </c>
      <c r="P867" t="s">
        <v>7323</v>
      </c>
      <c r="Q867">
        <v>2961</v>
      </c>
      <c r="R867">
        <v>2960</v>
      </c>
      <c r="S867">
        <v>2151</v>
      </c>
      <c r="T867">
        <v>699</v>
      </c>
      <c r="U867">
        <v>110</v>
      </c>
      <c r="V867">
        <v>809</v>
      </c>
      <c r="W867">
        <v>0.72670000000000001</v>
      </c>
      <c r="X867">
        <v>0</v>
      </c>
      <c r="Y867">
        <v>1</v>
      </c>
      <c r="Z867">
        <v>1</v>
      </c>
      <c r="AA867">
        <v>0</v>
      </c>
      <c r="AB867" t="s">
        <v>1044</v>
      </c>
      <c r="AC867" t="s">
        <v>7324</v>
      </c>
      <c r="AP867" t="s">
        <v>981</v>
      </c>
      <c r="AQ867">
        <v>0</v>
      </c>
      <c r="AT867" t="s">
        <v>1044</v>
      </c>
      <c r="AU867" t="s">
        <v>7325</v>
      </c>
      <c r="AV867" t="s">
        <v>7326</v>
      </c>
      <c r="AW867" t="s">
        <v>4631</v>
      </c>
      <c r="AX867" t="s">
        <v>7327</v>
      </c>
      <c r="BF867" s="730" t="s">
        <v>5349</v>
      </c>
      <c r="BG867" s="730" t="s">
        <v>6897</v>
      </c>
      <c r="BH867" s="730" t="s">
        <v>11138</v>
      </c>
    </row>
    <row r="868" spans="1:60">
      <c r="A868">
        <v>864</v>
      </c>
      <c r="B868" t="s">
        <v>1044</v>
      </c>
      <c r="D868" t="s">
        <v>7328</v>
      </c>
      <c r="E868" t="s">
        <v>7329</v>
      </c>
      <c r="F868" t="s">
        <v>974</v>
      </c>
      <c r="G868">
        <v>1</v>
      </c>
      <c r="H868">
        <v>0</v>
      </c>
      <c r="I868" t="s">
        <v>6790</v>
      </c>
      <c r="J868" t="s">
        <v>7210</v>
      </c>
      <c r="K868" t="s">
        <v>6767</v>
      </c>
      <c r="L868" t="s">
        <v>2136</v>
      </c>
      <c r="M868" t="s">
        <v>978</v>
      </c>
      <c r="N868" t="s">
        <v>4243</v>
      </c>
      <c r="O868" t="s">
        <v>4243</v>
      </c>
      <c r="P868" t="s">
        <v>7330</v>
      </c>
      <c r="Q868">
        <v>2635</v>
      </c>
      <c r="R868">
        <v>2635</v>
      </c>
      <c r="S868">
        <v>955</v>
      </c>
      <c r="T868">
        <v>1680</v>
      </c>
      <c r="U868">
        <v>0</v>
      </c>
      <c r="V868">
        <v>1680</v>
      </c>
      <c r="W868">
        <v>0.3624</v>
      </c>
      <c r="X868">
        <v>0</v>
      </c>
      <c r="Y868">
        <v>1</v>
      </c>
      <c r="Z868">
        <v>1</v>
      </c>
      <c r="AA868">
        <v>0</v>
      </c>
      <c r="AB868" t="s">
        <v>1044</v>
      </c>
      <c r="AC868" t="s">
        <v>7331</v>
      </c>
      <c r="AP868" t="s">
        <v>981</v>
      </c>
      <c r="AQ868">
        <v>0</v>
      </c>
      <c r="AT868" t="s">
        <v>1054</v>
      </c>
      <c r="AU868" t="s">
        <v>4783</v>
      </c>
      <c r="AV868" t="s">
        <v>7332</v>
      </c>
      <c r="AW868" t="s">
        <v>7333</v>
      </c>
      <c r="AX868" t="s">
        <v>4784</v>
      </c>
      <c r="BF868" s="730" t="s">
        <v>7314</v>
      </c>
      <c r="BG868" s="730" t="s">
        <v>6767</v>
      </c>
      <c r="BH868" s="730" t="s">
        <v>11138</v>
      </c>
    </row>
    <row r="869" spans="1:60">
      <c r="A869">
        <v>865</v>
      </c>
      <c r="B869" t="s">
        <v>1044</v>
      </c>
      <c r="D869" t="s">
        <v>1765</v>
      </c>
      <c r="E869" t="s">
        <v>1768</v>
      </c>
      <c r="F869" t="s">
        <v>974</v>
      </c>
      <c r="G869">
        <v>1</v>
      </c>
      <c r="H869">
        <v>0</v>
      </c>
      <c r="I869" t="s">
        <v>2381</v>
      </c>
      <c r="J869" t="s">
        <v>7098</v>
      </c>
      <c r="K869" t="s">
        <v>6905</v>
      </c>
      <c r="L869" t="s">
        <v>2136</v>
      </c>
      <c r="M869" t="s">
        <v>978</v>
      </c>
      <c r="N869" t="s">
        <v>1768</v>
      </c>
      <c r="O869" t="s">
        <v>1768</v>
      </c>
      <c r="P869" t="s">
        <v>7334</v>
      </c>
      <c r="Q869">
        <v>42633</v>
      </c>
      <c r="R869">
        <v>39976</v>
      </c>
      <c r="S869">
        <v>39241</v>
      </c>
      <c r="T869">
        <v>541</v>
      </c>
      <c r="U869">
        <v>194</v>
      </c>
      <c r="V869">
        <v>735</v>
      </c>
      <c r="W869">
        <v>0.98160000000000003</v>
      </c>
      <c r="X869">
        <v>1</v>
      </c>
      <c r="Y869">
        <v>1</v>
      </c>
      <c r="Z869">
        <v>1</v>
      </c>
      <c r="AA869">
        <v>1</v>
      </c>
      <c r="AB869" t="s">
        <v>1044</v>
      </c>
      <c r="AC869" t="s">
        <v>7335</v>
      </c>
      <c r="AP869" t="s">
        <v>981</v>
      </c>
      <c r="AQ869">
        <v>0</v>
      </c>
      <c r="AT869" t="s">
        <v>1054</v>
      </c>
      <c r="AU869" t="s">
        <v>4777</v>
      </c>
      <c r="AV869" t="s">
        <v>7336</v>
      </c>
      <c r="AW869" t="s">
        <v>7337</v>
      </c>
      <c r="AX869" t="s">
        <v>4778</v>
      </c>
      <c r="BF869" s="730" t="s">
        <v>4345</v>
      </c>
      <c r="BG869" s="730" t="s">
        <v>6905</v>
      </c>
      <c r="BH869" s="730" t="s">
        <v>11138</v>
      </c>
    </row>
    <row r="870" spans="1:60">
      <c r="A870">
        <v>866</v>
      </c>
      <c r="B870" t="s">
        <v>1044</v>
      </c>
      <c r="D870" t="s">
        <v>7338</v>
      </c>
      <c r="E870" t="s">
        <v>7339</v>
      </c>
      <c r="F870" t="s">
        <v>974</v>
      </c>
      <c r="G870">
        <v>1</v>
      </c>
      <c r="H870">
        <v>0</v>
      </c>
      <c r="I870" t="s">
        <v>2381</v>
      </c>
      <c r="J870" t="s">
        <v>6873</v>
      </c>
      <c r="K870" t="s">
        <v>1044</v>
      </c>
      <c r="L870" t="s">
        <v>2136</v>
      </c>
      <c r="M870" t="s">
        <v>978</v>
      </c>
      <c r="N870" t="s">
        <v>7339</v>
      </c>
      <c r="O870" t="s">
        <v>7340</v>
      </c>
      <c r="P870" t="s">
        <v>7341</v>
      </c>
      <c r="Q870">
        <v>28509</v>
      </c>
      <c r="R870">
        <v>26233</v>
      </c>
      <c r="S870">
        <v>24236</v>
      </c>
      <c r="T870">
        <v>1939</v>
      </c>
      <c r="U870">
        <v>58</v>
      </c>
      <c r="V870">
        <v>1997</v>
      </c>
      <c r="W870">
        <v>0.92390000000000005</v>
      </c>
      <c r="X870">
        <v>0</v>
      </c>
      <c r="Y870">
        <v>1</v>
      </c>
      <c r="Z870">
        <v>1</v>
      </c>
      <c r="AA870">
        <v>0</v>
      </c>
      <c r="AB870" t="s">
        <v>1044</v>
      </c>
      <c r="AC870" t="s">
        <v>7342</v>
      </c>
      <c r="AP870" t="s">
        <v>981</v>
      </c>
      <c r="AQ870">
        <v>0</v>
      </c>
      <c r="AT870" t="s">
        <v>936</v>
      </c>
      <c r="AU870" t="s">
        <v>5167</v>
      </c>
      <c r="AV870" t="s">
        <v>7343</v>
      </c>
      <c r="AW870" t="s">
        <v>7344</v>
      </c>
      <c r="AX870" t="s">
        <v>5168</v>
      </c>
      <c r="BF870" s="730" t="s">
        <v>7328</v>
      </c>
      <c r="BG870" s="730" t="s">
        <v>6767</v>
      </c>
      <c r="BH870" s="730" t="s">
        <v>11138</v>
      </c>
    </row>
    <row r="871" spans="1:60">
      <c r="A871">
        <v>867</v>
      </c>
      <c r="B871" t="s">
        <v>1044</v>
      </c>
      <c r="D871" t="s">
        <v>7345</v>
      </c>
      <c r="E871" t="s">
        <v>7346</v>
      </c>
      <c r="F871" t="s">
        <v>974</v>
      </c>
      <c r="G871">
        <v>1</v>
      </c>
      <c r="H871">
        <v>0</v>
      </c>
      <c r="I871" t="s">
        <v>2381</v>
      </c>
      <c r="J871" t="s">
        <v>7230</v>
      </c>
      <c r="K871" t="s">
        <v>6777</v>
      </c>
      <c r="L871" t="s">
        <v>2136</v>
      </c>
      <c r="M871" t="s">
        <v>978</v>
      </c>
      <c r="N871" t="s">
        <v>7346</v>
      </c>
      <c r="O871" t="s">
        <v>7346</v>
      </c>
      <c r="P871" t="s">
        <v>7347</v>
      </c>
      <c r="Q871">
        <v>2800</v>
      </c>
      <c r="R871">
        <v>2684</v>
      </c>
      <c r="S871">
        <v>2253</v>
      </c>
      <c r="T871">
        <v>351</v>
      </c>
      <c r="U871">
        <v>80</v>
      </c>
      <c r="V871">
        <v>431</v>
      </c>
      <c r="W871">
        <v>0.83940000000000003</v>
      </c>
      <c r="X871">
        <v>0</v>
      </c>
      <c r="Y871">
        <v>1</v>
      </c>
      <c r="Z871">
        <v>1</v>
      </c>
      <c r="AA871">
        <v>0</v>
      </c>
      <c r="AB871" t="s">
        <v>1044</v>
      </c>
      <c r="AC871" t="s">
        <v>7348</v>
      </c>
      <c r="AP871" t="s">
        <v>981</v>
      </c>
      <c r="AQ871">
        <v>0</v>
      </c>
      <c r="AT871" t="s">
        <v>936</v>
      </c>
      <c r="AU871" t="s">
        <v>6139</v>
      </c>
      <c r="AV871" t="s">
        <v>7349</v>
      </c>
      <c r="AW871" t="s">
        <v>7350</v>
      </c>
      <c r="AX871" t="s">
        <v>6140</v>
      </c>
      <c r="BF871" s="730" t="s">
        <v>1765</v>
      </c>
      <c r="BG871" s="730" t="s">
        <v>6905</v>
      </c>
      <c r="BH871" s="730" t="s">
        <v>11138</v>
      </c>
    </row>
    <row r="872" spans="1:60">
      <c r="A872">
        <v>868</v>
      </c>
      <c r="B872" t="s">
        <v>1044</v>
      </c>
      <c r="D872" t="s">
        <v>7351</v>
      </c>
      <c r="E872" t="s">
        <v>7352</v>
      </c>
      <c r="F872" t="s">
        <v>974</v>
      </c>
      <c r="G872">
        <v>1</v>
      </c>
      <c r="H872">
        <v>0</v>
      </c>
      <c r="I872" t="s">
        <v>3966</v>
      </c>
      <c r="J872" t="s">
        <v>6766</v>
      </c>
      <c r="K872" t="s">
        <v>6767</v>
      </c>
      <c r="L872" t="s">
        <v>2136</v>
      </c>
      <c r="M872" t="s">
        <v>978</v>
      </c>
      <c r="N872" t="s">
        <v>7352</v>
      </c>
      <c r="O872" t="s">
        <v>7352</v>
      </c>
      <c r="P872" t="s">
        <v>7353</v>
      </c>
      <c r="Q872">
        <v>18620</v>
      </c>
      <c r="R872">
        <v>17397</v>
      </c>
      <c r="S872">
        <v>16423</v>
      </c>
      <c r="T872">
        <v>909</v>
      </c>
      <c r="U872">
        <v>65</v>
      </c>
      <c r="V872">
        <v>974</v>
      </c>
      <c r="W872">
        <v>0.94399999999999995</v>
      </c>
      <c r="X872">
        <v>0</v>
      </c>
      <c r="Y872">
        <v>1</v>
      </c>
      <c r="Z872">
        <v>1</v>
      </c>
      <c r="AA872">
        <v>0</v>
      </c>
      <c r="AB872" t="s">
        <v>1044</v>
      </c>
      <c r="AC872" t="s">
        <v>7354</v>
      </c>
      <c r="AP872" t="s">
        <v>981</v>
      </c>
      <c r="AQ872">
        <v>0</v>
      </c>
      <c r="AT872" t="s">
        <v>1239</v>
      </c>
      <c r="AU872" t="s">
        <v>6465</v>
      </c>
      <c r="AV872" t="s">
        <v>7355</v>
      </c>
      <c r="AW872" t="s">
        <v>6141</v>
      </c>
      <c r="AX872" t="s">
        <v>6141</v>
      </c>
      <c r="BF872" s="730" t="s">
        <v>7338</v>
      </c>
      <c r="BG872" s="730" t="s">
        <v>1044</v>
      </c>
      <c r="BH872" s="730" t="s">
        <v>11138</v>
      </c>
    </row>
    <row r="873" spans="1:60">
      <c r="A873">
        <v>869</v>
      </c>
      <c r="B873" t="s">
        <v>1044</v>
      </c>
      <c r="D873" t="s">
        <v>6136</v>
      </c>
      <c r="E873" t="s">
        <v>6138</v>
      </c>
      <c r="F873" t="s">
        <v>974</v>
      </c>
      <c r="G873">
        <v>1</v>
      </c>
      <c r="H873">
        <v>0</v>
      </c>
      <c r="I873" t="s">
        <v>2309</v>
      </c>
      <c r="J873" t="s">
        <v>7356</v>
      </c>
      <c r="K873" t="s">
        <v>6897</v>
      </c>
      <c r="L873" t="s">
        <v>2136</v>
      </c>
      <c r="M873" t="s">
        <v>978</v>
      </c>
      <c r="N873" t="s">
        <v>6138</v>
      </c>
      <c r="O873" t="s">
        <v>6138</v>
      </c>
      <c r="P873" t="s">
        <v>7357</v>
      </c>
      <c r="Q873">
        <v>3967</v>
      </c>
      <c r="R873">
        <v>3810</v>
      </c>
      <c r="S873">
        <v>3762</v>
      </c>
      <c r="T873">
        <v>42</v>
      </c>
      <c r="U873">
        <v>6</v>
      </c>
      <c r="V873">
        <v>48</v>
      </c>
      <c r="W873">
        <v>0.98740000000000006</v>
      </c>
      <c r="X873">
        <v>1</v>
      </c>
      <c r="Y873">
        <v>1</v>
      </c>
      <c r="Z873">
        <v>1</v>
      </c>
      <c r="AA873">
        <v>1</v>
      </c>
      <c r="AB873" t="s">
        <v>1044</v>
      </c>
      <c r="AC873" t="s">
        <v>7358</v>
      </c>
      <c r="AP873" t="s">
        <v>981</v>
      </c>
      <c r="AQ873">
        <v>0</v>
      </c>
      <c r="AT873" t="s">
        <v>1239</v>
      </c>
      <c r="AU873" t="s">
        <v>6729</v>
      </c>
      <c r="AV873" t="s">
        <v>7359</v>
      </c>
      <c r="AW873" t="s">
        <v>7360</v>
      </c>
      <c r="AX873" t="s">
        <v>6730</v>
      </c>
      <c r="BF873" s="730" t="s">
        <v>7345</v>
      </c>
      <c r="BG873" s="730" t="s">
        <v>6777</v>
      </c>
      <c r="BH873" s="730" t="s">
        <v>11138</v>
      </c>
    </row>
    <row r="874" spans="1:60">
      <c r="A874">
        <v>870</v>
      </c>
      <c r="B874" t="s">
        <v>1044</v>
      </c>
      <c r="D874" t="s">
        <v>7361</v>
      </c>
      <c r="E874" t="s">
        <v>7362</v>
      </c>
      <c r="F874" t="s">
        <v>974</v>
      </c>
      <c r="G874">
        <v>1</v>
      </c>
      <c r="H874">
        <v>0</v>
      </c>
      <c r="I874" t="s">
        <v>2381</v>
      </c>
      <c r="J874" t="s">
        <v>2531</v>
      </c>
      <c r="K874" t="s">
        <v>6905</v>
      </c>
      <c r="L874" t="s">
        <v>2136</v>
      </c>
      <c r="M874" t="s">
        <v>978</v>
      </c>
      <c r="N874" t="s">
        <v>7362</v>
      </c>
      <c r="O874" t="s">
        <v>7362</v>
      </c>
      <c r="P874" t="s">
        <v>7363</v>
      </c>
      <c r="Q874">
        <v>9489</v>
      </c>
      <c r="R874">
        <v>8896</v>
      </c>
      <c r="S874">
        <v>8360</v>
      </c>
      <c r="T874">
        <v>234</v>
      </c>
      <c r="U874">
        <v>302</v>
      </c>
      <c r="V874">
        <v>536</v>
      </c>
      <c r="W874">
        <v>0.93969999999999998</v>
      </c>
      <c r="X874">
        <v>0</v>
      </c>
      <c r="Y874">
        <v>1</v>
      </c>
      <c r="Z874">
        <v>0</v>
      </c>
      <c r="AA874">
        <v>0</v>
      </c>
      <c r="AB874" t="s">
        <v>1044</v>
      </c>
      <c r="AC874" t="s">
        <v>7364</v>
      </c>
      <c r="AP874" t="s">
        <v>981</v>
      </c>
      <c r="AQ874">
        <v>0</v>
      </c>
      <c r="AT874" t="s">
        <v>1044</v>
      </c>
      <c r="AU874" t="s">
        <v>7365</v>
      </c>
      <c r="AV874" t="s">
        <v>7366</v>
      </c>
      <c r="AW874" t="s">
        <v>7367</v>
      </c>
      <c r="AX874" t="s">
        <v>7368</v>
      </c>
      <c r="BF874" s="730" t="s">
        <v>7351</v>
      </c>
      <c r="BG874" s="730" t="s">
        <v>6767</v>
      </c>
      <c r="BH874" s="730" t="s">
        <v>11138</v>
      </c>
    </row>
    <row r="875" spans="1:60">
      <c r="A875">
        <v>871</v>
      </c>
      <c r="B875" t="s">
        <v>1044</v>
      </c>
      <c r="D875" t="s">
        <v>7325</v>
      </c>
      <c r="E875" t="s">
        <v>7327</v>
      </c>
      <c r="F875" t="s">
        <v>974</v>
      </c>
      <c r="G875">
        <v>1</v>
      </c>
      <c r="H875">
        <v>0</v>
      </c>
      <c r="I875" t="s">
        <v>3966</v>
      </c>
      <c r="J875" t="s">
        <v>6766</v>
      </c>
      <c r="K875" t="s">
        <v>6767</v>
      </c>
      <c r="L875" t="s">
        <v>2136</v>
      </c>
      <c r="M875" t="s">
        <v>978</v>
      </c>
      <c r="N875" t="s">
        <v>7327</v>
      </c>
      <c r="O875" t="s">
        <v>7327</v>
      </c>
      <c r="P875" t="s">
        <v>7369</v>
      </c>
      <c r="Q875">
        <v>4992</v>
      </c>
      <c r="R875">
        <v>4992</v>
      </c>
      <c r="S875">
        <v>4914</v>
      </c>
      <c r="T875">
        <v>54</v>
      </c>
      <c r="U875">
        <v>24</v>
      </c>
      <c r="V875">
        <v>78</v>
      </c>
      <c r="W875">
        <v>0.98440000000000005</v>
      </c>
      <c r="X875">
        <v>1</v>
      </c>
      <c r="Y875">
        <v>1</v>
      </c>
      <c r="Z875">
        <v>1</v>
      </c>
      <c r="AA875">
        <v>1</v>
      </c>
      <c r="AB875" t="s">
        <v>1044</v>
      </c>
      <c r="AC875" t="s">
        <v>7370</v>
      </c>
      <c r="AP875" t="s">
        <v>981</v>
      </c>
      <c r="AQ875">
        <v>0</v>
      </c>
      <c r="AT875" t="s">
        <v>1239</v>
      </c>
      <c r="AU875" t="s">
        <v>6711</v>
      </c>
      <c r="AV875" t="s">
        <v>7371</v>
      </c>
      <c r="AW875" t="s">
        <v>7372</v>
      </c>
      <c r="AX875" t="s">
        <v>6712</v>
      </c>
      <c r="BF875" s="730" t="s">
        <v>6136</v>
      </c>
      <c r="BG875" s="730" t="s">
        <v>6897</v>
      </c>
      <c r="BH875" s="730" t="s">
        <v>11138</v>
      </c>
    </row>
    <row r="876" spans="1:60">
      <c r="A876">
        <v>872</v>
      </c>
      <c r="B876" t="s">
        <v>1044</v>
      </c>
      <c r="D876" t="s">
        <v>6198</v>
      </c>
      <c r="E876" t="s">
        <v>6201</v>
      </c>
      <c r="F876" t="s">
        <v>974</v>
      </c>
      <c r="G876">
        <v>1</v>
      </c>
      <c r="H876">
        <v>0</v>
      </c>
      <c r="I876" t="s">
        <v>2381</v>
      </c>
      <c r="J876" t="s">
        <v>2548</v>
      </c>
      <c r="K876" t="s">
        <v>1044</v>
      </c>
      <c r="L876" t="s">
        <v>2136</v>
      </c>
      <c r="M876" t="s">
        <v>978</v>
      </c>
      <c r="N876" t="s">
        <v>6201</v>
      </c>
      <c r="O876" t="s">
        <v>6201</v>
      </c>
      <c r="P876" t="s">
        <v>7373</v>
      </c>
      <c r="Q876">
        <v>2650</v>
      </c>
      <c r="R876">
        <v>2650</v>
      </c>
      <c r="S876">
        <v>2650</v>
      </c>
      <c r="T876">
        <v>0</v>
      </c>
      <c r="U876">
        <v>0</v>
      </c>
      <c r="V876">
        <v>0</v>
      </c>
      <c r="W876">
        <v>1</v>
      </c>
      <c r="X876">
        <v>1</v>
      </c>
      <c r="Y876">
        <v>1</v>
      </c>
      <c r="Z876">
        <v>1</v>
      </c>
      <c r="AA876">
        <v>1</v>
      </c>
      <c r="AB876" t="s">
        <v>1044</v>
      </c>
      <c r="AC876" t="s">
        <v>7374</v>
      </c>
      <c r="AP876" t="s">
        <v>981</v>
      </c>
      <c r="AQ876">
        <v>0</v>
      </c>
      <c r="AT876" t="s">
        <v>1521</v>
      </c>
      <c r="AU876" t="s">
        <v>1770</v>
      </c>
      <c r="AV876" t="s">
        <v>7375</v>
      </c>
      <c r="AW876" t="s">
        <v>1771</v>
      </c>
      <c r="AX876" t="s">
        <v>1771</v>
      </c>
      <c r="BF876" s="730" t="s">
        <v>7361</v>
      </c>
      <c r="BG876" s="730" t="s">
        <v>6905</v>
      </c>
      <c r="BH876" s="730" t="s">
        <v>11138</v>
      </c>
    </row>
    <row r="877" spans="1:60">
      <c r="A877">
        <v>873</v>
      </c>
      <c r="B877" t="s">
        <v>1044</v>
      </c>
      <c r="D877" t="s">
        <v>3492</v>
      </c>
      <c r="E877" t="s">
        <v>7376</v>
      </c>
      <c r="F877" t="s">
        <v>974</v>
      </c>
      <c r="G877">
        <v>1</v>
      </c>
      <c r="H877">
        <v>0</v>
      </c>
      <c r="I877" t="s">
        <v>6790</v>
      </c>
      <c r="J877" t="s">
        <v>7261</v>
      </c>
      <c r="K877" t="s">
        <v>6767</v>
      </c>
      <c r="L877" t="s">
        <v>2136</v>
      </c>
      <c r="M877" t="s">
        <v>978</v>
      </c>
      <c r="N877" t="s">
        <v>7376</v>
      </c>
      <c r="O877" t="s">
        <v>3495</v>
      </c>
      <c r="P877" t="s">
        <v>7377</v>
      </c>
      <c r="Q877">
        <v>4688</v>
      </c>
      <c r="R877">
        <v>4536</v>
      </c>
      <c r="S877">
        <v>4374</v>
      </c>
      <c r="T877">
        <v>87</v>
      </c>
      <c r="U877">
        <v>75</v>
      </c>
      <c r="V877">
        <v>162</v>
      </c>
      <c r="W877">
        <v>0.96430000000000005</v>
      </c>
      <c r="X877">
        <v>0</v>
      </c>
      <c r="Y877">
        <v>1</v>
      </c>
      <c r="Z877">
        <v>1</v>
      </c>
      <c r="AA877">
        <v>0</v>
      </c>
      <c r="AB877" t="s">
        <v>1044</v>
      </c>
      <c r="AC877" t="s">
        <v>7378</v>
      </c>
      <c r="AP877" t="s">
        <v>981</v>
      </c>
      <c r="AQ877">
        <v>0</v>
      </c>
      <c r="AT877" t="s">
        <v>991</v>
      </c>
      <c r="AU877" t="s">
        <v>7379</v>
      </c>
      <c r="AV877" t="s">
        <v>7380</v>
      </c>
      <c r="AW877" t="s">
        <v>7381</v>
      </c>
      <c r="AX877" t="s">
        <v>7382</v>
      </c>
      <c r="BF877" s="730" t="s">
        <v>7325</v>
      </c>
      <c r="BG877" s="730" t="s">
        <v>6767</v>
      </c>
      <c r="BH877" s="730" t="s">
        <v>11138</v>
      </c>
    </row>
    <row r="878" spans="1:60">
      <c r="A878">
        <v>874</v>
      </c>
      <c r="B878" t="s">
        <v>1044</v>
      </c>
      <c r="D878" t="s">
        <v>7015</v>
      </c>
      <c r="E878" t="s">
        <v>7018</v>
      </c>
      <c r="F878" t="s">
        <v>974</v>
      </c>
      <c r="G878">
        <v>1</v>
      </c>
      <c r="H878">
        <v>0</v>
      </c>
      <c r="I878" t="s">
        <v>2381</v>
      </c>
      <c r="J878" t="s">
        <v>7383</v>
      </c>
      <c r="K878" t="s">
        <v>1044</v>
      </c>
      <c r="L878" t="s">
        <v>2136</v>
      </c>
      <c r="M878" t="s">
        <v>978</v>
      </c>
      <c r="N878" t="s">
        <v>7018</v>
      </c>
      <c r="O878" t="s">
        <v>7384</v>
      </c>
      <c r="P878" t="s">
        <v>7385</v>
      </c>
      <c r="Q878">
        <v>37308</v>
      </c>
      <c r="R878">
        <v>36386</v>
      </c>
      <c r="S878">
        <v>34139</v>
      </c>
      <c r="T878">
        <v>2173</v>
      </c>
      <c r="U878">
        <v>74</v>
      </c>
      <c r="V878">
        <v>2247</v>
      </c>
      <c r="W878">
        <v>0.93820000000000003</v>
      </c>
      <c r="X878">
        <v>0</v>
      </c>
      <c r="Y878">
        <v>1</v>
      </c>
      <c r="Z878">
        <v>1</v>
      </c>
      <c r="AA878">
        <v>0</v>
      </c>
      <c r="AB878" t="s">
        <v>1044</v>
      </c>
      <c r="AC878" t="s">
        <v>7386</v>
      </c>
      <c r="AP878" t="s">
        <v>981</v>
      </c>
      <c r="AQ878">
        <v>0</v>
      </c>
      <c r="AT878" t="s">
        <v>971</v>
      </c>
      <c r="AU878" t="s">
        <v>1289</v>
      </c>
      <c r="AV878" t="s">
        <v>7387</v>
      </c>
      <c r="AW878" t="s">
        <v>7388</v>
      </c>
      <c r="AX878" t="s">
        <v>1290</v>
      </c>
      <c r="BF878" s="730" t="s">
        <v>6198</v>
      </c>
      <c r="BG878" s="730" t="s">
        <v>1044</v>
      </c>
      <c r="BH878" s="730" t="s">
        <v>11138</v>
      </c>
    </row>
    <row r="879" spans="1:60">
      <c r="A879">
        <v>875</v>
      </c>
      <c r="B879" t="s">
        <v>1044</v>
      </c>
      <c r="D879" t="s">
        <v>7389</v>
      </c>
      <c r="E879" t="s">
        <v>7390</v>
      </c>
      <c r="F879" t="s">
        <v>974</v>
      </c>
      <c r="G879">
        <v>1</v>
      </c>
      <c r="H879">
        <v>0</v>
      </c>
      <c r="I879" t="s">
        <v>6790</v>
      </c>
      <c r="J879" t="s">
        <v>7391</v>
      </c>
      <c r="K879" t="s">
        <v>6777</v>
      </c>
      <c r="L879" t="s">
        <v>2136</v>
      </c>
      <c r="M879" t="s">
        <v>978</v>
      </c>
      <c r="N879" t="s">
        <v>7390</v>
      </c>
      <c r="O879" t="s">
        <v>7390</v>
      </c>
      <c r="P879" t="s">
        <v>7392</v>
      </c>
      <c r="Q879">
        <v>4311</v>
      </c>
      <c r="R879">
        <v>4078</v>
      </c>
      <c r="S879">
        <v>4000</v>
      </c>
      <c r="T879">
        <v>58</v>
      </c>
      <c r="U879">
        <v>20</v>
      </c>
      <c r="V879">
        <v>78</v>
      </c>
      <c r="W879">
        <v>0.98089999999999999</v>
      </c>
      <c r="X879">
        <v>1</v>
      </c>
      <c r="Y879">
        <v>1</v>
      </c>
      <c r="Z879">
        <v>1</v>
      </c>
      <c r="AA879">
        <v>1</v>
      </c>
      <c r="AB879" t="s">
        <v>1044</v>
      </c>
      <c r="AC879" t="s">
        <v>7393</v>
      </c>
      <c r="AP879" t="s">
        <v>981</v>
      </c>
      <c r="AQ879">
        <v>0</v>
      </c>
      <c r="AT879" t="s">
        <v>936</v>
      </c>
      <c r="AU879" t="s">
        <v>6186</v>
      </c>
      <c r="AV879" t="s">
        <v>7394</v>
      </c>
      <c r="AW879" t="s">
        <v>7395</v>
      </c>
      <c r="AX879" t="s">
        <v>6187</v>
      </c>
      <c r="BF879" s="730" t="s">
        <v>3492</v>
      </c>
      <c r="BG879" s="730" t="s">
        <v>6767</v>
      </c>
      <c r="BH879" s="730" t="s">
        <v>11138</v>
      </c>
    </row>
    <row r="880" spans="1:60">
      <c r="A880">
        <v>876</v>
      </c>
      <c r="B880" t="s">
        <v>1044</v>
      </c>
      <c r="D880" t="s">
        <v>6974</v>
      </c>
      <c r="E880" t="s">
        <v>6977</v>
      </c>
      <c r="F880" t="s">
        <v>974</v>
      </c>
      <c r="G880">
        <v>1</v>
      </c>
      <c r="H880">
        <v>0</v>
      </c>
      <c r="I880" t="s">
        <v>3966</v>
      </c>
      <c r="J880" t="s">
        <v>6854</v>
      </c>
      <c r="K880" t="s">
        <v>6767</v>
      </c>
      <c r="L880" t="s">
        <v>2136</v>
      </c>
      <c r="M880" t="s">
        <v>978</v>
      </c>
      <c r="N880" t="s">
        <v>6977</v>
      </c>
      <c r="O880" t="s">
        <v>6977</v>
      </c>
      <c r="P880" t="s">
        <v>7396</v>
      </c>
      <c r="Q880">
        <v>35917</v>
      </c>
      <c r="R880">
        <v>20510</v>
      </c>
      <c r="S880">
        <v>18696</v>
      </c>
      <c r="T880">
        <v>1756</v>
      </c>
      <c r="U880">
        <v>58</v>
      </c>
      <c r="V880">
        <v>1814</v>
      </c>
      <c r="W880">
        <v>0.91159999999999997</v>
      </c>
      <c r="X880">
        <v>0</v>
      </c>
      <c r="Y880">
        <v>1</v>
      </c>
      <c r="Z880">
        <v>1</v>
      </c>
      <c r="AA880">
        <v>0</v>
      </c>
      <c r="AB880" t="s">
        <v>1044</v>
      </c>
      <c r="AC880" t="s">
        <v>7397</v>
      </c>
      <c r="AP880" t="s">
        <v>981</v>
      </c>
      <c r="AQ880">
        <v>0</v>
      </c>
      <c r="AT880" t="s">
        <v>991</v>
      </c>
      <c r="AU880" t="s">
        <v>7398</v>
      </c>
      <c r="AV880" t="s">
        <v>7399</v>
      </c>
      <c r="AW880" t="s">
        <v>7400</v>
      </c>
      <c r="AX880" t="s">
        <v>7401</v>
      </c>
      <c r="BF880" s="730" t="s">
        <v>7015</v>
      </c>
      <c r="BG880" s="730" t="s">
        <v>1044</v>
      </c>
      <c r="BH880" s="730" t="s">
        <v>11138</v>
      </c>
    </row>
    <row r="881" spans="1:60">
      <c r="A881">
        <v>877</v>
      </c>
      <c r="B881" t="s">
        <v>1044</v>
      </c>
      <c r="D881" t="s">
        <v>4701</v>
      </c>
      <c r="E881" t="s">
        <v>4704</v>
      </c>
      <c r="F881" t="s">
        <v>974</v>
      </c>
      <c r="G881">
        <v>1</v>
      </c>
      <c r="H881">
        <v>0</v>
      </c>
      <c r="I881" t="s">
        <v>6790</v>
      </c>
      <c r="J881" t="s">
        <v>7402</v>
      </c>
      <c r="K881" t="s">
        <v>6767</v>
      </c>
      <c r="L881" t="s">
        <v>2136</v>
      </c>
      <c r="M881" t="s">
        <v>978</v>
      </c>
      <c r="N881" t="s">
        <v>4704</v>
      </c>
      <c r="O881" t="s">
        <v>4704</v>
      </c>
      <c r="P881" t="s">
        <v>7403</v>
      </c>
      <c r="Q881">
        <v>6133</v>
      </c>
      <c r="R881">
        <v>6238</v>
      </c>
      <c r="S881">
        <v>5697</v>
      </c>
      <c r="T881">
        <v>503</v>
      </c>
      <c r="U881">
        <v>38</v>
      </c>
      <c r="V881">
        <v>541</v>
      </c>
      <c r="W881">
        <v>0.9133</v>
      </c>
      <c r="X881">
        <v>0</v>
      </c>
      <c r="Y881">
        <v>1</v>
      </c>
      <c r="Z881">
        <v>1</v>
      </c>
      <c r="AA881">
        <v>0</v>
      </c>
      <c r="AB881" t="s">
        <v>1044</v>
      </c>
      <c r="AC881" t="s">
        <v>7404</v>
      </c>
      <c r="AP881" t="s">
        <v>981</v>
      </c>
      <c r="AQ881">
        <v>0</v>
      </c>
      <c r="AT881" t="s">
        <v>971</v>
      </c>
      <c r="AU881" t="s">
        <v>1425</v>
      </c>
      <c r="AV881" t="s">
        <v>7405</v>
      </c>
      <c r="AW881" t="s">
        <v>7406</v>
      </c>
      <c r="AX881" t="s">
        <v>1426</v>
      </c>
      <c r="BF881" s="730" t="s">
        <v>7389</v>
      </c>
      <c r="BG881" s="730" t="s">
        <v>6777</v>
      </c>
      <c r="BH881" s="730" t="s">
        <v>11138</v>
      </c>
    </row>
    <row r="882" spans="1:60">
      <c r="A882">
        <v>878</v>
      </c>
      <c r="B882" t="s">
        <v>1044</v>
      </c>
      <c r="D882" t="s">
        <v>7407</v>
      </c>
      <c r="E882" t="s">
        <v>7408</v>
      </c>
      <c r="F882" t="s">
        <v>974</v>
      </c>
      <c r="G882">
        <v>1</v>
      </c>
      <c r="H882">
        <v>0</v>
      </c>
      <c r="I882" t="s">
        <v>2381</v>
      </c>
      <c r="J882" t="s">
        <v>7079</v>
      </c>
      <c r="K882" t="s">
        <v>6897</v>
      </c>
      <c r="L882" t="s">
        <v>2136</v>
      </c>
      <c r="M882" t="s">
        <v>978</v>
      </c>
      <c r="N882" t="s">
        <v>7408</v>
      </c>
      <c r="O882" t="s">
        <v>7408</v>
      </c>
      <c r="P882" t="s">
        <v>7409</v>
      </c>
      <c r="Q882">
        <v>7249</v>
      </c>
      <c r="R882">
        <v>5987</v>
      </c>
      <c r="S882">
        <v>5538</v>
      </c>
      <c r="T882">
        <v>355</v>
      </c>
      <c r="U882">
        <v>94</v>
      </c>
      <c r="V882">
        <v>449</v>
      </c>
      <c r="W882">
        <v>0.92500000000000004</v>
      </c>
      <c r="X882">
        <v>0</v>
      </c>
      <c r="Y882">
        <v>1</v>
      </c>
      <c r="Z882">
        <v>1</v>
      </c>
      <c r="AA882">
        <v>0</v>
      </c>
      <c r="AB882" t="s">
        <v>1044</v>
      </c>
      <c r="AC882" t="s">
        <v>7410</v>
      </c>
      <c r="AP882" t="s">
        <v>981</v>
      </c>
      <c r="AQ882">
        <v>0</v>
      </c>
      <c r="AT882" t="s">
        <v>1054</v>
      </c>
      <c r="AU882" t="s">
        <v>4066</v>
      </c>
      <c r="AV882" t="s">
        <v>7411</v>
      </c>
      <c r="AW882" t="s">
        <v>4067</v>
      </c>
      <c r="AX882" t="s">
        <v>4067</v>
      </c>
      <c r="BF882" s="730" t="s">
        <v>6974</v>
      </c>
      <c r="BG882" s="730" t="s">
        <v>6767</v>
      </c>
      <c r="BH882" s="730" t="s">
        <v>11138</v>
      </c>
    </row>
    <row r="883" spans="1:60">
      <c r="A883">
        <v>879</v>
      </c>
      <c r="B883" t="s">
        <v>1044</v>
      </c>
      <c r="D883" t="s">
        <v>5714</v>
      </c>
      <c r="E883" t="s">
        <v>5716</v>
      </c>
      <c r="F883" t="s">
        <v>974</v>
      </c>
      <c r="G883">
        <v>1</v>
      </c>
      <c r="H883">
        <v>0</v>
      </c>
      <c r="I883" t="s">
        <v>6790</v>
      </c>
      <c r="J883" t="s">
        <v>7412</v>
      </c>
      <c r="K883" t="s">
        <v>6767</v>
      </c>
      <c r="L883" t="s">
        <v>2136</v>
      </c>
      <c r="M883" t="s">
        <v>978</v>
      </c>
      <c r="N883" t="s">
        <v>5716</v>
      </c>
      <c r="O883" t="s">
        <v>5716</v>
      </c>
      <c r="P883" t="s">
        <v>7413</v>
      </c>
      <c r="Q883">
        <v>8654</v>
      </c>
      <c r="R883">
        <v>8349</v>
      </c>
      <c r="S883">
        <v>8206</v>
      </c>
      <c r="T883">
        <v>84</v>
      </c>
      <c r="U883">
        <v>59</v>
      </c>
      <c r="V883">
        <v>143</v>
      </c>
      <c r="W883">
        <v>0.9829</v>
      </c>
      <c r="X883">
        <v>1</v>
      </c>
      <c r="Y883">
        <v>1</v>
      </c>
      <c r="Z883">
        <v>1</v>
      </c>
      <c r="AA883">
        <v>1</v>
      </c>
      <c r="AB883" t="s">
        <v>1044</v>
      </c>
      <c r="AC883" t="s">
        <v>7414</v>
      </c>
      <c r="AP883" t="s">
        <v>981</v>
      </c>
      <c r="AQ883">
        <v>0</v>
      </c>
      <c r="AT883" t="s">
        <v>1082</v>
      </c>
      <c r="AU883" t="s">
        <v>2567</v>
      </c>
      <c r="AV883" t="s">
        <v>7415</v>
      </c>
      <c r="AW883" t="s">
        <v>7416</v>
      </c>
      <c r="AX883" t="s">
        <v>2568</v>
      </c>
      <c r="BF883" s="730" t="s">
        <v>4701</v>
      </c>
      <c r="BG883" s="730" t="s">
        <v>6767</v>
      </c>
      <c r="BH883" s="730" t="s">
        <v>11138</v>
      </c>
    </row>
    <row r="884" spans="1:60">
      <c r="A884">
        <v>880</v>
      </c>
      <c r="B884" t="s">
        <v>1044</v>
      </c>
      <c r="D884" t="s">
        <v>7085</v>
      </c>
      <c r="E884" t="s">
        <v>7088</v>
      </c>
      <c r="F884" t="s">
        <v>974</v>
      </c>
      <c r="G884">
        <v>1</v>
      </c>
      <c r="H884">
        <v>0</v>
      </c>
      <c r="I884" t="s">
        <v>2381</v>
      </c>
      <c r="J884" t="s">
        <v>6873</v>
      </c>
      <c r="K884" t="s">
        <v>1044</v>
      </c>
      <c r="L884" t="s">
        <v>2136</v>
      </c>
      <c r="M884" t="s">
        <v>978</v>
      </c>
      <c r="N884" t="s">
        <v>7417</v>
      </c>
      <c r="O884" t="s">
        <v>7418</v>
      </c>
      <c r="P884" t="s">
        <v>7419</v>
      </c>
      <c r="Q884">
        <v>37289</v>
      </c>
      <c r="R884">
        <v>37424</v>
      </c>
      <c r="S884">
        <v>36146</v>
      </c>
      <c r="T884">
        <v>1266</v>
      </c>
      <c r="U884">
        <v>12</v>
      </c>
      <c r="V884">
        <v>1278</v>
      </c>
      <c r="W884">
        <v>0.96589999999999998</v>
      </c>
      <c r="X884">
        <v>0</v>
      </c>
      <c r="Y884">
        <v>1</v>
      </c>
      <c r="Z884">
        <v>1</v>
      </c>
      <c r="AA884">
        <v>0</v>
      </c>
      <c r="AB884" t="s">
        <v>1044</v>
      </c>
      <c r="AC884" t="s">
        <v>7420</v>
      </c>
      <c r="AP884" t="s">
        <v>981</v>
      </c>
      <c r="AQ884">
        <v>0</v>
      </c>
      <c r="AT884" t="s">
        <v>936</v>
      </c>
      <c r="AU884" t="s">
        <v>5840</v>
      </c>
      <c r="AV884" t="s">
        <v>7421</v>
      </c>
      <c r="AW884" t="s">
        <v>5841</v>
      </c>
      <c r="AX884" t="s">
        <v>5841</v>
      </c>
      <c r="BF884" s="730" t="s">
        <v>7407</v>
      </c>
      <c r="BG884" s="730" t="s">
        <v>6897</v>
      </c>
      <c r="BH884" s="730" t="s">
        <v>11138</v>
      </c>
    </row>
    <row r="885" spans="1:60">
      <c r="A885">
        <v>881</v>
      </c>
      <c r="B885" t="s">
        <v>1044</v>
      </c>
      <c r="D885" t="s">
        <v>1207</v>
      </c>
      <c r="E885" t="s">
        <v>1210</v>
      </c>
      <c r="F885" t="s">
        <v>974</v>
      </c>
      <c r="G885">
        <v>1</v>
      </c>
      <c r="H885">
        <v>0</v>
      </c>
      <c r="I885" t="s">
        <v>3966</v>
      </c>
      <c r="J885" t="s">
        <v>6854</v>
      </c>
      <c r="K885" t="s">
        <v>6767</v>
      </c>
      <c r="L885" t="s">
        <v>2136</v>
      </c>
      <c r="M885" t="s">
        <v>978</v>
      </c>
      <c r="N885" t="s">
        <v>1210</v>
      </c>
      <c r="O885" t="s">
        <v>1210</v>
      </c>
      <c r="P885" t="s">
        <v>7422</v>
      </c>
      <c r="Q885">
        <v>5272</v>
      </c>
      <c r="R885">
        <v>4924</v>
      </c>
      <c r="S885">
        <v>4870</v>
      </c>
      <c r="T885">
        <v>54</v>
      </c>
      <c r="U885">
        <v>0</v>
      </c>
      <c r="V885">
        <v>54</v>
      </c>
      <c r="W885">
        <v>0.98899999999999999</v>
      </c>
      <c r="X885">
        <v>1</v>
      </c>
      <c r="Y885">
        <v>1</v>
      </c>
      <c r="Z885">
        <v>1</v>
      </c>
      <c r="AA885">
        <v>1</v>
      </c>
      <c r="AB885" t="s">
        <v>1044</v>
      </c>
      <c r="AC885" t="s">
        <v>7423</v>
      </c>
      <c r="AP885" t="s">
        <v>981</v>
      </c>
      <c r="AQ885">
        <v>0</v>
      </c>
      <c r="AT885" t="s">
        <v>1023</v>
      </c>
      <c r="AU885" t="s">
        <v>7424</v>
      </c>
      <c r="AV885" t="s">
        <v>7425</v>
      </c>
      <c r="AW885" t="s">
        <v>7426</v>
      </c>
      <c r="AX885" t="s">
        <v>7426</v>
      </c>
      <c r="BF885" s="730" t="s">
        <v>5714</v>
      </c>
      <c r="BG885" s="730" t="s">
        <v>6767</v>
      </c>
      <c r="BH885" s="730" t="s">
        <v>11138</v>
      </c>
    </row>
    <row r="886" spans="1:60">
      <c r="A886">
        <v>882</v>
      </c>
      <c r="B886" t="s">
        <v>1044</v>
      </c>
      <c r="D886" t="s">
        <v>7427</v>
      </c>
      <c r="E886" t="s">
        <v>7428</v>
      </c>
      <c r="F886" t="s">
        <v>974</v>
      </c>
      <c r="G886">
        <v>1</v>
      </c>
      <c r="H886">
        <v>0</v>
      </c>
      <c r="I886" t="s">
        <v>3966</v>
      </c>
      <c r="J886" t="s">
        <v>6842</v>
      </c>
      <c r="K886" t="s">
        <v>7428</v>
      </c>
      <c r="L886" t="s">
        <v>2136</v>
      </c>
      <c r="M886" t="s">
        <v>978</v>
      </c>
      <c r="N886" t="s">
        <v>7428</v>
      </c>
      <c r="O886" t="s">
        <v>7429</v>
      </c>
      <c r="P886" t="s">
        <v>7430</v>
      </c>
      <c r="Q886">
        <v>13563</v>
      </c>
      <c r="R886">
        <v>13948</v>
      </c>
      <c r="S886">
        <v>10359</v>
      </c>
      <c r="T886">
        <v>3255</v>
      </c>
      <c r="U886">
        <v>334</v>
      </c>
      <c r="V886">
        <v>3589</v>
      </c>
      <c r="W886">
        <v>0.74270000000000003</v>
      </c>
      <c r="X886">
        <v>0</v>
      </c>
      <c r="Y886">
        <v>0</v>
      </c>
      <c r="Z886">
        <v>1</v>
      </c>
      <c r="AA886">
        <v>0</v>
      </c>
      <c r="AB886" t="s">
        <v>1044</v>
      </c>
      <c r="AC886" t="s">
        <v>7431</v>
      </c>
      <c r="AP886" t="s">
        <v>981</v>
      </c>
      <c r="AQ886">
        <v>0</v>
      </c>
      <c r="AT886" t="s">
        <v>971</v>
      </c>
      <c r="AU886" t="s">
        <v>1296</v>
      </c>
      <c r="AV886" t="s">
        <v>7432</v>
      </c>
      <c r="AW886" t="s">
        <v>7433</v>
      </c>
      <c r="AX886" t="s">
        <v>1297</v>
      </c>
      <c r="BF886" s="730" t="s">
        <v>7085</v>
      </c>
      <c r="BG886" s="730" t="s">
        <v>1044</v>
      </c>
      <c r="BH886" s="730" t="s">
        <v>11138</v>
      </c>
    </row>
    <row r="887" spans="1:60">
      <c r="A887">
        <v>883</v>
      </c>
      <c r="B887" t="s">
        <v>1044</v>
      </c>
      <c r="D887" t="s">
        <v>2760</v>
      </c>
      <c r="E887" t="s">
        <v>2763</v>
      </c>
      <c r="F887" t="s">
        <v>974</v>
      </c>
      <c r="G887">
        <v>1</v>
      </c>
      <c r="H887">
        <v>0</v>
      </c>
      <c r="I887" t="s">
        <v>2381</v>
      </c>
      <c r="J887" t="s">
        <v>6978</v>
      </c>
      <c r="K887" t="s">
        <v>6905</v>
      </c>
      <c r="L887" t="s">
        <v>2136</v>
      </c>
      <c r="M887" t="s">
        <v>978</v>
      </c>
      <c r="N887" t="s">
        <v>7434</v>
      </c>
      <c r="O887" t="s">
        <v>7435</v>
      </c>
      <c r="P887" t="s">
        <v>7436</v>
      </c>
      <c r="Q887">
        <v>104957</v>
      </c>
      <c r="R887">
        <v>61712</v>
      </c>
      <c r="S887">
        <v>60070</v>
      </c>
      <c r="T887">
        <v>970</v>
      </c>
      <c r="U887">
        <v>672</v>
      </c>
      <c r="V887">
        <v>1642</v>
      </c>
      <c r="W887">
        <v>0.97340000000000004</v>
      </c>
      <c r="X887">
        <v>0</v>
      </c>
      <c r="Y887">
        <v>1</v>
      </c>
      <c r="Z887">
        <v>1</v>
      </c>
      <c r="AA887">
        <v>0</v>
      </c>
      <c r="AB887" t="s">
        <v>1044</v>
      </c>
      <c r="AC887" t="s">
        <v>7437</v>
      </c>
      <c r="AP887" t="s">
        <v>981</v>
      </c>
      <c r="AQ887">
        <v>0</v>
      </c>
      <c r="AT887" t="s">
        <v>936</v>
      </c>
      <c r="AU887" t="s">
        <v>5359</v>
      </c>
      <c r="AV887" t="s">
        <v>7438</v>
      </c>
      <c r="AW887" t="s">
        <v>5360</v>
      </c>
      <c r="AX887" t="s">
        <v>5360</v>
      </c>
      <c r="BF887" s="730" t="s">
        <v>1207</v>
      </c>
      <c r="BG887" s="730" t="s">
        <v>6767</v>
      </c>
      <c r="BH887" s="730" t="s">
        <v>11138</v>
      </c>
    </row>
    <row r="888" spans="1:60">
      <c r="A888">
        <v>884</v>
      </c>
      <c r="B888" t="s">
        <v>1044</v>
      </c>
      <c r="D888" t="s">
        <v>7439</v>
      </c>
      <c r="E888" t="s">
        <v>6897</v>
      </c>
      <c r="F888" t="s">
        <v>974</v>
      </c>
      <c r="G888">
        <v>1</v>
      </c>
      <c r="H888">
        <v>0</v>
      </c>
      <c r="I888" t="s">
        <v>2309</v>
      </c>
      <c r="J888" t="s">
        <v>7440</v>
      </c>
      <c r="K888" t="s">
        <v>6897</v>
      </c>
      <c r="L888" t="s">
        <v>2136</v>
      </c>
      <c r="M888" t="s">
        <v>978</v>
      </c>
      <c r="N888" t="s">
        <v>6897</v>
      </c>
      <c r="O888" t="s">
        <v>7441</v>
      </c>
      <c r="P888" t="s">
        <v>7442</v>
      </c>
      <c r="Q888">
        <v>147880</v>
      </c>
      <c r="R888">
        <v>149894</v>
      </c>
      <c r="S888">
        <v>148804</v>
      </c>
      <c r="T888">
        <v>1090</v>
      </c>
      <c r="U888">
        <v>0</v>
      </c>
      <c r="V888">
        <v>1090</v>
      </c>
      <c r="W888">
        <v>0.99270000000000003</v>
      </c>
      <c r="X888">
        <v>1</v>
      </c>
      <c r="Y888">
        <v>1</v>
      </c>
      <c r="Z888">
        <v>1</v>
      </c>
      <c r="AA888">
        <v>1</v>
      </c>
      <c r="AB888" t="s">
        <v>1044</v>
      </c>
      <c r="AC888" t="s">
        <v>7443</v>
      </c>
      <c r="AP888" t="s">
        <v>981</v>
      </c>
      <c r="AQ888">
        <v>0</v>
      </c>
      <c r="AT888" t="s">
        <v>1023</v>
      </c>
      <c r="AU888" t="s">
        <v>7444</v>
      </c>
      <c r="AV888" t="s">
        <v>7445</v>
      </c>
      <c r="AW888" t="s">
        <v>7446</v>
      </c>
      <c r="AX888" t="s">
        <v>7447</v>
      </c>
      <c r="BF888" s="730" t="s">
        <v>7427</v>
      </c>
      <c r="BG888" s="730" t="s">
        <v>7428</v>
      </c>
      <c r="BH888" s="730" t="s">
        <v>11138</v>
      </c>
    </row>
    <row r="889" spans="1:60">
      <c r="A889">
        <v>885</v>
      </c>
      <c r="B889" t="s">
        <v>1044</v>
      </c>
      <c r="D889" t="s">
        <v>6469</v>
      </c>
      <c r="E889" t="s">
        <v>6471</v>
      </c>
      <c r="F889" t="s">
        <v>974</v>
      </c>
      <c r="G889">
        <v>1</v>
      </c>
      <c r="H889">
        <v>0</v>
      </c>
      <c r="I889" t="s">
        <v>2381</v>
      </c>
      <c r="J889" t="s">
        <v>7448</v>
      </c>
      <c r="K889" t="s">
        <v>1044</v>
      </c>
      <c r="L889" t="s">
        <v>2136</v>
      </c>
      <c r="M889" t="s">
        <v>978</v>
      </c>
      <c r="N889" t="s">
        <v>3741</v>
      </c>
      <c r="O889" t="s">
        <v>3741</v>
      </c>
      <c r="P889" t="s">
        <v>7449</v>
      </c>
      <c r="Q889">
        <v>7089</v>
      </c>
      <c r="R889">
        <v>7269</v>
      </c>
      <c r="S889">
        <v>7198</v>
      </c>
      <c r="T889">
        <v>71</v>
      </c>
      <c r="U889">
        <v>0</v>
      </c>
      <c r="V889">
        <v>71</v>
      </c>
      <c r="W889">
        <v>0.99019999999999997</v>
      </c>
      <c r="X889">
        <v>1</v>
      </c>
      <c r="Y889">
        <v>1</v>
      </c>
      <c r="Z889">
        <v>1</v>
      </c>
      <c r="AA889">
        <v>1</v>
      </c>
      <c r="AB889" t="s">
        <v>1044</v>
      </c>
      <c r="AC889" t="s">
        <v>7450</v>
      </c>
      <c r="AP889" t="s">
        <v>981</v>
      </c>
      <c r="AQ889">
        <v>0</v>
      </c>
      <c r="AT889" t="s">
        <v>1082</v>
      </c>
      <c r="AU889" t="s">
        <v>2479</v>
      </c>
      <c r="AV889" t="s">
        <v>7451</v>
      </c>
      <c r="AW889" t="s">
        <v>2480</v>
      </c>
      <c r="AX889" t="s">
        <v>2480</v>
      </c>
      <c r="BF889" s="730" t="s">
        <v>2760</v>
      </c>
      <c r="BG889" s="730" t="s">
        <v>6905</v>
      </c>
      <c r="BH889" s="730" t="s">
        <v>11138</v>
      </c>
    </row>
    <row r="890" spans="1:60">
      <c r="A890">
        <v>886</v>
      </c>
      <c r="B890" t="s">
        <v>1044</v>
      </c>
      <c r="D890" t="s">
        <v>7452</v>
      </c>
      <c r="E890" t="s">
        <v>7453</v>
      </c>
      <c r="F890" t="s">
        <v>974</v>
      </c>
      <c r="G890">
        <v>1</v>
      </c>
      <c r="H890">
        <v>0</v>
      </c>
      <c r="I890" t="s">
        <v>2381</v>
      </c>
      <c r="J890" t="s">
        <v>7454</v>
      </c>
      <c r="K890" t="s">
        <v>1044</v>
      </c>
      <c r="L890" t="s">
        <v>2136</v>
      </c>
      <c r="M890" t="s">
        <v>978</v>
      </c>
      <c r="N890" t="s">
        <v>7455</v>
      </c>
      <c r="O890" t="s">
        <v>7455</v>
      </c>
      <c r="P890" t="s">
        <v>7456</v>
      </c>
      <c r="Q890">
        <v>3480</v>
      </c>
      <c r="R890">
        <v>3480</v>
      </c>
      <c r="S890">
        <v>3445</v>
      </c>
      <c r="T890">
        <v>35</v>
      </c>
      <c r="U890">
        <v>0</v>
      </c>
      <c r="V890">
        <v>35</v>
      </c>
      <c r="W890">
        <v>0.9899</v>
      </c>
      <c r="X890">
        <v>1</v>
      </c>
      <c r="Y890">
        <v>1</v>
      </c>
      <c r="Z890">
        <v>1</v>
      </c>
      <c r="AA890">
        <v>1</v>
      </c>
      <c r="AB890" t="s">
        <v>1044</v>
      </c>
      <c r="AC890" t="s">
        <v>7457</v>
      </c>
      <c r="AP890" t="s">
        <v>981</v>
      </c>
      <c r="AQ890">
        <v>0</v>
      </c>
      <c r="AT890" t="s">
        <v>1034</v>
      </c>
      <c r="AU890" t="s">
        <v>7458</v>
      </c>
      <c r="AV890" t="s">
        <v>7459</v>
      </c>
      <c r="AW890" t="s">
        <v>7460</v>
      </c>
      <c r="AX890" t="s">
        <v>7460</v>
      </c>
      <c r="BF890" s="730" t="s">
        <v>7439</v>
      </c>
      <c r="BG890" s="730" t="s">
        <v>6897</v>
      </c>
      <c r="BH890" s="730" t="s">
        <v>11138</v>
      </c>
    </row>
    <row r="891" spans="1:60">
      <c r="A891">
        <v>887</v>
      </c>
      <c r="B891" t="s">
        <v>1044</v>
      </c>
      <c r="D891" t="s">
        <v>7461</v>
      </c>
      <c r="E891" t="s">
        <v>7462</v>
      </c>
      <c r="F891" t="s">
        <v>974</v>
      </c>
      <c r="G891">
        <v>1</v>
      </c>
      <c r="H891">
        <v>0</v>
      </c>
      <c r="I891" t="s">
        <v>2381</v>
      </c>
      <c r="J891" t="s">
        <v>7282</v>
      </c>
      <c r="K891" t="s">
        <v>1044</v>
      </c>
      <c r="L891" t="s">
        <v>2136</v>
      </c>
      <c r="M891" t="s">
        <v>978</v>
      </c>
      <c r="N891" t="s">
        <v>7463</v>
      </c>
      <c r="O891" t="s">
        <v>7463</v>
      </c>
      <c r="P891" t="s">
        <v>7464</v>
      </c>
      <c r="Q891">
        <v>5758</v>
      </c>
      <c r="R891">
        <v>5739</v>
      </c>
      <c r="S891">
        <v>5679</v>
      </c>
      <c r="T891">
        <v>47</v>
      </c>
      <c r="U891">
        <v>13</v>
      </c>
      <c r="V891">
        <v>60</v>
      </c>
      <c r="W891">
        <v>0.98950000000000005</v>
      </c>
      <c r="X891">
        <v>1</v>
      </c>
      <c r="Y891">
        <v>1</v>
      </c>
      <c r="Z891">
        <v>1</v>
      </c>
      <c r="AA891">
        <v>1</v>
      </c>
      <c r="AB891" t="s">
        <v>1044</v>
      </c>
      <c r="AC891" t="s">
        <v>7465</v>
      </c>
      <c r="AP891" t="s">
        <v>981</v>
      </c>
      <c r="AQ891">
        <v>0</v>
      </c>
      <c r="AT891" t="s">
        <v>971</v>
      </c>
      <c r="AU891" t="s">
        <v>1417</v>
      </c>
      <c r="AV891" t="s">
        <v>7466</v>
      </c>
      <c r="AW891" t="s">
        <v>7467</v>
      </c>
      <c r="AX891" t="s">
        <v>1418</v>
      </c>
      <c r="BF891" s="730" t="s">
        <v>6469</v>
      </c>
      <c r="BG891" s="730" t="s">
        <v>1044</v>
      </c>
      <c r="BH891" s="730" t="s">
        <v>11138</v>
      </c>
    </row>
    <row r="892" spans="1:60">
      <c r="A892">
        <v>888</v>
      </c>
      <c r="B892" t="s">
        <v>1044</v>
      </c>
      <c r="D892" t="s">
        <v>6151</v>
      </c>
      <c r="E892" t="s">
        <v>6154</v>
      </c>
      <c r="F892" t="s">
        <v>974</v>
      </c>
      <c r="G892">
        <v>1</v>
      </c>
      <c r="H892">
        <v>0</v>
      </c>
      <c r="I892" t="s">
        <v>2381</v>
      </c>
      <c r="J892" t="s">
        <v>6590</v>
      </c>
      <c r="K892" t="s">
        <v>1044</v>
      </c>
      <c r="L892" t="s">
        <v>2136</v>
      </c>
      <c r="M892" t="s">
        <v>978</v>
      </c>
      <c r="N892" t="s">
        <v>7468</v>
      </c>
      <c r="O892" t="s">
        <v>7469</v>
      </c>
      <c r="P892" t="s">
        <v>7470</v>
      </c>
      <c r="Q892">
        <v>93004</v>
      </c>
      <c r="R892">
        <v>89437</v>
      </c>
      <c r="S892">
        <v>89114</v>
      </c>
      <c r="T892">
        <v>228</v>
      </c>
      <c r="U892">
        <v>95</v>
      </c>
      <c r="V892">
        <v>323</v>
      </c>
      <c r="W892">
        <v>0.99639999999999995</v>
      </c>
      <c r="X892">
        <v>1</v>
      </c>
      <c r="Y892">
        <v>1</v>
      </c>
      <c r="Z892">
        <v>1</v>
      </c>
      <c r="AA892">
        <v>1</v>
      </c>
      <c r="AB892" t="s">
        <v>1044</v>
      </c>
      <c r="AC892" t="s">
        <v>7471</v>
      </c>
      <c r="AP892" t="s">
        <v>981</v>
      </c>
      <c r="AQ892">
        <v>0</v>
      </c>
      <c r="AT892" t="s">
        <v>936</v>
      </c>
      <c r="AU892" t="s">
        <v>4951</v>
      </c>
      <c r="AV892" t="s">
        <v>7472</v>
      </c>
      <c r="AW892" t="s">
        <v>4952</v>
      </c>
      <c r="AX892" t="s">
        <v>4952</v>
      </c>
      <c r="BF892" s="730" t="s">
        <v>7452</v>
      </c>
      <c r="BG892" s="730" t="s">
        <v>1044</v>
      </c>
      <c r="BH892" s="730" t="s">
        <v>11138</v>
      </c>
    </row>
    <row r="893" spans="1:60">
      <c r="A893">
        <v>889</v>
      </c>
      <c r="B893" t="s">
        <v>1044</v>
      </c>
      <c r="D893" t="s">
        <v>2908</v>
      </c>
      <c r="E893" t="s">
        <v>2910</v>
      </c>
      <c r="F893" t="s">
        <v>974</v>
      </c>
      <c r="G893">
        <v>1</v>
      </c>
      <c r="H893">
        <v>0</v>
      </c>
      <c r="I893" t="s">
        <v>2309</v>
      </c>
      <c r="J893" t="s">
        <v>7012</v>
      </c>
      <c r="K893" t="s">
        <v>6897</v>
      </c>
      <c r="L893" t="s">
        <v>2136</v>
      </c>
      <c r="M893" t="s">
        <v>978</v>
      </c>
      <c r="N893" t="s">
        <v>2910</v>
      </c>
      <c r="O893" t="s">
        <v>2910</v>
      </c>
      <c r="P893" t="s">
        <v>7473</v>
      </c>
      <c r="Q893">
        <v>2534</v>
      </c>
      <c r="R893">
        <v>2297</v>
      </c>
      <c r="S893">
        <v>2293</v>
      </c>
      <c r="T893">
        <v>0</v>
      </c>
      <c r="U893">
        <v>4</v>
      </c>
      <c r="V893">
        <v>4</v>
      </c>
      <c r="W893">
        <v>0.99829999999999997</v>
      </c>
      <c r="X893">
        <v>1</v>
      </c>
      <c r="Y893">
        <v>1</v>
      </c>
      <c r="Z893">
        <v>1</v>
      </c>
      <c r="AA893">
        <v>1</v>
      </c>
      <c r="AB893" t="s">
        <v>1044</v>
      </c>
      <c r="AC893" t="s">
        <v>7474</v>
      </c>
      <c r="AP893" t="s">
        <v>981</v>
      </c>
      <c r="AQ893">
        <v>0</v>
      </c>
      <c r="AT893" t="s">
        <v>1023</v>
      </c>
      <c r="AU893" t="s">
        <v>7475</v>
      </c>
      <c r="AV893" t="s">
        <v>7476</v>
      </c>
      <c r="AW893" t="s">
        <v>7477</v>
      </c>
      <c r="AX893" t="s">
        <v>7478</v>
      </c>
      <c r="BF893" s="730" t="s">
        <v>7461</v>
      </c>
      <c r="BG893" s="730" t="s">
        <v>1044</v>
      </c>
      <c r="BH893" s="730" t="s">
        <v>11138</v>
      </c>
    </row>
    <row r="894" spans="1:60">
      <c r="A894">
        <v>890</v>
      </c>
      <c r="B894" t="s">
        <v>1044</v>
      </c>
      <c r="D894" t="s">
        <v>7479</v>
      </c>
      <c r="E894" t="s">
        <v>7480</v>
      </c>
      <c r="F894" t="s">
        <v>974</v>
      </c>
      <c r="G894">
        <v>1</v>
      </c>
      <c r="H894">
        <v>0</v>
      </c>
      <c r="I894" t="s">
        <v>2381</v>
      </c>
      <c r="J894" t="s">
        <v>6873</v>
      </c>
      <c r="K894" t="s">
        <v>1044</v>
      </c>
      <c r="L894" t="s">
        <v>2136</v>
      </c>
      <c r="M894" t="s">
        <v>978</v>
      </c>
      <c r="N894" t="s">
        <v>7480</v>
      </c>
      <c r="O894" t="s">
        <v>7480</v>
      </c>
      <c r="P894" t="s">
        <v>7481</v>
      </c>
      <c r="Q894">
        <v>10515</v>
      </c>
      <c r="R894">
        <v>10515</v>
      </c>
      <c r="S894">
        <v>9854</v>
      </c>
      <c r="T894">
        <v>661</v>
      </c>
      <c r="U894">
        <v>0</v>
      </c>
      <c r="V894">
        <v>661</v>
      </c>
      <c r="W894">
        <v>0.93710000000000004</v>
      </c>
      <c r="X894">
        <v>0</v>
      </c>
      <c r="Y894">
        <v>1</v>
      </c>
      <c r="Z894">
        <v>1</v>
      </c>
      <c r="AA894">
        <v>0</v>
      </c>
      <c r="AB894" t="s">
        <v>1044</v>
      </c>
      <c r="AC894" t="s">
        <v>7482</v>
      </c>
      <c r="AP894" t="s">
        <v>981</v>
      </c>
      <c r="AQ894">
        <v>0</v>
      </c>
      <c r="AT894" t="s">
        <v>1034</v>
      </c>
      <c r="AU894" t="s">
        <v>7483</v>
      </c>
      <c r="AV894" t="s">
        <v>7484</v>
      </c>
      <c r="AW894" t="s">
        <v>7485</v>
      </c>
      <c r="AX894" t="s">
        <v>7485</v>
      </c>
      <c r="BF894" s="730" t="s">
        <v>6151</v>
      </c>
      <c r="BG894" s="730" t="s">
        <v>1044</v>
      </c>
      <c r="BH894" s="730" t="s">
        <v>11138</v>
      </c>
    </row>
    <row r="895" spans="1:60">
      <c r="A895">
        <v>891</v>
      </c>
      <c r="B895" t="s">
        <v>1044</v>
      </c>
      <c r="D895" t="s">
        <v>6781</v>
      </c>
      <c r="E895" t="s">
        <v>6783</v>
      </c>
      <c r="F895" t="s">
        <v>974</v>
      </c>
      <c r="G895">
        <v>1</v>
      </c>
      <c r="H895">
        <v>0</v>
      </c>
      <c r="I895" t="s">
        <v>2381</v>
      </c>
      <c r="J895" t="s">
        <v>6873</v>
      </c>
      <c r="K895" t="s">
        <v>1044</v>
      </c>
      <c r="L895" t="s">
        <v>2136</v>
      </c>
      <c r="M895" t="s">
        <v>978</v>
      </c>
      <c r="N895" t="s">
        <v>7480</v>
      </c>
      <c r="O895" t="s">
        <v>7480</v>
      </c>
      <c r="P895" t="s">
        <v>7486</v>
      </c>
      <c r="Q895">
        <v>4326</v>
      </c>
      <c r="R895">
        <v>3672</v>
      </c>
      <c r="S895">
        <v>2460</v>
      </c>
      <c r="T895">
        <v>1086</v>
      </c>
      <c r="U895">
        <v>126</v>
      </c>
      <c r="V895">
        <v>1212</v>
      </c>
      <c r="W895">
        <v>0.66990000000000005</v>
      </c>
      <c r="X895">
        <v>0</v>
      </c>
      <c r="Y895">
        <v>1</v>
      </c>
      <c r="Z895">
        <v>1</v>
      </c>
      <c r="AA895">
        <v>0</v>
      </c>
      <c r="AB895" t="s">
        <v>1044</v>
      </c>
      <c r="AC895" t="s">
        <v>7487</v>
      </c>
      <c r="AP895" t="s">
        <v>981</v>
      </c>
      <c r="AQ895">
        <v>0</v>
      </c>
      <c r="AT895" t="s">
        <v>936</v>
      </c>
      <c r="AU895" t="s">
        <v>5159</v>
      </c>
      <c r="AV895" t="s">
        <v>7488</v>
      </c>
      <c r="AW895" t="s">
        <v>5160</v>
      </c>
      <c r="AX895" t="s">
        <v>5160</v>
      </c>
      <c r="BF895" s="730" t="s">
        <v>2908</v>
      </c>
      <c r="BG895" s="730" t="s">
        <v>6897</v>
      </c>
      <c r="BH895" s="730" t="s">
        <v>11138</v>
      </c>
    </row>
    <row r="896" spans="1:60">
      <c r="A896">
        <v>892</v>
      </c>
      <c r="B896" t="s">
        <v>1044</v>
      </c>
      <c r="D896" t="s">
        <v>7489</v>
      </c>
      <c r="E896" t="s">
        <v>7490</v>
      </c>
      <c r="F896" t="s">
        <v>974</v>
      </c>
      <c r="G896">
        <v>2</v>
      </c>
      <c r="H896">
        <v>0</v>
      </c>
      <c r="I896" t="s">
        <v>3966</v>
      </c>
      <c r="J896" t="s">
        <v>6842</v>
      </c>
      <c r="K896" t="s">
        <v>6767</v>
      </c>
      <c r="L896" t="s">
        <v>2136</v>
      </c>
      <c r="M896" t="s">
        <v>978</v>
      </c>
      <c r="N896" t="s">
        <v>7490</v>
      </c>
      <c r="O896" t="s">
        <v>7491</v>
      </c>
      <c r="P896" t="s">
        <v>7492</v>
      </c>
      <c r="Q896">
        <v>245742</v>
      </c>
      <c r="R896">
        <v>237946</v>
      </c>
      <c r="S896">
        <v>235776</v>
      </c>
      <c r="T896">
        <v>1977</v>
      </c>
      <c r="U896">
        <v>193</v>
      </c>
      <c r="V896">
        <v>2170</v>
      </c>
      <c r="W896">
        <v>0.9909</v>
      </c>
      <c r="X896">
        <v>0</v>
      </c>
      <c r="Y896">
        <v>1</v>
      </c>
      <c r="Z896">
        <v>1</v>
      </c>
      <c r="AA896">
        <v>0</v>
      </c>
      <c r="AB896" t="s">
        <v>1044</v>
      </c>
      <c r="AC896" s="488" t="s">
        <v>7493</v>
      </c>
      <c r="AD896" s="513" t="s">
        <v>7494</v>
      </c>
      <c r="AP896" t="s">
        <v>981</v>
      </c>
      <c r="AQ896">
        <v>0</v>
      </c>
      <c r="AT896" t="s">
        <v>1239</v>
      </c>
      <c r="AU896" t="s">
        <v>6618</v>
      </c>
      <c r="AV896" t="s">
        <v>7495</v>
      </c>
      <c r="AW896" t="s">
        <v>7496</v>
      </c>
      <c r="AX896" t="s">
        <v>6619</v>
      </c>
      <c r="BF896" s="730" t="s">
        <v>7479</v>
      </c>
      <c r="BG896" s="730" t="s">
        <v>1044</v>
      </c>
      <c r="BH896" s="730" t="s">
        <v>11138</v>
      </c>
    </row>
    <row r="897" spans="1:60">
      <c r="A897">
        <v>893</v>
      </c>
      <c r="B897" t="s">
        <v>1044</v>
      </c>
      <c r="D897" t="s">
        <v>4569</v>
      </c>
      <c r="E897" t="s">
        <v>4572</v>
      </c>
      <c r="F897" t="s">
        <v>974</v>
      </c>
      <c r="G897">
        <v>1</v>
      </c>
      <c r="H897">
        <v>0</v>
      </c>
      <c r="I897" t="s">
        <v>2381</v>
      </c>
      <c r="J897" t="s">
        <v>6954</v>
      </c>
      <c r="K897" t="s">
        <v>6897</v>
      </c>
      <c r="L897" t="s">
        <v>2136</v>
      </c>
      <c r="M897" t="s">
        <v>978</v>
      </c>
      <c r="N897" t="s">
        <v>4572</v>
      </c>
      <c r="O897" t="s">
        <v>4572</v>
      </c>
      <c r="P897" t="s">
        <v>7497</v>
      </c>
      <c r="Q897">
        <v>8714</v>
      </c>
      <c r="R897">
        <v>7678</v>
      </c>
      <c r="S897">
        <v>7525</v>
      </c>
      <c r="T897">
        <v>136</v>
      </c>
      <c r="U897">
        <v>17</v>
      </c>
      <c r="V897">
        <v>153</v>
      </c>
      <c r="W897">
        <v>0.98009999999999997</v>
      </c>
      <c r="X897">
        <v>1</v>
      </c>
      <c r="Y897">
        <v>0</v>
      </c>
      <c r="Z897">
        <v>1</v>
      </c>
      <c r="AA897">
        <v>0</v>
      </c>
      <c r="AB897" t="s">
        <v>1044</v>
      </c>
      <c r="AC897" t="s">
        <v>7498</v>
      </c>
      <c r="AP897" t="s">
        <v>981</v>
      </c>
      <c r="AQ897">
        <v>0</v>
      </c>
      <c r="AT897" t="s">
        <v>1034</v>
      </c>
      <c r="AU897" t="s">
        <v>7499</v>
      </c>
      <c r="AV897" t="s">
        <v>7500</v>
      </c>
      <c r="AW897" t="s">
        <v>7501</v>
      </c>
      <c r="AX897" t="s">
        <v>7502</v>
      </c>
      <c r="BF897" s="730" t="s">
        <v>6781</v>
      </c>
      <c r="BG897" s="730" t="s">
        <v>1044</v>
      </c>
      <c r="BH897" s="730" t="s">
        <v>11138</v>
      </c>
    </row>
    <row r="898" spans="1:60">
      <c r="A898">
        <v>894</v>
      </c>
      <c r="B898" t="s">
        <v>1044</v>
      </c>
      <c r="D898" t="s">
        <v>7503</v>
      </c>
      <c r="E898" t="s">
        <v>7504</v>
      </c>
      <c r="F898" t="s">
        <v>974</v>
      </c>
      <c r="G898">
        <v>1</v>
      </c>
      <c r="H898">
        <v>0</v>
      </c>
      <c r="I898" t="s">
        <v>2309</v>
      </c>
      <c r="J898" t="s">
        <v>7505</v>
      </c>
      <c r="K898" t="s">
        <v>6897</v>
      </c>
      <c r="L898" t="s">
        <v>2136</v>
      </c>
      <c r="M898" t="s">
        <v>978</v>
      </c>
      <c r="N898" t="s">
        <v>7504</v>
      </c>
      <c r="O898" t="s">
        <v>7504</v>
      </c>
      <c r="P898" t="s">
        <v>7506</v>
      </c>
      <c r="Q898">
        <v>8050</v>
      </c>
      <c r="R898">
        <v>5107</v>
      </c>
      <c r="S898">
        <v>5055</v>
      </c>
      <c r="T898">
        <v>45</v>
      </c>
      <c r="U898">
        <v>7</v>
      </c>
      <c r="V898">
        <v>52</v>
      </c>
      <c r="W898">
        <v>0.98980000000000001</v>
      </c>
      <c r="X898">
        <v>1</v>
      </c>
      <c r="Y898">
        <v>1</v>
      </c>
      <c r="Z898">
        <v>1</v>
      </c>
      <c r="AA898">
        <v>1</v>
      </c>
      <c r="AB898" t="s">
        <v>1044</v>
      </c>
      <c r="AC898" t="s">
        <v>7507</v>
      </c>
      <c r="AP898" t="s">
        <v>981</v>
      </c>
      <c r="AQ898">
        <v>0</v>
      </c>
      <c r="AT898" t="s">
        <v>1190</v>
      </c>
      <c r="AU898" t="s">
        <v>3710</v>
      </c>
      <c r="AV898" t="s">
        <v>7508</v>
      </c>
      <c r="AW898" t="s">
        <v>7509</v>
      </c>
      <c r="AX898" t="s">
        <v>3711</v>
      </c>
      <c r="BF898" s="730" t="s">
        <v>7489</v>
      </c>
      <c r="BG898" s="730" t="s">
        <v>6767</v>
      </c>
      <c r="BH898" s="730" t="s">
        <v>11138</v>
      </c>
    </row>
    <row r="899" spans="1:60">
      <c r="A899">
        <v>895</v>
      </c>
      <c r="B899" t="s">
        <v>1044</v>
      </c>
      <c r="D899" t="s">
        <v>3387</v>
      </c>
      <c r="E899" t="s">
        <v>3390</v>
      </c>
      <c r="F899" t="s">
        <v>974</v>
      </c>
      <c r="G899">
        <v>1</v>
      </c>
      <c r="H899">
        <v>0</v>
      </c>
      <c r="I899" t="s">
        <v>2381</v>
      </c>
      <c r="J899" t="s">
        <v>2531</v>
      </c>
      <c r="K899" t="s">
        <v>6905</v>
      </c>
      <c r="L899" t="s">
        <v>2136</v>
      </c>
      <c r="M899" t="s">
        <v>978</v>
      </c>
      <c r="N899" t="s">
        <v>7510</v>
      </c>
      <c r="O899" t="s">
        <v>3390</v>
      </c>
      <c r="P899" t="s">
        <v>7511</v>
      </c>
      <c r="Q899">
        <v>11220</v>
      </c>
      <c r="R899">
        <v>10019</v>
      </c>
      <c r="S899">
        <v>9397</v>
      </c>
      <c r="T899">
        <v>552</v>
      </c>
      <c r="U899">
        <v>70</v>
      </c>
      <c r="V899">
        <v>622</v>
      </c>
      <c r="W899">
        <v>0.93789999999999996</v>
      </c>
      <c r="X899">
        <v>0</v>
      </c>
      <c r="Y899">
        <v>1</v>
      </c>
      <c r="Z899">
        <v>1</v>
      </c>
      <c r="AA899">
        <v>0</v>
      </c>
      <c r="AB899" t="s">
        <v>1044</v>
      </c>
      <c r="AC899" t="s">
        <v>7512</v>
      </c>
      <c r="AP899" t="s">
        <v>981</v>
      </c>
      <c r="AQ899">
        <v>0</v>
      </c>
      <c r="AT899" t="s">
        <v>991</v>
      </c>
      <c r="AU899" t="s">
        <v>7513</v>
      </c>
      <c r="AV899" t="s">
        <v>7514</v>
      </c>
      <c r="AW899" t="s">
        <v>1440</v>
      </c>
      <c r="AX899" t="s">
        <v>7515</v>
      </c>
      <c r="BF899" s="730" t="s">
        <v>4569</v>
      </c>
      <c r="BG899" s="730" t="s">
        <v>6897</v>
      </c>
      <c r="BH899" s="730" t="s">
        <v>11138</v>
      </c>
    </row>
    <row r="900" spans="1:60">
      <c r="A900">
        <v>896</v>
      </c>
      <c r="B900" t="s">
        <v>1044</v>
      </c>
      <c r="D900" t="s">
        <v>7516</v>
      </c>
      <c r="E900" t="s">
        <v>6905</v>
      </c>
      <c r="F900" t="s">
        <v>974</v>
      </c>
      <c r="G900">
        <v>1</v>
      </c>
      <c r="H900">
        <v>0</v>
      </c>
      <c r="I900" t="s">
        <v>2381</v>
      </c>
      <c r="J900" t="s">
        <v>2495</v>
      </c>
      <c r="K900" t="s">
        <v>6905</v>
      </c>
      <c r="L900" t="s">
        <v>2136</v>
      </c>
      <c r="M900" t="s">
        <v>978</v>
      </c>
      <c r="N900" t="s">
        <v>7517</v>
      </c>
      <c r="O900" t="s">
        <v>7518</v>
      </c>
      <c r="P900" t="s">
        <v>7519</v>
      </c>
      <c r="Q900">
        <v>47201</v>
      </c>
      <c r="R900">
        <v>39597</v>
      </c>
      <c r="S900">
        <v>38035</v>
      </c>
      <c r="T900">
        <v>1237</v>
      </c>
      <c r="U900">
        <v>325</v>
      </c>
      <c r="V900">
        <v>1562</v>
      </c>
      <c r="W900">
        <v>0.96060000000000001</v>
      </c>
      <c r="X900">
        <v>0</v>
      </c>
      <c r="Y900">
        <v>1</v>
      </c>
      <c r="Z900">
        <v>1</v>
      </c>
      <c r="AA900">
        <v>0</v>
      </c>
      <c r="AB900" t="s">
        <v>1044</v>
      </c>
      <c r="AC900" t="s">
        <v>7520</v>
      </c>
      <c r="AP900" t="s">
        <v>981</v>
      </c>
      <c r="AQ900">
        <v>0</v>
      </c>
      <c r="AT900" t="s">
        <v>936</v>
      </c>
      <c r="AU900" t="s">
        <v>6174</v>
      </c>
      <c r="AV900" t="s">
        <v>7521</v>
      </c>
      <c r="AW900" t="s">
        <v>7522</v>
      </c>
      <c r="AX900" t="s">
        <v>6175</v>
      </c>
      <c r="BF900" s="730" t="s">
        <v>7503</v>
      </c>
      <c r="BG900" s="730" t="s">
        <v>6897</v>
      </c>
      <c r="BH900" s="730" t="s">
        <v>11138</v>
      </c>
    </row>
    <row r="901" spans="1:60">
      <c r="A901">
        <v>897</v>
      </c>
      <c r="B901" t="s">
        <v>1044</v>
      </c>
      <c r="D901" t="s">
        <v>7523</v>
      </c>
      <c r="E901" t="s">
        <v>7524</v>
      </c>
      <c r="F901" t="s">
        <v>974</v>
      </c>
      <c r="G901">
        <v>1</v>
      </c>
      <c r="H901">
        <v>0</v>
      </c>
      <c r="I901" t="s">
        <v>2381</v>
      </c>
      <c r="J901" t="s">
        <v>2495</v>
      </c>
      <c r="K901" t="s">
        <v>6905</v>
      </c>
      <c r="L901" t="s">
        <v>2136</v>
      </c>
      <c r="M901" t="s">
        <v>978</v>
      </c>
      <c r="N901" t="s">
        <v>7524</v>
      </c>
      <c r="O901" t="s">
        <v>7524</v>
      </c>
      <c r="P901" t="s">
        <v>7525</v>
      </c>
      <c r="Q901">
        <v>6326</v>
      </c>
      <c r="R901">
        <v>6443</v>
      </c>
      <c r="S901">
        <v>6274</v>
      </c>
      <c r="T901">
        <v>169</v>
      </c>
      <c r="U901">
        <v>0</v>
      </c>
      <c r="V901">
        <v>169</v>
      </c>
      <c r="W901">
        <v>0.9738</v>
      </c>
      <c r="X901">
        <v>0</v>
      </c>
      <c r="Y901">
        <v>1</v>
      </c>
      <c r="Z901">
        <v>1</v>
      </c>
      <c r="AA901">
        <v>0</v>
      </c>
      <c r="AB901" t="s">
        <v>1044</v>
      </c>
      <c r="AC901" t="s">
        <v>7526</v>
      </c>
      <c r="AP901" t="s">
        <v>981</v>
      </c>
      <c r="AQ901">
        <v>0</v>
      </c>
      <c r="AT901" t="s">
        <v>936</v>
      </c>
      <c r="AU901" t="s">
        <v>6174</v>
      </c>
      <c r="AV901" t="s">
        <v>7527</v>
      </c>
      <c r="AW901" t="s">
        <v>7528</v>
      </c>
      <c r="AX901" t="s">
        <v>6175</v>
      </c>
      <c r="BF901" s="730" t="s">
        <v>3387</v>
      </c>
      <c r="BG901" s="730" t="s">
        <v>6905</v>
      </c>
      <c r="BH901" s="730" t="s">
        <v>11138</v>
      </c>
    </row>
    <row r="902" spans="1:60">
      <c r="A902">
        <v>898</v>
      </c>
      <c r="B902" t="s">
        <v>1044</v>
      </c>
      <c r="D902" t="s">
        <v>7529</v>
      </c>
      <c r="E902" t="s">
        <v>7530</v>
      </c>
      <c r="F902" t="s">
        <v>974</v>
      </c>
      <c r="G902">
        <v>2</v>
      </c>
      <c r="H902">
        <v>0</v>
      </c>
      <c r="I902" t="s">
        <v>6790</v>
      </c>
      <c r="J902" t="s">
        <v>6959</v>
      </c>
      <c r="K902" t="s">
        <v>6767</v>
      </c>
      <c r="L902" t="s">
        <v>2136</v>
      </c>
      <c r="M902" t="s">
        <v>978</v>
      </c>
      <c r="N902" t="s">
        <v>7530</v>
      </c>
      <c r="O902" t="s">
        <v>7530</v>
      </c>
      <c r="P902" t="s">
        <v>7531</v>
      </c>
      <c r="Q902">
        <v>10778</v>
      </c>
      <c r="R902">
        <v>10195</v>
      </c>
      <c r="S902">
        <v>10037</v>
      </c>
      <c r="T902">
        <v>154</v>
      </c>
      <c r="U902">
        <v>4</v>
      </c>
      <c r="V902">
        <v>158</v>
      </c>
      <c r="W902">
        <v>0.98450000000000004</v>
      </c>
      <c r="X902">
        <v>1</v>
      </c>
      <c r="Y902">
        <v>1</v>
      </c>
      <c r="Z902">
        <v>0</v>
      </c>
      <c r="AA902">
        <v>0</v>
      </c>
      <c r="AB902" t="s">
        <v>1044</v>
      </c>
      <c r="AC902" s="488" t="s">
        <v>7532</v>
      </c>
      <c r="AD902" s="497" t="s">
        <v>7533</v>
      </c>
      <c r="AP902" t="s">
        <v>981</v>
      </c>
      <c r="AQ902">
        <v>0</v>
      </c>
      <c r="AT902" t="s">
        <v>936</v>
      </c>
      <c r="AU902" t="s">
        <v>6174</v>
      </c>
      <c r="AV902" t="s">
        <v>7534</v>
      </c>
      <c r="AW902" t="s">
        <v>7535</v>
      </c>
      <c r="AX902" t="s">
        <v>6175</v>
      </c>
      <c r="BF902" s="730" t="s">
        <v>7516</v>
      </c>
      <c r="BG902" s="730" t="s">
        <v>6905</v>
      </c>
      <c r="BH902" s="730" t="s">
        <v>11138</v>
      </c>
    </row>
    <row r="903" spans="1:60">
      <c r="A903">
        <v>899</v>
      </c>
      <c r="B903" t="s">
        <v>1044</v>
      </c>
      <c r="D903" t="s">
        <v>6046</v>
      </c>
      <c r="E903" t="s">
        <v>6049</v>
      </c>
      <c r="F903" t="s">
        <v>974</v>
      </c>
      <c r="G903">
        <v>1</v>
      </c>
      <c r="H903">
        <v>0</v>
      </c>
      <c r="I903" t="s">
        <v>3966</v>
      </c>
      <c r="J903" t="s">
        <v>6766</v>
      </c>
      <c r="K903" t="s">
        <v>6767</v>
      </c>
      <c r="L903" t="s">
        <v>2136</v>
      </c>
      <c r="M903" t="s">
        <v>978</v>
      </c>
      <c r="N903" t="s">
        <v>6049</v>
      </c>
      <c r="O903" t="s">
        <v>7536</v>
      </c>
      <c r="P903" t="s">
        <v>7537</v>
      </c>
      <c r="Q903">
        <v>5259</v>
      </c>
      <c r="R903">
        <v>4584</v>
      </c>
      <c r="S903">
        <v>4584</v>
      </c>
      <c r="T903">
        <v>0</v>
      </c>
      <c r="U903">
        <v>0</v>
      </c>
      <c r="V903">
        <v>0</v>
      </c>
      <c r="W903">
        <v>1</v>
      </c>
      <c r="X903">
        <v>1</v>
      </c>
      <c r="Y903">
        <v>1</v>
      </c>
      <c r="Z903">
        <v>0</v>
      </c>
      <c r="AA903">
        <v>0</v>
      </c>
      <c r="AB903" t="s">
        <v>1044</v>
      </c>
      <c r="AC903" t="s">
        <v>7538</v>
      </c>
      <c r="AP903" t="s">
        <v>981</v>
      </c>
      <c r="AQ903">
        <v>0</v>
      </c>
      <c r="AT903" t="s">
        <v>1023</v>
      </c>
      <c r="AU903" t="s">
        <v>7539</v>
      </c>
      <c r="AV903" t="s">
        <v>7540</v>
      </c>
      <c r="AW903" t="s">
        <v>7541</v>
      </c>
      <c r="AX903" t="s">
        <v>7541</v>
      </c>
      <c r="BF903" s="730" t="s">
        <v>7523</v>
      </c>
      <c r="BG903" s="730" t="s">
        <v>6905</v>
      </c>
      <c r="BH903" s="730" t="s">
        <v>11138</v>
      </c>
    </row>
    <row r="904" spans="1:60">
      <c r="A904">
        <v>900</v>
      </c>
      <c r="B904" t="s">
        <v>1044</v>
      </c>
      <c r="D904" t="s">
        <v>7542</v>
      </c>
      <c r="E904" t="s">
        <v>7543</v>
      </c>
      <c r="F904" t="s">
        <v>974</v>
      </c>
      <c r="G904">
        <v>1</v>
      </c>
      <c r="H904">
        <v>0</v>
      </c>
      <c r="I904" t="s">
        <v>2381</v>
      </c>
      <c r="J904" t="s">
        <v>2531</v>
      </c>
      <c r="K904" t="s">
        <v>6905</v>
      </c>
      <c r="L904" t="s">
        <v>2136</v>
      </c>
      <c r="M904" t="s">
        <v>978</v>
      </c>
      <c r="N904" t="s">
        <v>7543</v>
      </c>
      <c r="O904" t="s">
        <v>7543</v>
      </c>
      <c r="P904" t="s">
        <v>7544</v>
      </c>
      <c r="Q904">
        <v>8321</v>
      </c>
      <c r="R904">
        <v>8253</v>
      </c>
      <c r="S904">
        <v>7006</v>
      </c>
      <c r="T904">
        <v>1070</v>
      </c>
      <c r="U904">
        <v>177</v>
      </c>
      <c r="V904">
        <v>1247</v>
      </c>
      <c r="W904">
        <v>0.84889999999999999</v>
      </c>
      <c r="X904">
        <v>0</v>
      </c>
      <c r="Y904">
        <v>1</v>
      </c>
      <c r="Z904">
        <v>1</v>
      </c>
      <c r="AA904">
        <v>0</v>
      </c>
      <c r="AB904" t="s">
        <v>1044</v>
      </c>
      <c r="AC904" t="s">
        <v>7545</v>
      </c>
      <c r="AP904" t="s">
        <v>981</v>
      </c>
      <c r="AQ904">
        <v>0</v>
      </c>
      <c r="AT904" t="s">
        <v>1521</v>
      </c>
      <c r="AU904" t="s">
        <v>1591</v>
      </c>
      <c r="AV904" t="s">
        <v>7546</v>
      </c>
      <c r="AW904" t="s">
        <v>1592</v>
      </c>
      <c r="AX904" t="s">
        <v>1592</v>
      </c>
      <c r="BF904" s="730" t="s">
        <v>7529</v>
      </c>
      <c r="BG904" s="730" t="s">
        <v>6767</v>
      </c>
      <c r="BH904" s="730" t="s">
        <v>11138</v>
      </c>
    </row>
    <row r="905" spans="1:60">
      <c r="A905">
        <v>901</v>
      </c>
      <c r="B905" t="s">
        <v>1044</v>
      </c>
      <c r="D905" t="s">
        <v>5533</v>
      </c>
      <c r="E905" t="s">
        <v>5536</v>
      </c>
      <c r="F905" t="s">
        <v>974</v>
      </c>
      <c r="G905">
        <v>1</v>
      </c>
      <c r="H905">
        <v>0</v>
      </c>
      <c r="I905" t="s">
        <v>4002</v>
      </c>
      <c r="J905" t="s">
        <v>4003</v>
      </c>
      <c r="K905" t="s">
        <v>6777</v>
      </c>
      <c r="L905" t="s">
        <v>2136</v>
      </c>
      <c r="M905" t="s">
        <v>978</v>
      </c>
      <c r="N905" t="s">
        <v>5536</v>
      </c>
      <c r="O905" t="s">
        <v>7547</v>
      </c>
      <c r="P905" t="s">
        <v>7548</v>
      </c>
      <c r="Q905">
        <v>11547</v>
      </c>
      <c r="R905">
        <v>12012</v>
      </c>
      <c r="S905">
        <v>10967</v>
      </c>
      <c r="T905">
        <v>372</v>
      </c>
      <c r="U905">
        <v>612</v>
      </c>
      <c r="V905">
        <v>1045</v>
      </c>
      <c r="W905">
        <v>0.91300000000000003</v>
      </c>
      <c r="X905">
        <v>0</v>
      </c>
      <c r="Y905">
        <v>1</v>
      </c>
      <c r="Z905">
        <v>1</v>
      </c>
      <c r="AA905">
        <v>0</v>
      </c>
      <c r="AB905" t="s">
        <v>1044</v>
      </c>
      <c r="AC905" t="s">
        <v>7549</v>
      </c>
      <c r="AP905" t="s">
        <v>981</v>
      </c>
      <c r="AQ905">
        <v>0</v>
      </c>
      <c r="AT905" t="s">
        <v>1190</v>
      </c>
      <c r="AU905" t="s">
        <v>3701</v>
      </c>
      <c r="AV905" t="s">
        <v>7550</v>
      </c>
      <c r="AW905" t="s">
        <v>7551</v>
      </c>
      <c r="AX905" t="s">
        <v>3702</v>
      </c>
      <c r="BF905" s="730" t="s">
        <v>6046</v>
      </c>
      <c r="BG905" s="730" t="s">
        <v>6767</v>
      </c>
      <c r="BH905" s="730" t="s">
        <v>11138</v>
      </c>
    </row>
    <row r="906" spans="1:60">
      <c r="A906">
        <v>902</v>
      </c>
      <c r="B906" t="s">
        <v>1044</v>
      </c>
      <c r="D906" t="s">
        <v>7552</v>
      </c>
      <c r="E906" t="s">
        <v>7553</v>
      </c>
      <c r="F906" t="s">
        <v>974</v>
      </c>
      <c r="G906">
        <v>1</v>
      </c>
      <c r="H906">
        <v>0</v>
      </c>
      <c r="I906" t="s">
        <v>3966</v>
      </c>
      <c r="J906" t="s">
        <v>6766</v>
      </c>
      <c r="K906" t="s">
        <v>6767</v>
      </c>
      <c r="L906" t="s">
        <v>2136</v>
      </c>
      <c r="M906" t="s">
        <v>978</v>
      </c>
      <c r="N906" t="s">
        <v>7553</v>
      </c>
      <c r="O906" t="s">
        <v>7554</v>
      </c>
      <c r="P906" t="s">
        <v>7555</v>
      </c>
      <c r="Q906">
        <v>3737</v>
      </c>
      <c r="R906">
        <v>3737</v>
      </c>
      <c r="S906">
        <v>2687</v>
      </c>
      <c r="T906">
        <v>1002</v>
      </c>
      <c r="U906">
        <v>48</v>
      </c>
      <c r="V906">
        <v>1050</v>
      </c>
      <c r="W906">
        <v>0.71899999999999997</v>
      </c>
      <c r="X906">
        <v>0</v>
      </c>
      <c r="Y906">
        <v>1</v>
      </c>
      <c r="Z906">
        <v>1</v>
      </c>
      <c r="AA906">
        <v>0</v>
      </c>
      <c r="AB906" t="s">
        <v>1044</v>
      </c>
      <c r="AC906" t="s">
        <v>7556</v>
      </c>
      <c r="AP906" t="s">
        <v>981</v>
      </c>
      <c r="AQ906">
        <v>0</v>
      </c>
      <c r="AT906" t="s">
        <v>1239</v>
      </c>
      <c r="AU906" t="s">
        <v>6260</v>
      </c>
      <c r="AV906" t="s">
        <v>7557</v>
      </c>
      <c r="AW906" t="s">
        <v>7558</v>
      </c>
      <c r="AX906" t="s">
        <v>6261</v>
      </c>
      <c r="BF906" s="730" t="s">
        <v>7542</v>
      </c>
      <c r="BG906" s="730" t="s">
        <v>6905</v>
      </c>
      <c r="BH906" s="730" t="s">
        <v>11138</v>
      </c>
    </row>
    <row r="907" spans="1:60">
      <c r="A907">
        <v>903</v>
      </c>
      <c r="B907" t="s">
        <v>1044</v>
      </c>
      <c r="D907" t="s">
        <v>6380</v>
      </c>
      <c r="E907" t="s">
        <v>6383</v>
      </c>
      <c r="F907" t="s">
        <v>974</v>
      </c>
      <c r="G907">
        <v>1</v>
      </c>
      <c r="H907">
        <v>0</v>
      </c>
      <c r="I907" t="s">
        <v>2381</v>
      </c>
      <c r="J907" t="s">
        <v>7079</v>
      </c>
      <c r="K907" t="s">
        <v>1044</v>
      </c>
      <c r="L907" t="s">
        <v>2136</v>
      </c>
      <c r="M907" t="s">
        <v>978</v>
      </c>
      <c r="N907" t="s">
        <v>6383</v>
      </c>
      <c r="O907" t="s">
        <v>6383</v>
      </c>
      <c r="P907" t="s">
        <v>7559</v>
      </c>
      <c r="Q907">
        <v>10671</v>
      </c>
      <c r="R907">
        <v>10510</v>
      </c>
      <c r="S907">
        <v>10406</v>
      </c>
      <c r="T907">
        <v>49</v>
      </c>
      <c r="U907">
        <v>55</v>
      </c>
      <c r="V907">
        <v>104</v>
      </c>
      <c r="W907">
        <v>0.99009999999999998</v>
      </c>
      <c r="X907">
        <v>1</v>
      </c>
      <c r="Y907">
        <v>1</v>
      </c>
      <c r="Z907">
        <v>1</v>
      </c>
      <c r="AA907">
        <v>1</v>
      </c>
      <c r="AB907" t="s">
        <v>1044</v>
      </c>
      <c r="AC907" t="s">
        <v>7560</v>
      </c>
      <c r="AP907" t="s">
        <v>981</v>
      </c>
      <c r="AQ907">
        <v>0</v>
      </c>
      <c r="AT907" t="s">
        <v>936</v>
      </c>
      <c r="AU907" t="s">
        <v>5580</v>
      </c>
      <c r="AV907" t="s">
        <v>7561</v>
      </c>
      <c r="AW907" t="s">
        <v>7562</v>
      </c>
      <c r="AX907" t="s">
        <v>5581</v>
      </c>
      <c r="BF907" s="730" t="s">
        <v>5533</v>
      </c>
      <c r="BG907" s="730" t="s">
        <v>6777</v>
      </c>
      <c r="BH907" s="730" t="s">
        <v>11138</v>
      </c>
    </row>
    <row r="908" spans="1:60">
      <c r="A908">
        <v>904</v>
      </c>
      <c r="B908" t="s">
        <v>1044</v>
      </c>
      <c r="D908" t="s">
        <v>7563</v>
      </c>
      <c r="E908" t="s">
        <v>7564</v>
      </c>
      <c r="F908" t="s">
        <v>1019</v>
      </c>
      <c r="G908">
        <v>0</v>
      </c>
      <c r="H908">
        <v>2</v>
      </c>
      <c r="I908" t="s">
        <v>2381</v>
      </c>
      <c r="J908" t="s">
        <v>6796</v>
      </c>
      <c r="K908" t="s">
        <v>1044</v>
      </c>
      <c r="L908" t="s">
        <v>2136</v>
      </c>
      <c r="M908" t="s">
        <v>978</v>
      </c>
      <c r="N908" t="s">
        <v>7564</v>
      </c>
      <c r="O908" t="s">
        <v>7564</v>
      </c>
      <c r="P908" t="s">
        <v>7565</v>
      </c>
      <c r="Q908">
        <v>3061</v>
      </c>
      <c r="R908">
        <v>3048</v>
      </c>
      <c r="S908">
        <v>3016</v>
      </c>
      <c r="T908">
        <v>25</v>
      </c>
      <c r="U908">
        <v>7</v>
      </c>
      <c r="V908">
        <v>32</v>
      </c>
      <c r="W908">
        <v>0.98950000000000005</v>
      </c>
      <c r="X908">
        <v>1</v>
      </c>
      <c r="Y908">
        <v>1</v>
      </c>
      <c r="Z908">
        <v>1</v>
      </c>
      <c r="AA908">
        <v>1</v>
      </c>
      <c r="AB908" t="s">
        <v>1044</v>
      </c>
      <c r="AC908" t="s">
        <v>747</v>
      </c>
      <c r="AJ908" s="489" t="s">
        <v>6989</v>
      </c>
      <c r="AK908" s="489" t="s">
        <v>6989</v>
      </c>
      <c r="AP908" t="s">
        <v>981</v>
      </c>
      <c r="AQ908">
        <v>0</v>
      </c>
      <c r="AT908" t="s">
        <v>1023</v>
      </c>
      <c r="AU908" t="s">
        <v>7566</v>
      </c>
      <c r="AV908" t="s">
        <v>7567</v>
      </c>
      <c r="AW908" t="s">
        <v>7568</v>
      </c>
      <c r="AX908" t="s">
        <v>7569</v>
      </c>
      <c r="BF908" s="730" t="s">
        <v>7552</v>
      </c>
      <c r="BG908" s="730" t="s">
        <v>6767</v>
      </c>
      <c r="BH908" s="730" t="s">
        <v>11138</v>
      </c>
    </row>
    <row r="909" spans="1:60">
      <c r="A909">
        <v>905</v>
      </c>
      <c r="B909" t="s">
        <v>1044</v>
      </c>
      <c r="D909" t="s">
        <v>4318</v>
      </c>
      <c r="E909" t="s">
        <v>4321</v>
      </c>
      <c r="F909" t="s">
        <v>974</v>
      </c>
      <c r="G909">
        <v>1</v>
      </c>
      <c r="H909">
        <v>0</v>
      </c>
      <c r="I909" t="s">
        <v>2309</v>
      </c>
      <c r="J909" t="s">
        <v>7356</v>
      </c>
      <c r="K909" t="s">
        <v>6897</v>
      </c>
      <c r="L909" t="s">
        <v>2136</v>
      </c>
      <c r="M909" t="s">
        <v>978</v>
      </c>
      <c r="N909" t="s">
        <v>4321</v>
      </c>
      <c r="O909" t="s">
        <v>4321</v>
      </c>
      <c r="P909" t="s">
        <v>7570</v>
      </c>
      <c r="Q909">
        <v>23704</v>
      </c>
      <c r="R909">
        <v>23243</v>
      </c>
      <c r="S909">
        <v>23186</v>
      </c>
      <c r="T909">
        <v>57</v>
      </c>
      <c r="U909">
        <v>0</v>
      </c>
      <c r="V909">
        <v>57</v>
      </c>
      <c r="W909">
        <v>0.99750000000000005</v>
      </c>
      <c r="X909">
        <v>1</v>
      </c>
      <c r="Y909">
        <v>1</v>
      </c>
      <c r="Z909">
        <v>1</v>
      </c>
      <c r="AA909">
        <v>1</v>
      </c>
      <c r="AB909" t="s">
        <v>1044</v>
      </c>
      <c r="AC909" t="s">
        <v>7571</v>
      </c>
      <c r="AP909" t="s">
        <v>981</v>
      </c>
      <c r="AQ909">
        <v>0</v>
      </c>
      <c r="AT909" t="s">
        <v>1190</v>
      </c>
      <c r="AU909" t="s">
        <v>3693</v>
      </c>
      <c r="AV909" t="s">
        <v>7572</v>
      </c>
      <c r="AW909" t="s">
        <v>3694</v>
      </c>
      <c r="AX909" t="s">
        <v>3694</v>
      </c>
      <c r="BF909" s="730" t="s">
        <v>6380</v>
      </c>
      <c r="BG909" s="730" t="s">
        <v>1044</v>
      </c>
      <c r="BH909" s="730" t="s">
        <v>11138</v>
      </c>
    </row>
    <row r="910" spans="1:60">
      <c r="A910">
        <v>906</v>
      </c>
      <c r="B910" t="s">
        <v>1044</v>
      </c>
      <c r="D910" t="s">
        <v>6990</v>
      </c>
      <c r="E910" t="s">
        <v>6993</v>
      </c>
      <c r="F910" t="s">
        <v>974</v>
      </c>
      <c r="G910">
        <v>1</v>
      </c>
      <c r="H910">
        <v>0</v>
      </c>
      <c r="I910" t="s">
        <v>3966</v>
      </c>
      <c r="J910" t="s">
        <v>6842</v>
      </c>
      <c r="K910" t="s">
        <v>6767</v>
      </c>
      <c r="L910" t="s">
        <v>2136</v>
      </c>
      <c r="M910" t="s">
        <v>978</v>
      </c>
      <c r="N910" t="s">
        <v>6993</v>
      </c>
      <c r="O910" t="s">
        <v>6993</v>
      </c>
      <c r="P910" t="s">
        <v>7573</v>
      </c>
      <c r="Q910">
        <v>7270</v>
      </c>
      <c r="R910">
        <v>6952</v>
      </c>
      <c r="S910">
        <v>5768</v>
      </c>
      <c r="T910">
        <v>1112</v>
      </c>
      <c r="U910">
        <v>72</v>
      </c>
      <c r="V910">
        <v>1184</v>
      </c>
      <c r="W910">
        <v>0.82969999999999999</v>
      </c>
      <c r="X910">
        <v>0</v>
      </c>
      <c r="Y910">
        <v>1</v>
      </c>
      <c r="Z910">
        <v>0</v>
      </c>
      <c r="AA910">
        <v>0</v>
      </c>
      <c r="AB910" t="s">
        <v>1044</v>
      </c>
      <c r="AC910" t="s">
        <v>7574</v>
      </c>
      <c r="AP910" t="s">
        <v>981</v>
      </c>
      <c r="AQ910">
        <v>0</v>
      </c>
      <c r="AT910" t="s">
        <v>991</v>
      </c>
      <c r="AU910" t="s">
        <v>7575</v>
      </c>
      <c r="AV910" t="s">
        <v>7576</v>
      </c>
      <c r="AW910" t="s">
        <v>7577</v>
      </c>
      <c r="AX910" t="s">
        <v>7578</v>
      </c>
      <c r="BF910" s="730" t="s">
        <v>7563</v>
      </c>
      <c r="BG910" s="730" t="s">
        <v>1044</v>
      </c>
      <c r="BH910" s="730" t="s">
        <v>11138</v>
      </c>
    </row>
    <row r="911" spans="1:60">
      <c r="A911">
        <v>907</v>
      </c>
      <c r="B911" t="s">
        <v>1044</v>
      </c>
      <c r="D911" t="s">
        <v>7579</v>
      </c>
      <c r="E911" t="s">
        <v>7580</v>
      </c>
      <c r="F911" t="s">
        <v>974</v>
      </c>
      <c r="G911">
        <v>1</v>
      </c>
      <c r="H911">
        <v>0</v>
      </c>
      <c r="I911" t="s">
        <v>2381</v>
      </c>
      <c r="J911" t="s">
        <v>2427</v>
      </c>
      <c r="K911" t="s">
        <v>1044</v>
      </c>
      <c r="L911" t="s">
        <v>2136</v>
      </c>
      <c r="M911" t="s">
        <v>978</v>
      </c>
      <c r="N911" t="s">
        <v>7580</v>
      </c>
      <c r="O911" t="s">
        <v>7580</v>
      </c>
      <c r="P911" t="s">
        <v>7581</v>
      </c>
      <c r="Q911">
        <v>4533</v>
      </c>
      <c r="R911">
        <v>4661</v>
      </c>
      <c r="S911">
        <v>4606</v>
      </c>
      <c r="T911">
        <v>55</v>
      </c>
      <c r="U911">
        <v>0</v>
      </c>
      <c r="V911">
        <v>55</v>
      </c>
      <c r="W911">
        <v>0.98819999999999997</v>
      </c>
      <c r="X911">
        <v>1</v>
      </c>
      <c r="Y911">
        <v>1</v>
      </c>
      <c r="Z911">
        <v>1</v>
      </c>
      <c r="AA911">
        <v>1</v>
      </c>
      <c r="AB911" t="s">
        <v>1044</v>
      </c>
      <c r="AC911" t="s">
        <v>7582</v>
      </c>
      <c r="AP911" t="s">
        <v>981</v>
      </c>
      <c r="AQ911">
        <v>0</v>
      </c>
      <c r="AT911" t="s">
        <v>936</v>
      </c>
      <c r="AU911" t="s">
        <v>5738</v>
      </c>
      <c r="AV911" t="s">
        <v>7583</v>
      </c>
      <c r="AW911" t="s">
        <v>5739</v>
      </c>
      <c r="AX911" t="s">
        <v>5739</v>
      </c>
      <c r="BF911" s="730" t="s">
        <v>4318</v>
      </c>
      <c r="BG911" s="730" t="s">
        <v>6897</v>
      </c>
      <c r="BH911" s="730" t="s">
        <v>11138</v>
      </c>
    </row>
    <row r="912" spans="1:60">
      <c r="A912">
        <v>908</v>
      </c>
      <c r="B912" t="s">
        <v>1044</v>
      </c>
      <c r="D912" t="s">
        <v>3353</v>
      </c>
      <c r="E912" t="s">
        <v>3356</v>
      </c>
      <c r="F912" t="s">
        <v>974</v>
      </c>
      <c r="G912">
        <v>1</v>
      </c>
      <c r="H912">
        <v>0</v>
      </c>
      <c r="I912" t="s">
        <v>2381</v>
      </c>
      <c r="J912" t="s">
        <v>7454</v>
      </c>
      <c r="K912" t="s">
        <v>1044</v>
      </c>
      <c r="L912" t="s">
        <v>2136</v>
      </c>
      <c r="M912" t="s">
        <v>978</v>
      </c>
      <c r="N912" t="s">
        <v>3356</v>
      </c>
      <c r="O912" t="s">
        <v>7584</v>
      </c>
      <c r="P912" t="s">
        <v>7585</v>
      </c>
      <c r="Q912">
        <v>44478</v>
      </c>
      <c r="R912">
        <v>45330</v>
      </c>
      <c r="S912">
        <v>44614</v>
      </c>
      <c r="T912">
        <v>400</v>
      </c>
      <c r="U912">
        <v>316</v>
      </c>
      <c r="V912">
        <v>716</v>
      </c>
      <c r="W912">
        <v>0.98419999999999996</v>
      </c>
      <c r="X912">
        <v>1</v>
      </c>
      <c r="Y912">
        <v>1</v>
      </c>
      <c r="Z912">
        <v>1</v>
      </c>
      <c r="AA912">
        <v>1</v>
      </c>
      <c r="AB912" t="s">
        <v>1044</v>
      </c>
      <c r="AC912" t="s">
        <v>7586</v>
      </c>
      <c r="AP912" t="s">
        <v>981</v>
      </c>
      <c r="AQ912">
        <v>0</v>
      </c>
      <c r="AT912" t="s">
        <v>936</v>
      </c>
      <c r="AU912" t="s">
        <v>5738</v>
      </c>
      <c r="AV912" t="s">
        <v>7587</v>
      </c>
      <c r="AW912" t="s">
        <v>7588</v>
      </c>
      <c r="AX912" t="s">
        <v>5739</v>
      </c>
      <c r="BF912" s="730" t="s">
        <v>6990</v>
      </c>
      <c r="BG912" s="730" t="s">
        <v>6767</v>
      </c>
      <c r="BH912" s="730" t="s">
        <v>11138</v>
      </c>
    </row>
    <row r="913" spans="1:60">
      <c r="A913">
        <v>909</v>
      </c>
      <c r="B913" t="s">
        <v>1044</v>
      </c>
      <c r="D913" t="s">
        <v>3849</v>
      </c>
      <c r="E913" t="s">
        <v>3851</v>
      </c>
      <c r="F913" t="s">
        <v>974</v>
      </c>
      <c r="G913">
        <v>1</v>
      </c>
      <c r="H913">
        <v>0</v>
      </c>
      <c r="I913" t="s">
        <v>2381</v>
      </c>
      <c r="J913" t="s">
        <v>2548</v>
      </c>
      <c r="K913" t="s">
        <v>6905</v>
      </c>
      <c r="L913" t="s">
        <v>2136</v>
      </c>
      <c r="M913" t="s">
        <v>978</v>
      </c>
      <c r="N913" t="s">
        <v>3851</v>
      </c>
      <c r="O913" t="s">
        <v>3851</v>
      </c>
      <c r="P913" t="s">
        <v>7589</v>
      </c>
      <c r="Q913">
        <v>8799</v>
      </c>
      <c r="R913">
        <v>8108</v>
      </c>
      <c r="S913">
        <v>8099</v>
      </c>
      <c r="T913">
        <v>4</v>
      </c>
      <c r="U913">
        <v>5</v>
      </c>
      <c r="V913">
        <v>9</v>
      </c>
      <c r="W913">
        <v>0.99890000000000001</v>
      </c>
      <c r="X913">
        <v>1</v>
      </c>
      <c r="Y913">
        <v>1</v>
      </c>
      <c r="Z913">
        <v>1</v>
      </c>
      <c r="AA913">
        <v>1</v>
      </c>
      <c r="AB913" t="s">
        <v>1044</v>
      </c>
      <c r="AC913" t="s">
        <v>7590</v>
      </c>
      <c r="AP913" t="s">
        <v>981</v>
      </c>
      <c r="AQ913">
        <v>0</v>
      </c>
      <c r="AT913" t="s">
        <v>1239</v>
      </c>
      <c r="AU913" t="s">
        <v>6626</v>
      </c>
      <c r="AV913" t="s">
        <v>7591</v>
      </c>
      <c r="AW913" t="s">
        <v>6627</v>
      </c>
      <c r="AX913" t="s">
        <v>6627</v>
      </c>
      <c r="BF913" s="730" t="s">
        <v>7579</v>
      </c>
      <c r="BG913" s="730" t="s">
        <v>1044</v>
      </c>
      <c r="BH913" s="730" t="s">
        <v>11138</v>
      </c>
    </row>
    <row r="914" spans="1:60">
      <c r="A914">
        <v>910</v>
      </c>
      <c r="B914" t="s">
        <v>1044</v>
      </c>
      <c r="D914" t="s">
        <v>3335</v>
      </c>
      <c r="E914" t="s">
        <v>3338</v>
      </c>
      <c r="F914" t="s">
        <v>974</v>
      </c>
      <c r="G914">
        <v>1</v>
      </c>
      <c r="H914">
        <v>0</v>
      </c>
      <c r="I914" t="s">
        <v>2381</v>
      </c>
      <c r="J914" t="s">
        <v>6987</v>
      </c>
      <c r="K914" t="s">
        <v>6905</v>
      </c>
      <c r="L914" t="s">
        <v>2136</v>
      </c>
      <c r="M914" t="s">
        <v>978</v>
      </c>
      <c r="N914" t="s">
        <v>3338</v>
      </c>
      <c r="O914" t="s">
        <v>3338</v>
      </c>
      <c r="P914" t="s">
        <v>7592</v>
      </c>
      <c r="Q914">
        <v>33700</v>
      </c>
      <c r="R914">
        <v>33422</v>
      </c>
      <c r="S914">
        <v>32480</v>
      </c>
      <c r="T914">
        <v>942</v>
      </c>
      <c r="U914">
        <v>0</v>
      </c>
      <c r="V914">
        <v>942</v>
      </c>
      <c r="W914">
        <v>0.9718</v>
      </c>
      <c r="X914">
        <v>0</v>
      </c>
      <c r="Y914">
        <v>1</v>
      </c>
      <c r="Z914">
        <v>1</v>
      </c>
      <c r="AA914">
        <v>0</v>
      </c>
      <c r="AB914" t="s">
        <v>1044</v>
      </c>
      <c r="AC914" t="s">
        <v>7593</v>
      </c>
      <c r="AP914" t="s">
        <v>981</v>
      </c>
      <c r="AQ914">
        <v>0</v>
      </c>
      <c r="AT914" t="s">
        <v>936</v>
      </c>
      <c r="AU914" t="s">
        <v>6166</v>
      </c>
      <c r="AV914" t="s">
        <v>7594</v>
      </c>
      <c r="AW914" t="s">
        <v>6158</v>
      </c>
      <c r="AX914" t="s">
        <v>6158</v>
      </c>
      <c r="BF914" s="730" t="s">
        <v>3353</v>
      </c>
      <c r="BG914" s="730" t="s">
        <v>1044</v>
      </c>
      <c r="BH914" s="730" t="s">
        <v>11138</v>
      </c>
    </row>
    <row r="915" spans="1:60">
      <c r="A915">
        <v>911</v>
      </c>
      <c r="B915" t="s">
        <v>1044</v>
      </c>
      <c r="D915" t="s">
        <v>6523</v>
      </c>
      <c r="E915" t="s">
        <v>6526</v>
      </c>
      <c r="F915" t="s">
        <v>974</v>
      </c>
      <c r="G915">
        <v>1</v>
      </c>
      <c r="H915">
        <v>0</v>
      </c>
      <c r="I915" t="s">
        <v>2381</v>
      </c>
      <c r="J915" t="s">
        <v>7073</v>
      </c>
      <c r="K915" t="s">
        <v>1044</v>
      </c>
      <c r="L915" t="s">
        <v>2136</v>
      </c>
      <c r="M915" t="s">
        <v>978</v>
      </c>
      <c r="N915" t="s">
        <v>6526</v>
      </c>
      <c r="O915" t="s">
        <v>6526</v>
      </c>
      <c r="P915" t="s">
        <v>7595</v>
      </c>
      <c r="Q915">
        <v>29395</v>
      </c>
      <c r="R915">
        <v>37879</v>
      </c>
      <c r="S915">
        <v>37127</v>
      </c>
      <c r="T915">
        <v>365</v>
      </c>
      <c r="U915">
        <v>387</v>
      </c>
      <c r="V915">
        <v>752</v>
      </c>
      <c r="W915">
        <v>0.98009999999999997</v>
      </c>
      <c r="X915">
        <v>1</v>
      </c>
      <c r="Y915">
        <v>0</v>
      </c>
      <c r="Z915">
        <v>1</v>
      </c>
      <c r="AA915">
        <v>0</v>
      </c>
      <c r="AB915" t="s">
        <v>1044</v>
      </c>
      <c r="AC915" t="s">
        <v>7596</v>
      </c>
      <c r="AP915" t="s">
        <v>981</v>
      </c>
      <c r="AQ915">
        <v>0</v>
      </c>
      <c r="AT915" t="s">
        <v>936</v>
      </c>
      <c r="AU915" t="s">
        <v>5695</v>
      </c>
      <c r="AV915" t="s">
        <v>7597</v>
      </c>
      <c r="AW915" t="s">
        <v>7598</v>
      </c>
      <c r="AX915" t="s">
        <v>5696</v>
      </c>
      <c r="BF915" s="730" t="s">
        <v>3849</v>
      </c>
      <c r="BG915" s="730" t="s">
        <v>6905</v>
      </c>
      <c r="BH915" s="730" t="s">
        <v>11138</v>
      </c>
    </row>
    <row r="916" spans="1:60">
      <c r="A916">
        <v>912</v>
      </c>
      <c r="B916" t="s">
        <v>1044</v>
      </c>
      <c r="D916" t="s">
        <v>7599</v>
      </c>
      <c r="E916" t="s">
        <v>7600</v>
      </c>
      <c r="F916" t="s">
        <v>974</v>
      </c>
      <c r="G916">
        <v>1</v>
      </c>
      <c r="H916">
        <v>0</v>
      </c>
      <c r="I916" t="s">
        <v>3966</v>
      </c>
      <c r="J916" t="s">
        <v>4206</v>
      </c>
      <c r="K916" t="s">
        <v>6767</v>
      </c>
      <c r="L916" t="s">
        <v>2136</v>
      </c>
      <c r="M916" t="s">
        <v>978</v>
      </c>
      <c r="N916" t="s">
        <v>7601</v>
      </c>
      <c r="O916" t="s">
        <v>7601</v>
      </c>
      <c r="P916" t="s">
        <v>7602</v>
      </c>
      <c r="Q916">
        <v>3991</v>
      </c>
      <c r="R916">
        <v>3839</v>
      </c>
      <c r="S916">
        <v>3802</v>
      </c>
      <c r="T916">
        <v>6</v>
      </c>
      <c r="U916">
        <v>31</v>
      </c>
      <c r="V916">
        <v>37</v>
      </c>
      <c r="W916">
        <v>0.99039999999999995</v>
      </c>
      <c r="X916">
        <v>1</v>
      </c>
      <c r="Y916">
        <v>1</v>
      </c>
      <c r="Z916">
        <v>1</v>
      </c>
      <c r="AA916">
        <v>1</v>
      </c>
      <c r="AB916" t="s">
        <v>1044</v>
      </c>
      <c r="AC916" t="s">
        <v>7603</v>
      </c>
      <c r="AP916" t="s">
        <v>981</v>
      </c>
      <c r="AQ916">
        <v>0</v>
      </c>
      <c r="AT916" t="s">
        <v>1521</v>
      </c>
      <c r="AU916" t="s">
        <v>1663</v>
      </c>
      <c r="AV916" t="s">
        <v>7604</v>
      </c>
      <c r="AW916" t="s">
        <v>1664</v>
      </c>
      <c r="AX916" t="s">
        <v>1664</v>
      </c>
      <c r="BF916" s="730" t="s">
        <v>3335</v>
      </c>
      <c r="BG916" s="730" t="s">
        <v>6905</v>
      </c>
      <c r="BH916" s="730" t="s">
        <v>11138</v>
      </c>
    </row>
    <row r="917" spans="1:60">
      <c r="A917">
        <v>913</v>
      </c>
      <c r="B917" t="s">
        <v>1044</v>
      </c>
      <c r="D917" t="s">
        <v>4562</v>
      </c>
      <c r="E917" t="s">
        <v>4564</v>
      </c>
      <c r="F917" t="s">
        <v>974</v>
      </c>
      <c r="G917">
        <v>1</v>
      </c>
      <c r="H917">
        <v>0</v>
      </c>
      <c r="I917" t="s">
        <v>3966</v>
      </c>
      <c r="J917" t="s">
        <v>4206</v>
      </c>
      <c r="K917" t="s">
        <v>6767</v>
      </c>
      <c r="L917" t="s">
        <v>2136</v>
      </c>
      <c r="M917" t="s">
        <v>978</v>
      </c>
      <c r="N917" t="s">
        <v>7600</v>
      </c>
      <c r="O917" t="s">
        <v>7605</v>
      </c>
      <c r="P917" t="s">
        <v>7606</v>
      </c>
      <c r="Q917">
        <v>3107</v>
      </c>
      <c r="R917">
        <v>2898</v>
      </c>
      <c r="S917">
        <v>2505</v>
      </c>
      <c r="T917">
        <v>306</v>
      </c>
      <c r="U917">
        <v>87</v>
      </c>
      <c r="V917">
        <v>393</v>
      </c>
      <c r="W917">
        <v>0.86439999999999995</v>
      </c>
      <c r="X917">
        <v>0</v>
      </c>
      <c r="Y917">
        <v>1</v>
      </c>
      <c r="Z917">
        <v>1</v>
      </c>
      <c r="AA917">
        <v>0</v>
      </c>
      <c r="AB917" t="s">
        <v>1044</v>
      </c>
      <c r="AC917" t="s">
        <v>7607</v>
      </c>
      <c r="AP917" t="s">
        <v>981</v>
      </c>
      <c r="AQ917">
        <v>0</v>
      </c>
      <c r="AT917" t="s">
        <v>991</v>
      </c>
      <c r="AU917" t="s">
        <v>7608</v>
      </c>
      <c r="AV917" t="s">
        <v>7609</v>
      </c>
      <c r="AW917" t="s">
        <v>7610</v>
      </c>
      <c r="AX917" t="s">
        <v>7610</v>
      </c>
      <c r="BF917" s="730" t="s">
        <v>6523</v>
      </c>
      <c r="BG917" s="730" t="s">
        <v>1044</v>
      </c>
      <c r="BH917" s="730" t="s">
        <v>11138</v>
      </c>
    </row>
    <row r="918" spans="1:60">
      <c r="A918">
        <v>914</v>
      </c>
      <c r="B918" t="s">
        <v>1044</v>
      </c>
      <c r="D918" t="s">
        <v>7611</v>
      </c>
      <c r="E918" t="s">
        <v>7612</v>
      </c>
      <c r="F918" t="s">
        <v>974</v>
      </c>
      <c r="G918">
        <v>1</v>
      </c>
      <c r="H918">
        <v>0</v>
      </c>
      <c r="I918" t="s">
        <v>3966</v>
      </c>
      <c r="J918" t="s">
        <v>6854</v>
      </c>
      <c r="K918" t="s">
        <v>6767</v>
      </c>
      <c r="L918" t="s">
        <v>2136</v>
      </c>
      <c r="M918" t="s">
        <v>1586</v>
      </c>
      <c r="N918" t="s">
        <v>7612</v>
      </c>
      <c r="O918" t="s">
        <v>7612</v>
      </c>
      <c r="P918" t="s">
        <v>7613</v>
      </c>
      <c r="Q918">
        <v>4929</v>
      </c>
      <c r="R918">
        <v>4271</v>
      </c>
      <c r="S918">
        <v>96</v>
      </c>
      <c r="T918">
        <v>3878</v>
      </c>
      <c r="U918">
        <v>297</v>
      </c>
      <c r="V918">
        <v>4175</v>
      </c>
      <c r="W918">
        <v>2.2499999999999999E-2</v>
      </c>
      <c r="X918">
        <v>0</v>
      </c>
      <c r="Y918">
        <v>1</v>
      </c>
      <c r="Z918">
        <v>1</v>
      </c>
      <c r="AA918">
        <v>0</v>
      </c>
      <c r="AB918" t="s">
        <v>1044</v>
      </c>
      <c r="AC918" t="s">
        <v>7614</v>
      </c>
      <c r="AP918" t="s">
        <v>981</v>
      </c>
      <c r="AQ918">
        <v>0</v>
      </c>
      <c r="AT918" t="s">
        <v>1239</v>
      </c>
      <c r="AU918" t="s">
        <v>6612</v>
      </c>
      <c r="AV918" t="s">
        <v>7615</v>
      </c>
      <c r="AW918" t="s">
        <v>7616</v>
      </c>
      <c r="AX918" t="s">
        <v>6613</v>
      </c>
      <c r="BF918" s="730" t="s">
        <v>7599</v>
      </c>
      <c r="BG918" s="730" t="s">
        <v>6767</v>
      </c>
      <c r="BH918" s="730" t="s">
        <v>11138</v>
      </c>
    </row>
    <row r="919" spans="1:60">
      <c r="A919">
        <v>915</v>
      </c>
      <c r="B919" t="s">
        <v>1044</v>
      </c>
      <c r="D919" t="s">
        <v>1854</v>
      </c>
      <c r="E919" t="s">
        <v>1857</v>
      </c>
      <c r="F919" t="s">
        <v>974</v>
      </c>
      <c r="G919">
        <v>2</v>
      </c>
      <c r="H919">
        <v>0</v>
      </c>
      <c r="I919" t="s">
        <v>2381</v>
      </c>
      <c r="J919" t="s">
        <v>7617</v>
      </c>
      <c r="K919" t="s">
        <v>6897</v>
      </c>
      <c r="L919" t="s">
        <v>2136</v>
      </c>
      <c r="M919" t="s">
        <v>978</v>
      </c>
      <c r="N919" t="s">
        <v>7618</v>
      </c>
      <c r="O919" t="s">
        <v>7619</v>
      </c>
      <c r="P919" t="s">
        <v>7620</v>
      </c>
      <c r="Q919">
        <v>59850</v>
      </c>
      <c r="R919">
        <v>67055</v>
      </c>
      <c r="S919">
        <v>65921</v>
      </c>
      <c r="T919">
        <v>873</v>
      </c>
      <c r="U919">
        <v>261</v>
      </c>
      <c r="V919">
        <v>1134</v>
      </c>
      <c r="W919">
        <v>0.98309999999999997</v>
      </c>
      <c r="X919">
        <v>1</v>
      </c>
      <c r="Y919">
        <v>0</v>
      </c>
      <c r="Z919">
        <v>1</v>
      </c>
      <c r="AA919">
        <v>0</v>
      </c>
      <c r="AB919" t="s">
        <v>1044</v>
      </c>
      <c r="AC919" s="514" t="s">
        <v>7621</v>
      </c>
      <c r="AD919" s="514" t="s">
        <v>7622</v>
      </c>
      <c r="AP919" t="s">
        <v>1262</v>
      </c>
      <c r="AQ919">
        <v>1</v>
      </c>
      <c r="AT919" t="s">
        <v>1082</v>
      </c>
      <c r="AU919" t="s">
        <v>2473</v>
      </c>
      <c r="AV919" t="s">
        <v>7623</v>
      </c>
      <c r="AW919" t="s">
        <v>7624</v>
      </c>
      <c r="AX919" t="s">
        <v>2474</v>
      </c>
      <c r="BF919" s="730" t="s">
        <v>4562</v>
      </c>
      <c r="BG919" s="730" t="s">
        <v>6767</v>
      </c>
      <c r="BH919" s="730" t="s">
        <v>11138</v>
      </c>
    </row>
    <row r="920" spans="1:60">
      <c r="A920">
        <v>916</v>
      </c>
      <c r="B920" t="s">
        <v>1044</v>
      </c>
      <c r="D920" t="s">
        <v>1398</v>
      </c>
      <c r="E920" t="s">
        <v>1400</v>
      </c>
      <c r="F920" t="s">
        <v>974</v>
      </c>
      <c r="G920">
        <v>1</v>
      </c>
      <c r="H920">
        <v>0</v>
      </c>
      <c r="I920" t="s">
        <v>2309</v>
      </c>
      <c r="J920" t="s">
        <v>7625</v>
      </c>
      <c r="K920" t="s">
        <v>6897</v>
      </c>
      <c r="L920" t="s">
        <v>2136</v>
      </c>
      <c r="M920" t="s">
        <v>978</v>
      </c>
      <c r="N920" t="s">
        <v>1400</v>
      </c>
      <c r="O920" t="s">
        <v>1400</v>
      </c>
      <c r="P920" t="s">
        <v>7626</v>
      </c>
      <c r="Q920">
        <v>9062</v>
      </c>
      <c r="R920">
        <v>10716</v>
      </c>
      <c r="S920">
        <v>10674</v>
      </c>
      <c r="T920">
        <v>42</v>
      </c>
      <c r="U920">
        <v>0</v>
      </c>
      <c r="V920">
        <v>42</v>
      </c>
      <c r="W920">
        <v>0.99609999999999999</v>
      </c>
      <c r="X920">
        <v>1</v>
      </c>
      <c r="Y920">
        <v>1</v>
      </c>
      <c r="Z920">
        <v>1</v>
      </c>
      <c r="AA920">
        <v>1</v>
      </c>
      <c r="AB920" t="s">
        <v>1044</v>
      </c>
      <c r="AC920" t="s">
        <v>7627</v>
      </c>
      <c r="AP920" t="s">
        <v>981</v>
      </c>
      <c r="AQ920">
        <v>0</v>
      </c>
      <c r="AT920" t="s">
        <v>1034</v>
      </c>
      <c r="AU920" t="s">
        <v>7628</v>
      </c>
      <c r="AV920" t="s">
        <v>7629</v>
      </c>
      <c r="AW920" t="s">
        <v>7630</v>
      </c>
      <c r="AX920" t="s">
        <v>7631</v>
      </c>
      <c r="BF920" s="730" t="s">
        <v>7611</v>
      </c>
      <c r="BG920" s="730" t="s">
        <v>6767</v>
      </c>
      <c r="BH920" s="730" t="s">
        <v>11138</v>
      </c>
    </row>
    <row r="921" spans="1:60">
      <c r="A921">
        <v>917</v>
      </c>
      <c r="B921" t="s">
        <v>1044</v>
      </c>
      <c r="D921" t="s">
        <v>2191</v>
      </c>
      <c r="E921" t="s">
        <v>2194</v>
      </c>
      <c r="F921" t="s">
        <v>974</v>
      </c>
      <c r="G921">
        <v>1</v>
      </c>
      <c r="H921">
        <v>0</v>
      </c>
      <c r="I921" t="s">
        <v>6790</v>
      </c>
      <c r="J921" t="s">
        <v>7210</v>
      </c>
      <c r="K921" t="s">
        <v>1044</v>
      </c>
      <c r="L921" t="s">
        <v>2136</v>
      </c>
      <c r="M921" t="s">
        <v>978</v>
      </c>
      <c r="N921" t="s">
        <v>2194</v>
      </c>
      <c r="O921" t="s">
        <v>2194</v>
      </c>
      <c r="P921" t="s">
        <v>7632</v>
      </c>
      <c r="Q921">
        <v>3297</v>
      </c>
      <c r="R921">
        <v>3181</v>
      </c>
      <c r="S921">
        <v>2885</v>
      </c>
      <c r="T921">
        <v>236</v>
      </c>
      <c r="U921">
        <v>60</v>
      </c>
      <c r="V921">
        <v>296</v>
      </c>
      <c r="W921">
        <v>0.90690000000000004</v>
      </c>
      <c r="X921">
        <v>0</v>
      </c>
      <c r="Y921">
        <v>1</v>
      </c>
      <c r="Z921">
        <v>1</v>
      </c>
      <c r="AA921">
        <v>0</v>
      </c>
      <c r="AB921" t="s">
        <v>1044</v>
      </c>
      <c r="AC921" t="s">
        <v>7633</v>
      </c>
      <c r="AP921" t="s">
        <v>981</v>
      </c>
      <c r="AQ921">
        <v>0</v>
      </c>
      <c r="AT921" t="s">
        <v>936</v>
      </c>
      <c r="AU921" t="s">
        <v>6019</v>
      </c>
      <c r="AV921" t="s">
        <v>7634</v>
      </c>
      <c r="AW921" t="s">
        <v>7635</v>
      </c>
      <c r="AX921" t="s">
        <v>6020</v>
      </c>
      <c r="BF921" s="730" t="s">
        <v>1854</v>
      </c>
      <c r="BG921" s="730" t="s">
        <v>6897</v>
      </c>
      <c r="BH921" s="730" t="s">
        <v>11138</v>
      </c>
    </row>
    <row r="922" spans="1:60">
      <c r="A922">
        <v>918</v>
      </c>
      <c r="B922" t="s">
        <v>1044</v>
      </c>
      <c r="D922" t="s">
        <v>7636</v>
      </c>
      <c r="E922" t="s">
        <v>7637</v>
      </c>
      <c r="F922" t="s">
        <v>974</v>
      </c>
      <c r="G922">
        <v>1</v>
      </c>
      <c r="H922">
        <v>0</v>
      </c>
      <c r="I922" t="s">
        <v>6790</v>
      </c>
      <c r="J922" t="s">
        <v>7638</v>
      </c>
      <c r="K922" t="s">
        <v>6767</v>
      </c>
      <c r="L922" t="s">
        <v>2136</v>
      </c>
      <c r="M922" t="s">
        <v>978</v>
      </c>
      <c r="N922" t="s">
        <v>7637</v>
      </c>
      <c r="O922" t="s">
        <v>7639</v>
      </c>
      <c r="P922" t="s">
        <v>7640</v>
      </c>
      <c r="Q922">
        <v>24611</v>
      </c>
      <c r="R922">
        <v>23744</v>
      </c>
      <c r="S922">
        <v>22700</v>
      </c>
      <c r="T922">
        <v>909</v>
      </c>
      <c r="U922">
        <v>135</v>
      </c>
      <c r="V922">
        <v>1044</v>
      </c>
      <c r="W922">
        <v>0.95599999999999996</v>
      </c>
      <c r="X922">
        <v>0</v>
      </c>
      <c r="Y922">
        <v>1</v>
      </c>
      <c r="Z922">
        <v>1</v>
      </c>
      <c r="AA922">
        <v>0</v>
      </c>
      <c r="AB922" t="s">
        <v>1044</v>
      </c>
      <c r="AC922" t="s">
        <v>7641</v>
      </c>
      <c r="AP922" t="s">
        <v>981</v>
      </c>
      <c r="AQ922">
        <v>0</v>
      </c>
      <c r="AT922" t="s">
        <v>1044</v>
      </c>
      <c r="AU922" t="s">
        <v>7136</v>
      </c>
      <c r="AV922" t="s">
        <v>7642</v>
      </c>
      <c r="AW922" t="s">
        <v>5216</v>
      </c>
      <c r="AX922" t="s">
        <v>7137</v>
      </c>
      <c r="BF922" s="730" t="s">
        <v>1398</v>
      </c>
      <c r="BG922" s="730" t="s">
        <v>6897</v>
      </c>
      <c r="BH922" s="730" t="s">
        <v>11138</v>
      </c>
    </row>
    <row r="923" spans="1:60">
      <c r="A923">
        <v>919</v>
      </c>
      <c r="B923" t="s">
        <v>1044</v>
      </c>
      <c r="D923" t="s">
        <v>5268</v>
      </c>
      <c r="E923" t="s">
        <v>5271</v>
      </c>
      <c r="F923" t="s">
        <v>974</v>
      </c>
      <c r="G923">
        <v>1</v>
      </c>
      <c r="H923">
        <v>0</v>
      </c>
      <c r="I923" t="s">
        <v>2381</v>
      </c>
      <c r="J923" t="s">
        <v>1768</v>
      </c>
      <c r="K923" t="s">
        <v>6905</v>
      </c>
      <c r="L923" t="s">
        <v>2136</v>
      </c>
      <c r="M923" t="s">
        <v>978</v>
      </c>
      <c r="N923" t="s">
        <v>5271</v>
      </c>
      <c r="O923" t="s">
        <v>5271</v>
      </c>
      <c r="P923" t="s">
        <v>7643</v>
      </c>
      <c r="Q923">
        <v>3627</v>
      </c>
      <c r="R923">
        <v>3375</v>
      </c>
      <c r="S923">
        <v>3335</v>
      </c>
      <c r="T923">
        <v>17</v>
      </c>
      <c r="U923">
        <v>23</v>
      </c>
      <c r="V923">
        <v>40</v>
      </c>
      <c r="W923">
        <v>0.98809999999999998</v>
      </c>
      <c r="X923">
        <v>1</v>
      </c>
      <c r="Y923">
        <v>1</v>
      </c>
      <c r="Z923">
        <v>1</v>
      </c>
      <c r="AA923">
        <v>1</v>
      </c>
      <c r="AB923" t="s">
        <v>1044</v>
      </c>
      <c r="AC923" t="s">
        <v>7644</v>
      </c>
      <c r="AP923" t="s">
        <v>981</v>
      </c>
      <c r="AQ923">
        <v>0</v>
      </c>
      <c r="AT923" t="s">
        <v>1190</v>
      </c>
      <c r="AU923" t="s">
        <v>2911</v>
      </c>
      <c r="AV923" t="s">
        <v>7645</v>
      </c>
      <c r="AW923" t="s">
        <v>2724</v>
      </c>
      <c r="AX923" t="s">
        <v>2724</v>
      </c>
      <c r="BF923" s="730" t="s">
        <v>2191</v>
      </c>
      <c r="BG923" s="730" t="s">
        <v>1044</v>
      </c>
      <c r="BH923" s="730" t="s">
        <v>11138</v>
      </c>
    </row>
    <row r="924" spans="1:60">
      <c r="A924">
        <v>920</v>
      </c>
      <c r="B924" t="s">
        <v>1044</v>
      </c>
      <c r="D924" t="s">
        <v>5025</v>
      </c>
      <c r="E924" t="s">
        <v>5028</v>
      </c>
      <c r="F924" t="s">
        <v>974</v>
      </c>
      <c r="G924">
        <v>1</v>
      </c>
      <c r="H924">
        <v>0</v>
      </c>
      <c r="I924" t="s">
        <v>2133</v>
      </c>
      <c r="J924" t="s">
        <v>2161</v>
      </c>
      <c r="K924" t="s">
        <v>1044</v>
      </c>
      <c r="L924" t="s">
        <v>2136</v>
      </c>
      <c r="M924" t="s">
        <v>978</v>
      </c>
      <c r="N924" t="s">
        <v>7646</v>
      </c>
      <c r="O924" t="s">
        <v>7646</v>
      </c>
      <c r="P924" t="s">
        <v>7647</v>
      </c>
      <c r="Q924">
        <v>3426</v>
      </c>
      <c r="R924">
        <v>3472</v>
      </c>
      <c r="S924">
        <v>3455</v>
      </c>
      <c r="T924">
        <v>17</v>
      </c>
      <c r="U924">
        <v>0</v>
      </c>
      <c r="V924">
        <v>17</v>
      </c>
      <c r="W924">
        <v>0.99509999999999998</v>
      </c>
      <c r="X924">
        <v>1</v>
      </c>
      <c r="Y924">
        <v>1</v>
      </c>
      <c r="Z924">
        <v>1</v>
      </c>
      <c r="AA924">
        <v>1</v>
      </c>
      <c r="AB924" t="s">
        <v>1044</v>
      </c>
      <c r="AC924" t="s">
        <v>7648</v>
      </c>
      <c r="AP924" t="s">
        <v>981</v>
      </c>
      <c r="AQ924">
        <v>0</v>
      </c>
      <c r="AT924" t="s">
        <v>991</v>
      </c>
      <c r="AU924" t="s">
        <v>7649</v>
      </c>
      <c r="AV924" t="s">
        <v>7650</v>
      </c>
      <c r="AW924" t="s">
        <v>7651</v>
      </c>
      <c r="AX924" t="s">
        <v>7651</v>
      </c>
      <c r="BF924" s="730" t="s">
        <v>7636</v>
      </c>
      <c r="BG924" s="730" t="s">
        <v>6767</v>
      </c>
      <c r="BH924" s="730" t="s">
        <v>11138</v>
      </c>
    </row>
    <row r="925" spans="1:60">
      <c r="A925">
        <v>921</v>
      </c>
      <c r="B925" t="s">
        <v>1044</v>
      </c>
      <c r="D925" t="s">
        <v>5559</v>
      </c>
      <c r="E925" t="s">
        <v>5562</v>
      </c>
      <c r="F925" t="s">
        <v>974</v>
      </c>
      <c r="G925">
        <v>2</v>
      </c>
      <c r="H925">
        <v>0</v>
      </c>
      <c r="I925" t="s">
        <v>2381</v>
      </c>
      <c r="J925" t="s">
        <v>2548</v>
      </c>
      <c r="K925" t="s">
        <v>6905</v>
      </c>
      <c r="L925" t="s">
        <v>2136</v>
      </c>
      <c r="M925" t="s">
        <v>978</v>
      </c>
      <c r="N925" t="s">
        <v>5562</v>
      </c>
      <c r="O925" t="s">
        <v>5562</v>
      </c>
      <c r="P925" t="s">
        <v>7652</v>
      </c>
      <c r="Q925">
        <v>3306</v>
      </c>
      <c r="R925">
        <v>4220</v>
      </c>
      <c r="S925">
        <v>4211</v>
      </c>
      <c r="T925">
        <v>9</v>
      </c>
      <c r="U925">
        <v>0</v>
      </c>
      <c r="V925">
        <v>9</v>
      </c>
      <c r="W925">
        <v>0.99790000000000001</v>
      </c>
      <c r="X925">
        <v>1</v>
      </c>
      <c r="Y925">
        <v>1</v>
      </c>
      <c r="Z925">
        <v>0</v>
      </c>
      <c r="AA925">
        <v>0</v>
      </c>
      <c r="AB925" t="s">
        <v>1044</v>
      </c>
      <c r="AC925" s="514" t="s">
        <v>7653</v>
      </c>
      <c r="AD925" s="514" t="s">
        <v>7654</v>
      </c>
      <c r="AP925" t="s">
        <v>981</v>
      </c>
      <c r="AQ925">
        <v>0</v>
      </c>
      <c r="AT925" t="s">
        <v>1239</v>
      </c>
      <c r="AU925" t="s">
        <v>6285</v>
      </c>
      <c r="AV925" t="s">
        <v>7655</v>
      </c>
      <c r="AW925" t="s">
        <v>7656</v>
      </c>
      <c r="AX925" t="s">
        <v>6286</v>
      </c>
      <c r="BF925" s="730" t="s">
        <v>5268</v>
      </c>
      <c r="BG925" s="730" t="s">
        <v>6905</v>
      </c>
      <c r="BH925" s="730" t="s">
        <v>11138</v>
      </c>
    </row>
    <row r="926" spans="1:60">
      <c r="A926">
        <v>922</v>
      </c>
      <c r="B926" t="s">
        <v>1044</v>
      </c>
      <c r="D926" t="s">
        <v>6935</v>
      </c>
      <c r="E926" t="s">
        <v>6938</v>
      </c>
      <c r="F926" t="s">
        <v>974</v>
      </c>
      <c r="G926">
        <v>1</v>
      </c>
      <c r="H926">
        <v>0</v>
      </c>
      <c r="I926" t="s">
        <v>2381</v>
      </c>
      <c r="J926" t="s">
        <v>6873</v>
      </c>
      <c r="K926" t="s">
        <v>1044</v>
      </c>
      <c r="L926" t="s">
        <v>2136</v>
      </c>
      <c r="M926" t="s">
        <v>978</v>
      </c>
      <c r="N926" t="s">
        <v>7657</v>
      </c>
      <c r="O926" t="s">
        <v>7657</v>
      </c>
      <c r="P926" t="s">
        <v>7658</v>
      </c>
      <c r="Q926">
        <v>10938</v>
      </c>
      <c r="R926">
        <v>10416</v>
      </c>
      <c r="S926">
        <v>6353</v>
      </c>
      <c r="T926">
        <v>3949</v>
      </c>
      <c r="U926">
        <v>114</v>
      </c>
      <c r="V926">
        <v>4063</v>
      </c>
      <c r="W926">
        <v>0.6099</v>
      </c>
      <c r="X926">
        <v>0</v>
      </c>
      <c r="Y926">
        <v>1</v>
      </c>
      <c r="Z926">
        <v>0</v>
      </c>
      <c r="AA926">
        <v>0</v>
      </c>
      <c r="AB926" t="s">
        <v>1044</v>
      </c>
      <c r="AC926" t="s">
        <v>7659</v>
      </c>
      <c r="AP926" t="s">
        <v>981</v>
      </c>
      <c r="AQ926">
        <v>0</v>
      </c>
      <c r="AT926" t="s">
        <v>1190</v>
      </c>
      <c r="AU926" t="s">
        <v>2903</v>
      </c>
      <c r="AV926" t="s">
        <v>7660</v>
      </c>
      <c r="AW926" t="s">
        <v>2904</v>
      </c>
      <c r="AX926" t="s">
        <v>2904</v>
      </c>
      <c r="BF926" s="730" t="s">
        <v>5025</v>
      </c>
      <c r="BG926" s="730" t="s">
        <v>1044</v>
      </c>
      <c r="BH926" s="730" t="s">
        <v>11138</v>
      </c>
    </row>
    <row r="927" spans="1:60">
      <c r="A927">
        <v>923</v>
      </c>
      <c r="B927" t="s">
        <v>1044</v>
      </c>
      <c r="D927" t="s">
        <v>7661</v>
      </c>
      <c r="E927" t="s">
        <v>1204</v>
      </c>
      <c r="F927" t="s">
        <v>974</v>
      </c>
      <c r="G927">
        <v>1</v>
      </c>
      <c r="H927">
        <v>0</v>
      </c>
      <c r="I927" t="s">
        <v>2381</v>
      </c>
      <c r="J927" t="s">
        <v>6978</v>
      </c>
      <c r="K927" t="s">
        <v>6905</v>
      </c>
      <c r="L927" t="s">
        <v>2136</v>
      </c>
      <c r="M927" t="s">
        <v>978</v>
      </c>
      <c r="N927" t="s">
        <v>1204</v>
      </c>
      <c r="O927" t="s">
        <v>7662</v>
      </c>
      <c r="P927" t="s">
        <v>7663</v>
      </c>
      <c r="Q927">
        <v>2090</v>
      </c>
      <c r="R927">
        <v>2030</v>
      </c>
      <c r="S927">
        <v>1991</v>
      </c>
      <c r="T927">
        <v>7</v>
      </c>
      <c r="U927">
        <v>32</v>
      </c>
      <c r="V927">
        <v>39</v>
      </c>
      <c r="W927">
        <v>0.98080000000000001</v>
      </c>
      <c r="X927">
        <v>1</v>
      </c>
      <c r="Y927">
        <v>1</v>
      </c>
      <c r="Z927">
        <v>1</v>
      </c>
      <c r="AA927">
        <v>1</v>
      </c>
      <c r="AB927" t="s">
        <v>1044</v>
      </c>
      <c r="AC927" t="s">
        <v>7664</v>
      </c>
      <c r="AP927" t="s">
        <v>981</v>
      </c>
      <c r="AQ927">
        <v>0</v>
      </c>
      <c r="AT927" t="s">
        <v>1023</v>
      </c>
      <c r="AU927" t="s">
        <v>7665</v>
      </c>
      <c r="AV927" t="s">
        <v>7666</v>
      </c>
      <c r="AW927" t="s">
        <v>7667</v>
      </c>
      <c r="AX927" t="s">
        <v>7667</v>
      </c>
      <c r="BF927" s="730" t="s">
        <v>5559</v>
      </c>
      <c r="BG927" s="730" t="s">
        <v>6905</v>
      </c>
      <c r="BH927" s="730" t="s">
        <v>11138</v>
      </c>
    </row>
    <row r="928" spans="1:60">
      <c r="A928">
        <v>924</v>
      </c>
      <c r="B928" t="s">
        <v>1044</v>
      </c>
      <c r="D928" t="s">
        <v>7668</v>
      </c>
      <c r="E928" t="s">
        <v>7669</v>
      </c>
      <c r="F928" t="s">
        <v>974</v>
      </c>
      <c r="G928">
        <v>1</v>
      </c>
      <c r="H928">
        <v>0</v>
      </c>
      <c r="I928" t="s">
        <v>6790</v>
      </c>
      <c r="J928" t="s">
        <v>7165</v>
      </c>
      <c r="K928" t="s">
        <v>6767</v>
      </c>
      <c r="L928" t="s">
        <v>2136</v>
      </c>
      <c r="M928" t="s">
        <v>978</v>
      </c>
      <c r="N928" t="s">
        <v>7669</v>
      </c>
      <c r="O928" t="s">
        <v>7669</v>
      </c>
      <c r="P928" t="s">
        <v>7670</v>
      </c>
      <c r="Q928">
        <v>2418</v>
      </c>
      <c r="R928">
        <v>2245</v>
      </c>
      <c r="S928">
        <v>2221</v>
      </c>
      <c r="T928">
        <v>12</v>
      </c>
      <c r="U928">
        <v>12</v>
      </c>
      <c r="V928">
        <v>24</v>
      </c>
      <c r="W928">
        <v>0.98929999999999996</v>
      </c>
      <c r="X928">
        <v>1</v>
      </c>
      <c r="Y928">
        <v>1</v>
      </c>
      <c r="Z928">
        <v>1</v>
      </c>
      <c r="AA928">
        <v>1</v>
      </c>
      <c r="AB928" t="s">
        <v>1044</v>
      </c>
      <c r="AC928" t="s">
        <v>7671</v>
      </c>
      <c r="AP928" t="s">
        <v>981</v>
      </c>
      <c r="AQ928">
        <v>0</v>
      </c>
      <c r="AT928" t="s">
        <v>7672</v>
      </c>
      <c r="AU928" t="s">
        <v>7673</v>
      </c>
      <c r="AV928" t="s">
        <v>7674</v>
      </c>
      <c r="AW928" t="s">
        <v>7675</v>
      </c>
      <c r="AX928" t="s">
        <v>7676</v>
      </c>
      <c r="BF928" s="730" t="s">
        <v>6935</v>
      </c>
      <c r="BG928" s="730" t="s">
        <v>1044</v>
      </c>
      <c r="BH928" s="730" t="s">
        <v>11138</v>
      </c>
    </row>
    <row r="929" spans="1:60">
      <c r="A929">
        <v>925</v>
      </c>
      <c r="B929" t="s">
        <v>1044</v>
      </c>
      <c r="D929" t="s">
        <v>1332</v>
      </c>
      <c r="E929" t="s">
        <v>1335</v>
      </c>
      <c r="F929" t="s">
        <v>974</v>
      </c>
      <c r="G929">
        <v>1</v>
      </c>
      <c r="H929">
        <v>0</v>
      </c>
      <c r="I929" t="s">
        <v>6790</v>
      </c>
      <c r="J929" t="s">
        <v>7261</v>
      </c>
      <c r="K929" t="s">
        <v>6767</v>
      </c>
      <c r="L929" t="s">
        <v>2136</v>
      </c>
      <c r="M929" t="s">
        <v>978</v>
      </c>
      <c r="N929" t="s">
        <v>1335</v>
      </c>
      <c r="O929" t="s">
        <v>1335</v>
      </c>
      <c r="P929" t="s">
        <v>7677</v>
      </c>
      <c r="Q929">
        <v>8942</v>
      </c>
      <c r="R929">
        <v>7891</v>
      </c>
      <c r="S929">
        <v>7680</v>
      </c>
      <c r="T929">
        <v>211</v>
      </c>
      <c r="U929">
        <v>0</v>
      </c>
      <c r="V929">
        <v>211</v>
      </c>
      <c r="W929">
        <v>0.97330000000000005</v>
      </c>
      <c r="X929">
        <v>0</v>
      </c>
      <c r="Y929">
        <v>1</v>
      </c>
      <c r="Z929">
        <v>1</v>
      </c>
      <c r="AA929">
        <v>0</v>
      </c>
      <c r="AB929" t="s">
        <v>1044</v>
      </c>
      <c r="AC929" t="s">
        <v>7678</v>
      </c>
      <c r="AP929" t="s">
        <v>981</v>
      </c>
      <c r="AQ929">
        <v>0</v>
      </c>
      <c r="AT929" t="s">
        <v>936</v>
      </c>
      <c r="AU929" t="s">
        <v>5146</v>
      </c>
      <c r="AV929" t="s">
        <v>7679</v>
      </c>
      <c r="AW929" t="s">
        <v>7680</v>
      </c>
      <c r="AX929" t="s">
        <v>7681</v>
      </c>
      <c r="BF929" s="730" t="s">
        <v>7661</v>
      </c>
      <c r="BG929" s="730" t="s">
        <v>6905</v>
      </c>
      <c r="BH929" s="730" t="s">
        <v>11138</v>
      </c>
    </row>
    <row r="930" spans="1:60">
      <c r="A930">
        <v>926</v>
      </c>
      <c r="B930" t="s">
        <v>1044</v>
      </c>
      <c r="D930" t="s">
        <v>7682</v>
      </c>
      <c r="E930" t="s">
        <v>7683</v>
      </c>
      <c r="F930" t="s">
        <v>974</v>
      </c>
      <c r="G930">
        <v>1</v>
      </c>
      <c r="H930">
        <v>0</v>
      </c>
      <c r="I930" t="s">
        <v>2381</v>
      </c>
      <c r="J930" t="s">
        <v>6873</v>
      </c>
      <c r="K930" t="s">
        <v>1044</v>
      </c>
      <c r="L930" t="s">
        <v>2136</v>
      </c>
      <c r="M930" t="s">
        <v>978</v>
      </c>
      <c r="N930" t="s">
        <v>7683</v>
      </c>
      <c r="O930" t="s">
        <v>7683</v>
      </c>
      <c r="P930" t="s">
        <v>7684</v>
      </c>
      <c r="Q930">
        <v>14045</v>
      </c>
      <c r="R930">
        <v>13939</v>
      </c>
      <c r="S930">
        <v>13288</v>
      </c>
      <c r="T930">
        <v>635</v>
      </c>
      <c r="U930">
        <v>16</v>
      </c>
      <c r="V930">
        <v>651</v>
      </c>
      <c r="W930">
        <v>0.95330000000000004</v>
      </c>
      <c r="X930">
        <v>0</v>
      </c>
      <c r="Y930">
        <v>1</v>
      </c>
      <c r="Z930">
        <v>1</v>
      </c>
      <c r="AA930">
        <v>0</v>
      </c>
      <c r="AB930" t="s">
        <v>1044</v>
      </c>
      <c r="AC930" t="s">
        <v>7685</v>
      </c>
      <c r="AP930" t="s">
        <v>981</v>
      </c>
      <c r="AQ930">
        <v>0</v>
      </c>
      <c r="AT930" t="s">
        <v>936</v>
      </c>
      <c r="AU930" t="s">
        <v>5146</v>
      </c>
      <c r="AV930" t="s">
        <v>7686</v>
      </c>
      <c r="AW930" t="s">
        <v>7687</v>
      </c>
      <c r="AX930" t="s">
        <v>7681</v>
      </c>
      <c r="BF930" s="730" t="s">
        <v>7668</v>
      </c>
      <c r="BG930" s="730" t="s">
        <v>6767</v>
      </c>
      <c r="BH930" s="730" t="s">
        <v>11138</v>
      </c>
    </row>
    <row r="931" spans="1:60">
      <c r="A931">
        <v>927</v>
      </c>
      <c r="B931" t="s">
        <v>1044</v>
      </c>
      <c r="D931" t="s">
        <v>7688</v>
      </c>
      <c r="E931" t="s">
        <v>7689</v>
      </c>
      <c r="F931" t="s">
        <v>974</v>
      </c>
      <c r="G931">
        <v>1</v>
      </c>
      <c r="H931">
        <v>0</v>
      </c>
      <c r="I931" t="s">
        <v>3966</v>
      </c>
      <c r="J931" t="s">
        <v>6766</v>
      </c>
      <c r="K931" t="s">
        <v>6767</v>
      </c>
      <c r="L931" t="s">
        <v>2136</v>
      </c>
      <c r="M931" t="s">
        <v>978</v>
      </c>
      <c r="N931" t="s">
        <v>7689</v>
      </c>
      <c r="O931" t="s">
        <v>7690</v>
      </c>
      <c r="P931" t="s">
        <v>7691</v>
      </c>
      <c r="Q931">
        <v>8219</v>
      </c>
      <c r="R931">
        <v>7717</v>
      </c>
      <c r="S931">
        <v>7580</v>
      </c>
      <c r="T931">
        <v>104</v>
      </c>
      <c r="U931">
        <v>27</v>
      </c>
      <c r="V931">
        <v>137</v>
      </c>
      <c r="W931">
        <v>0.98219999999999996</v>
      </c>
      <c r="X931">
        <v>1</v>
      </c>
      <c r="Y931">
        <v>1</v>
      </c>
      <c r="Z931">
        <v>1</v>
      </c>
      <c r="AA931">
        <v>1</v>
      </c>
      <c r="AB931" t="s">
        <v>1044</v>
      </c>
      <c r="AC931" t="s">
        <v>7692</v>
      </c>
      <c r="AP931" t="s">
        <v>981</v>
      </c>
      <c r="AQ931">
        <v>0</v>
      </c>
      <c r="AT931" t="s">
        <v>936</v>
      </c>
      <c r="AU931" t="s">
        <v>5153</v>
      </c>
      <c r="AV931" t="s">
        <v>7693</v>
      </c>
      <c r="AW931" t="s">
        <v>7694</v>
      </c>
      <c r="AX931" t="s">
        <v>5148</v>
      </c>
      <c r="BF931" s="730" t="s">
        <v>1332</v>
      </c>
      <c r="BG931" s="730" t="s">
        <v>6767</v>
      </c>
      <c r="BH931" s="730" t="s">
        <v>11138</v>
      </c>
    </row>
    <row r="932" spans="1:60">
      <c r="A932">
        <v>928</v>
      </c>
      <c r="B932" t="s">
        <v>1044</v>
      </c>
      <c r="D932" t="s">
        <v>7695</v>
      </c>
      <c r="E932" t="s">
        <v>7696</v>
      </c>
      <c r="F932" t="s">
        <v>974</v>
      </c>
      <c r="G932">
        <v>2</v>
      </c>
      <c r="H932">
        <v>0</v>
      </c>
      <c r="I932" t="s">
        <v>2381</v>
      </c>
      <c r="J932" t="s">
        <v>7696</v>
      </c>
      <c r="K932" t="s">
        <v>6905</v>
      </c>
      <c r="L932" t="s">
        <v>2136</v>
      </c>
      <c r="M932" t="s">
        <v>978</v>
      </c>
      <c r="N932" t="s">
        <v>7696</v>
      </c>
      <c r="O932" t="s">
        <v>7697</v>
      </c>
      <c r="P932" t="s">
        <v>7698</v>
      </c>
      <c r="Q932">
        <v>101000</v>
      </c>
      <c r="R932">
        <v>106040</v>
      </c>
      <c r="S932">
        <v>104460</v>
      </c>
      <c r="T932">
        <v>1292</v>
      </c>
      <c r="U932">
        <v>288</v>
      </c>
      <c r="V932">
        <v>1580</v>
      </c>
      <c r="W932">
        <v>0.98509999999999998</v>
      </c>
      <c r="X932">
        <v>1</v>
      </c>
      <c r="Y932">
        <v>1</v>
      </c>
      <c r="Z932">
        <v>1</v>
      </c>
      <c r="AA932">
        <v>1</v>
      </c>
      <c r="AB932" t="s">
        <v>1044</v>
      </c>
      <c r="AC932" s="488" t="s">
        <v>7699</v>
      </c>
      <c r="AD932" s="489" t="s">
        <v>7700</v>
      </c>
      <c r="AP932" t="s">
        <v>981</v>
      </c>
      <c r="AQ932">
        <v>0</v>
      </c>
      <c r="AT932" t="s">
        <v>1054</v>
      </c>
      <c r="AU932" t="s">
        <v>4453</v>
      </c>
      <c r="AV932" t="s">
        <v>7701</v>
      </c>
      <c r="AW932" t="s">
        <v>7702</v>
      </c>
      <c r="AX932" t="s">
        <v>4454</v>
      </c>
      <c r="BF932" s="730" t="s">
        <v>7682</v>
      </c>
      <c r="BG932" s="730" t="s">
        <v>1044</v>
      </c>
      <c r="BH932" s="730" t="s">
        <v>11138</v>
      </c>
    </row>
    <row r="933" spans="1:60">
      <c r="A933">
        <v>929</v>
      </c>
      <c r="B933" t="s">
        <v>1044</v>
      </c>
      <c r="D933" t="s">
        <v>7703</v>
      </c>
      <c r="E933" t="s">
        <v>7704</v>
      </c>
      <c r="F933" t="s">
        <v>974</v>
      </c>
      <c r="G933">
        <v>1</v>
      </c>
      <c r="H933">
        <v>0</v>
      </c>
      <c r="I933" t="s">
        <v>2381</v>
      </c>
      <c r="J933" t="s">
        <v>2531</v>
      </c>
      <c r="K933" t="s">
        <v>6905</v>
      </c>
      <c r="L933" t="s">
        <v>2136</v>
      </c>
      <c r="M933" t="s">
        <v>978</v>
      </c>
      <c r="N933" t="s">
        <v>7704</v>
      </c>
      <c r="O933" t="s">
        <v>7704</v>
      </c>
      <c r="P933" t="s">
        <v>7705</v>
      </c>
      <c r="Q933">
        <v>4896</v>
      </c>
      <c r="R933">
        <v>4715</v>
      </c>
      <c r="S933">
        <v>3698</v>
      </c>
      <c r="T933">
        <v>963</v>
      </c>
      <c r="U933">
        <v>54</v>
      </c>
      <c r="V933">
        <v>1017</v>
      </c>
      <c r="W933">
        <v>0.7843</v>
      </c>
      <c r="X933">
        <v>0</v>
      </c>
      <c r="Y933">
        <v>1</v>
      </c>
      <c r="Z933">
        <v>1</v>
      </c>
      <c r="AA933">
        <v>0</v>
      </c>
      <c r="AB933" t="s">
        <v>1044</v>
      </c>
      <c r="AC933" t="s">
        <v>7706</v>
      </c>
      <c r="AP933" t="s">
        <v>981</v>
      </c>
      <c r="AQ933">
        <v>0</v>
      </c>
      <c r="AT933" t="s">
        <v>1054</v>
      </c>
      <c r="AU933" t="s">
        <v>4772</v>
      </c>
      <c r="AV933" t="s">
        <v>7707</v>
      </c>
      <c r="AW933" t="s">
        <v>7708</v>
      </c>
      <c r="AX933" t="s">
        <v>4773</v>
      </c>
      <c r="BF933" s="730" t="s">
        <v>7688</v>
      </c>
      <c r="BG933" s="730" t="s">
        <v>6767</v>
      </c>
      <c r="BH933" s="730" t="s">
        <v>11138</v>
      </c>
    </row>
    <row r="934" spans="1:60">
      <c r="A934">
        <v>930</v>
      </c>
      <c r="B934" t="s">
        <v>1044</v>
      </c>
      <c r="D934" t="s">
        <v>7709</v>
      </c>
      <c r="E934" t="s">
        <v>7710</v>
      </c>
      <c r="F934" t="s">
        <v>974</v>
      </c>
      <c r="G934">
        <v>2</v>
      </c>
      <c r="H934">
        <v>0</v>
      </c>
      <c r="I934" t="s">
        <v>2381</v>
      </c>
      <c r="J934" t="s">
        <v>6931</v>
      </c>
      <c r="K934" t="s">
        <v>1044</v>
      </c>
      <c r="L934" t="s">
        <v>2136</v>
      </c>
      <c r="M934" t="s">
        <v>978</v>
      </c>
      <c r="N934" t="s">
        <v>7710</v>
      </c>
      <c r="O934" t="s">
        <v>7710</v>
      </c>
      <c r="P934" t="s">
        <v>7711</v>
      </c>
      <c r="Q934">
        <v>3508</v>
      </c>
      <c r="R934">
        <v>3705</v>
      </c>
      <c r="S934">
        <v>3598</v>
      </c>
      <c r="T934">
        <v>56</v>
      </c>
      <c r="U934">
        <v>51</v>
      </c>
      <c r="V934">
        <v>107</v>
      </c>
      <c r="W934">
        <v>0.97109999999999996</v>
      </c>
      <c r="X934">
        <v>0</v>
      </c>
      <c r="Y934">
        <v>1</v>
      </c>
      <c r="Z934">
        <v>1</v>
      </c>
      <c r="AA934">
        <v>0</v>
      </c>
      <c r="AB934" t="s">
        <v>1044</v>
      </c>
      <c r="AC934" s="488" t="s">
        <v>7712</v>
      </c>
      <c r="AD934" s="489" t="s">
        <v>7713</v>
      </c>
      <c r="AP934" t="s">
        <v>981</v>
      </c>
      <c r="AQ934">
        <v>0</v>
      </c>
      <c r="AT934" t="s">
        <v>991</v>
      </c>
      <c r="AU934" t="s">
        <v>7714</v>
      </c>
      <c r="AV934" t="s">
        <v>7715</v>
      </c>
      <c r="AW934" t="s">
        <v>7716</v>
      </c>
      <c r="AX934" t="s">
        <v>7716</v>
      </c>
      <c r="BF934" s="730" t="s">
        <v>7695</v>
      </c>
      <c r="BG934" s="730" t="s">
        <v>6905</v>
      </c>
      <c r="BH934" s="730" t="s">
        <v>11138</v>
      </c>
    </row>
    <row r="935" spans="1:60">
      <c r="A935">
        <v>931</v>
      </c>
      <c r="B935" t="s">
        <v>1044</v>
      </c>
      <c r="D935" t="s">
        <v>7717</v>
      </c>
      <c r="E935" t="s">
        <v>7718</v>
      </c>
      <c r="F935" t="s">
        <v>974</v>
      </c>
      <c r="G935">
        <v>1</v>
      </c>
      <c r="H935">
        <v>0</v>
      </c>
      <c r="I935" t="s">
        <v>6947</v>
      </c>
      <c r="J935" t="s">
        <v>6776</v>
      </c>
      <c r="K935" t="s">
        <v>7719</v>
      </c>
      <c r="L935" t="s">
        <v>2136</v>
      </c>
      <c r="M935" t="s">
        <v>978</v>
      </c>
      <c r="N935" t="s">
        <v>7720</v>
      </c>
      <c r="O935" t="s">
        <v>7720</v>
      </c>
      <c r="P935" t="s">
        <v>7721</v>
      </c>
      <c r="Q935">
        <v>6409</v>
      </c>
      <c r="R935">
        <v>6291</v>
      </c>
      <c r="S935">
        <v>6222</v>
      </c>
      <c r="T935">
        <v>43</v>
      </c>
      <c r="U935">
        <v>26</v>
      </c>
      <c r="V935">
        <v>69</v>
      </c>
      <c r="W935">
        <v>0.98899999999999999</v>
      </c>
      <c r="X935">
        <v>1</v>
      </c>
      <c r="Y935">
        <v>1</v>
      </c>
      <c r="Z935">
        <v>1</v>
      </c>
      <c r="AA935">
        <v>1</v>
      </c>
      <c r="AB935" t="s">
        <v>1044</v>
      </c>
      <c r="AC935" t="s">
        <v>7722</v>
      </c>
      <c r="AP935" t="s">
        <v>981</v>
      </c>
      <c r="AQ935">
        <v>0</v>
      </c>
      <c r="AT935" t="s">
        <v>1044</v>
      </c>
      <c r="AU935" t="s">
        <v>7636</v>
      </c>
      <c r="AV935" t="s">
        <v>7723</v>
      </c>
      <c r="AW935" t="s">
        <v>7637</v>
      </c>
      <c r="AX935" t="s">
        <v>7637</v>
      </c>
      <c r="BF935" s="730" t="s">
        <v>7703</v>
      </c>
      <c r="BG935" s="730" t="s">
        <v>6905</v>
      </c>
      <c r="BH935" s="730" t="s">
        <v>11138</v>
      </c>
    </row>
    <row r="936" spans="1:60">
      <c r="A936">
        <v>932</v>
      </c>
      <c r="B936" t="s">
        <v>1044</v>
      </c>
      <c r="D936" t="s">
        <v>2893</v>
      </c>
      <c r="E936" t="s">
        <v>2896</v>
      </c>
      <c r="F936" t="s">
        <v>974</v>
      </c>
      <c r="G936">
        <v>1</v>
      </c>
      <c r="H936">
        <v>0</v>
      </c>
      <c r="I936" t="s">
        <v>2381</v>
      </c>
      <c r="J936" t="s">
        <v>7061</v>
      </c>
      <c r="K936" t="s">
        <v>6777</v>
      </c>
      <c r="L936" t="s">
        <v>2136</v>
      </c>
      <c r="M936" t="s">
        <v>978</v>
      </c>
      <c r="N936" t="s">
        <v>2896</v>
      </c>
      <c r="O936" t="s">
        <v>2896</v>
      </c>
      <c r="P936" t="s">
        <v>7724</v>
      </c>
      <c r="Q936">
        <v>2516</v>
      </c>
      <c r="R936">
        <v>2404</v>
      </c>
      <c r="S936">
        <v>2390</v>
      </c>
      <c r="T936">
        <v>0</v>
      </c>
      <c r="U936">
        <v>14</v>
      </c>
      <c r="V936">
        <v>14</v>
      </c>
      <c r="W936">
        <v>0.99419999999999997</v>
      </c>
      <c r="X936">
        <v>1</v>
      </c>
      <c r="Y936">
        <v>1</v>
      </c>
      <c r="Z936">
        <v>0</v>
      </c>
      <c r="AA936">
        <v>0</v>
      </c>
      <c r="AB936" t="s">
        <v>1044</v>
      </c>
      <c r="AC936" t="s">
        <v>7725</v>
      </c>
      <c r="AP936" t="s">
        <v>981</v>
      </c>
      <c r="AQ936">
        <v>0</v>
      </c>
      <c r="AT936" t="s">
        <v>1190</v>
      </c>
      <c r="AU936" t="s">
        <v>3685</v>
      </c>
      <c r="AV936" t="s">
        <v>7726</v>
      </c>
      <c r="AW936" t="s">
        <v>7727</v>
      </c>
      <c r="AX936" t="s">
        <v>3686</v>
      </c>
      <c r="BF936" s="730" t="s">
        <v>7709</v>
      </c>
      <c r="BG936" s="730" t="s">
        <v>1044</v>
      </c>
      <c r="BH936" s="730" t="s">
        <v>11138</v>
      </c>
    </row>
    <row r="937" spans="1:60">
      <c r="A937">
        <v>933</v>
      </c>
      <c r="B937" t="s">
        <v>1044</v>
      </c>
      <c r="D937" t="s">
        <v>1496</v>
      </c>
      <c r="E937" t="s">
        <v>1499</v>
      </c>
      <c r="F937" t="s">
        <v>974</v>
      </c>
      <c r="G937">
        <v>1</v>
      </c>
      <c r="H937">
        <v>0</v>
      </c>
      <c r="I937" t="s">
        <v>2381</v>
      </c>
      <c r="J937" t="s">
        <v>6987</v>
      </c>
      <c r="K937" t="s">
        <v>1044</v>
      </c>
      <c r="L937" t="s">
        <v>2136</v>
      </c>
      <c r="M937" t="s">
        <v>978</v>
      </c>
      <c r="N937" t="s">
        <v>1499</v>
      </c>
      <c r="O937" t="s">
        <v>1499</v>
      </c>
      <c r="P937" t="s">
        <v>7728</v>
      </c>
      <c r="Q937">
        <v>5227</v>
      </c>
      <c r="R937">
        <v>5353</v>
      </c>
      <c r="S937">
        <v>5259</v>
      </c>
      <c r="T937">
        <v>77</v>
      </c>
      <c r="U937">
        <v>17</v>
      </c>
      <c r="V937">
        <v>94</v>
      </c>
      <c r="W937">
        <v>0.98240000000000005</v>
      </c>
      <c r="X937">
        <v>1</v>
      </c>
      <c r="Y937">
        <v>1</v>
      </c>
      <c r="Z937">
        <v>1</v>
      </c>
      <c r="AA937">
        <v>1</v>
      </c>
      <c r="AB937" t="s">
        <v>1044</v>
      </c>
      <c r="AC937" t="s">
        <v>7729</v>
      </c>
      <c r="AP937" t="s">
        <v>981</v>
      </c>
      <c r="AQ937">
        <v>0</v>
      </c>
      <c r="AT937" t="s">
        <v>1521</v>
      </c>
      <c r="AU937" t="s">
        <v>1691</v>
      </c>
      <c r="AV937" t="s">
        <v>7730</v>
      </c>
      <c r="AW937" t="s">
        <v>7731</v>
      </c>
      <c r="AX937" t="s">
        <v>1692</v>
      </c>
      <c r="BF937" s="730" t="s">
        <v>7717</v>
      </c>
      <c r="BG937" s="730" t="s">
        <v>7719</v>
      </c>
      <c r="BH937" s="730" t="s">
        <v>11138</v>
      </c>
    </row>
    <row r="938" spans="1:60">
      <c r="A938">
        <v>934</v>
      </c>
      <c r="B938" t="s">
        <v>1044</v>
      </c>
      <c r="D938" t="s">
        <v>7732</v>
      </c>
      <c r="E938" t="s">
        <v>7307</v>
      </c>
      <c r="F938" t="s">
        <v>974</v>
      </c>
      <c r="G938">
        <v>2</v>
      </c>
      <c r="H938">
        <v>0</v>
      </c>
      <c r="I938" t="s">
        <v>2381</v>
      </c>
      <c r="J938" t="s">
        <v>2427</v>
      </c>
      <c r="K938" t="s">
        <v>1044</v>
      </c>
      <c r="L938" t="s">
        <v>2136</v>
      </c>
      <c r="M938" t="s">
        <v>978</v>
      </c>
      <c r="N938" t="s">
        <v>7307</v>
      </c>
      <c r="O938" t="s">
        <v>7307</v>
      </c>
      <c r="P938" t="s">
        <v>7733</v>
      </c>
      <c r="Q938">
        <v>4389</v>
      </c>
      <c r="R938">
        <v>4284</v>
      </c>
      <c r="S938">
        <v>4284</v>
      </c>
      <c r="T938">
        <v>0</v>
      </c>
      <c r="U938">
        <v>0</v>
      </c>
      <c r="V938">
        <v>0</v>
      </c>
      <c r="W938">
        <v>1</v>
      </c>
      <c r="X938">
        <v>1</v>
      </c>
      <c r="Y938">
        <v>1</v>
      </c>
      <c r="Z938">
        <v>1</v>
      </c>
      <c r="AA938">
        <v>1</v>
      </c>
      <c r="AB938" t="s">
        <v>1044</v>
      </c>
      <c r="AC938" s="488" t="s">
        <v>7734</v>
      </c>
      <c r="AD938" s="489" t="s">
        <v>7735</v>
      </c>
      <c r="AP938" t="s">
        <v>981</v>
      </c>
      <c r="AQ938">
        <v>0</v>
      </c>
      <c r="AT938" t="s">
        <v>936</v>
      </c>
      <c r="AU938" t="s">
        <v>5642</v>
      </c>
      <c r="AV938" t="s">
        <v>7736</v>
      </c>
      <c r="AW938" t="s">
        <v>7737</v>
      </c>
      <c r="AX938" t="s">
        <v>5643</v>
      </c>
      <c r="BF938" s="730" t="s">
        <v>2893</v>
      </c>
      <c r="BG938" s="730" t="s">
        <v>6777</v>
      </c>
      <c r="BH938" s="730" t="s">
        <v>11138</v>
      </c>
    </row>
    <row r="939" spans="1:60">
      <c r="A939">
        <v>935</v>
      </c>
      <c r="B939" t="s">
        <v>1044</v>
      </c>
      <c r="D939" t="s">
        <v>6215</v>
      </c>
      <c r="E939" t="s">
        <v>6218</v>
      </c>
      <c r="F939" t="s">
        <v>974</v>
      </c>
      <c r="G939">
        <v>1</v>
      </c>
      <c r="H939">
        <v>0</v>
      </c>
      <c r="I939" t="s">
        <v>2381</v>
      </c>
      <c r="J939" t="s">
        <v>6826</v>
      </c>
      <c r="K939" t="s">
        <v>1044</v>
      </c>
      <c r="L939" t="s">
        <v>2136</v>
      </c>
      <c r="M939" t="s">
        <v>978</v>
      </c>
      <c r="N939" t="s">
        <v>6218</v>
      </c>
      <c r="O939" t="s">
        <v>6218</v>
      </c>
      <c r="P939" t="s">
        <v>7738</v>
      </c>
      <c r="Q939">
        <v>2108</v>
      </c>
      <c r="R939">
        <v>2060</v>
      </c>
      <c r="S939">
        <v>1977</v>
      </c>
      <c r="T939">
        <v>48</v>
      </c>
      <c r="U939">
        <v>35</v>
      </c>
      <c r="V939">
        <v>83</v>
      </c>
      <c r="W939">
        <v>0.9597</v>
      </c>
      <c r="X939">
        <v>0</v>
      </c>
      <c r="Y939">
        <v>1</v>
      </c>
      <c r="Z939">
        <v>1</v>
      </c>
      <c r="AA939">
        <v>0</v>
      </c>
      <c r="AB939" t="s">
        <v>1044</v>
      </c>
      <c r="AC939" t="s">
        <v>7739</v>
      </c>
      <c r="AP939" t="s">
        <v>981</v>
      </c>
      <c r="AQ939">
        <v>0</v>
      </c>
      <c r="AT939" t="s">
        <v>1023</v>
      </c>
      <c r="AU939" t="s">
        <v>7740</v>
      </c>
      <c r="AV939" t="s">
        <v>7741</v>
      </c>
      <c r="AW939" t="s">
        <v>7742</v>
      </c>
      <c r="AX939" t="s">
        <v>7743</v>
      </c>
      <c r="BF939" s="730" t="s">
        <v>1496</v>
      </c>
      <c r="BG939" s="730" t="s">
        <v>1044</v>
      </c>
      <c r="BH939" s="730" t="s">
        <v>11138</v>
      </c>
    </row>
    <row r="940" spans="1:60">
      <c r="A940">
        <v>936</v>
      </c>
      <c r="B940" t="s">
        <v>1044</v>
      </c>
      <c r="D940" t="s">
        <v>2268</v>
      </c>
      <c r="E940" t="s">
        <v>2271</v>
      </c>
      <c r="F940" t="s">
        <v>974</v>
      </c>
      <c r="G940">
        <v>1</v>
      </c>
      <c r="H940">
        <v>0</v>
      </c>
      <c r="I940" t="s">
        <v>2381</v>
      </c>
      <c r="J940" t="s">
        <v>7156</v>
      </c>
      <c r="K940" t="s">
        <v>6897</v>
      </c>
      <c r="L940" t="s">
        <v>2136</v>
      </c>
      <c r="M940" t="s">
        <v>978</v>
      </c>
      <c r="N940" t="s">
        <v>2271</v>
      </c>
      <c r="O940" t="s">
        <v>2271</v>
      </c>
      <c r="P940" t="s">
        <v>7744</v>
      </c>
      <c r="Q940">
        <v>2630</v>
      </c>
      <c r="R940">
        <v>3012</v>
      </c>
      <c r="S940">
        <v>2968</v>
      </c>
      <c r="T940">
        <v>0</v>
      </c>
      <c r="U940">
        <v>44</v>
      </c>
      <c r="V940">
        <v>44</v>
      </c>
      <c r="W940">
        <v>0.98540000000000005</v>
      </c>
      <c r="X940">
        <v>1</v>
      </c>
      <c r="Y940">
        <v>1</v>
      </c>
      <c r="Z940">
        <v>1</v>
      </c>
      <c r="AA940">
        <v>1</v>
      </c>
      <c r="AB940" t="s">
        <v>1044</v>
      </c>
      <c r="AC940" t="s">
        <v>7745</v>
      </c>
      <c r="AP940" t="s">
        <v>981</v>
      </c>
      <c r="AQ940">
        <v>0</v>
      </c>
      <c r="AT940" t="s">
        <v>936</v>
      </c>
      <c r="AU940" t="s">
        <v>5442</v>
      </c>
      <c r="AV940" t="s">
        <v>7746</v>
      </c>
      <c r="AW940" t="s">
        <v>7747</v>
      </c>
      <c r="AX940" t="s">
        <v>5443</v>
      </c>
      <c r="BF940" s="730" t="s">
        <v>7732</v>
      </c>
      <c r="BG940" s="730" t="s">
        <v>1044</v>
      </c>
      <c r="BH940" s="730" t="s">
        <v>11138</v>
      </c>
    </row>
    <row r="941" spans="1:60">
      <c r="A941">
        <v>937</v>
      </c>
      <c r="B941" t="s">
        <v>1044</v>
      </c>
      <c r="D941" t="s">
        <v>6563</v>
      </c>
      <c r="E941" t="s">
        <v>6566</v>
      </c>
      <c r="F941" t="s">
        <v>974</v>
      </c>
      <c r="G941">
        <v>1</v>
      </c>
      <c r="H941">
        <v>0</v>
      </c>
      <c r="I941" t="s">
        <v>2381</v>
      </c>
      <c r="J941" t="s">
        <v>7079</v>
      </c>
      <c r="K941" t="s">
        <v>6897</v>
      </c>
      <c r="L941" t="s">
        <v>2136</v>
      </c>
      <c r="M941" t="s">
        <v>978</v>
      </c>
      <c r="N941" t="s">
        <v>6566</v>
      </c>
      <c r="O941" t="s">
        <v>6566</v>
      </c>
      <c r="P941" t="s">
        <v>7748</v>
      </c>
      <c r="Q941">
        <v>20322</v>
      </c>
      <c r="R941">
        <v>20375</v>
      </c>
      <c r="S941">
        <v>20072</v>
      </c>
      <c r="T941">
        <v>160</v>
      </c>
      <c r="U941">
        <v>143</v>
      </c>
      <c r="V941">
        <v>303</v>
      </c>
      <c r="W941">
        <v>0.98509999999999998</v>
      </c>
      <c r="X941">
        <v>1</v>
      </c>
      <c r="Y941">
        <v>1</v>
      </c>
      <c r="Z941">
        <v>1</v>
      </c>
      <c r="AA941">
        <v>1</v>
      </c>
      <c r="AB941" t="s">
        <v>1044</v>
      </c>
      <c r="AC941" t="s">
        <v>7749</v>
      </c>
      <c r="AP941" t="s">
        <v>981</v>
      </c>
      <c r="AQ941">
        <v>0</v>
      </c>
      <c r="AT941" t="s">
        <v>1034</v>
      </c>
      <c r="AU941" t="s">
        <v>7750</v>
      </c>
      <c r="AV941" t="s">
        <v>7751</v>
      </c>
      <c r="AW941" t="s">
        <v>7752</v>
      </c>
      <c r="AX941" t="s">
        <v>5443</v>
      </c>
      <c r="BF941" s="730" t="s">
        <v>6215</v>
      </c>
      <c r="BG941" s="730" t="s">
        <v>1044</v>
      </c>
      <c r="BH941" s="730" t="s">
        <v>11138</v>
      </c>
    </row>
    <row r="942" spans="1:60">
      <c r="A942">
        <v>938</v>
      </c>
      <c r="B942" t="s">
        <v>1044</v>
      </c>
      <c r="D942" t="s">
        <v>2220</v>
      </c>
      <c r="E942" t="s">
        <v>2223</v>
      </c>
      <c r="F942" t="s">
        <v>974</v>
      </c>
      <c r="G942">
        <v>1</v>
      </c>
      <c r="H942">
        <v>0</v>
      </c>
      <c r="I942" t="s">
        <v>6790</v>
      </c>
      <c r="J942" t="s">
        <v>7391</v>
      </c>
      <c r="K942" t="s">
        <v>6777</v>
      </c>
      <c r="L942" t="s">
        <v>2136</v>
      </c>
      <c r="M942" t="s">
        <v>978</v>
      </c>
      <c r="N942" t="s">
        <v>2223</v>
      </c>
      <c r="O942" t="s">
        <v>7753</v>
      </c>
      <c r="P942" t="s">
        <v>7754</v>
      </c>
      <c r="Q942">
        <v>13348</v>
      </c>
      <c r="R942">
        <v>13174</v>
      </c>
      <c r="S942">
        <v>12932</v>
      </c>
      <c r="T942">
        <v>196</v>
      </c>
      <c r="U942">
        <v>46</v>
      </c>
      <c r="V942">
        <v>242</v>
      </c>
      <c r="W942">
        <v>0.98160000000000003</v>
      </c>
      <c r="X942">
        <v>1</v>
      </c>
      <c r="Y942">
        <v>1</v>
      </c>
      <c r="Z942">
        <v>1</v>
      </c>
      <c r="AA942">
        <v>1</v>
      </c>
      <c r="AB942" t="s">
        <v>1044</v>
      </c>
      <c r="AC942" t="s">
        <v>7755</v>
      </c>
      <c r="AP942" t="s">
        <v>981</v>
      </c>
      <c r="AQ942">
        <v>0</v>
      </c>
      <c r="AT942" t="s">
        <v>1034</v>
      </c>
      <c r="AU942" t="s">
        <v>7756</v>
      </c>
      <c r="AV942" t="s">
        <v>7757</v>
      </c>
      <c r="AW942" t="s">
        <v>7758</v>
      </c>
      <c r="AX942" t="s">
        <v>7759</v>
      </c>
      <c r="BF942" s="730" t="s">
        <v>2268</v>
      </c>
      <c r="BG942" s="730" t="s">
        <v>6897</v>
      </c>
      <c r="BH942" s="730" t="s">
        <v>11138</v>
      </c>
    </row>
    <row r="943" spans="1:60">
      <c r="A943">
        <v>939</v>
      </c>
      <c r="B943" t="s">
        <v>1044</v>
      </c>
      <c r="D943" t="s">
        <v>7760</v>
      </c>
      <c r="E943" t="s">
        <v>7761</v>
      </c>
      <c r="F943" t="s">
        <v>974</v>
      </c>
      <c r="G943">
        <v>1</v>
      </c>
      <c r="H943">
        <v>0</v>
      </c>
      <c r="I943" t="s">
        <v>2309</v>
      </c>
      <c r="J943" t="s">
        <v>7625</v>
      </c>
      <c r="K943" t="s">
        <v>6897</v>
      </c>
      <c r="L943" t="s">
        <v>2136</v>
      </c>
      <c r="M943" t="s">
        <v>978</v>
      </c>
      <c r="N943" t="s">
        <v>7761</v>
      </c>
      <c r="O943" t="s">
        <v>7761</v>
      </c>
      <c r="P943" t="s">
        <v>7762</v>
      </c>
      <c r="Q943">
        <v>3202</v>
      </c>
      <c r="R943">
        <v>2652</v>
      </c>
      <c r="S943">
        <v>2610</v>
      </c>
      <c r="T943">
        <v>17</v>
      </c>
      <c r="U943">
        <v>25</v>
      </c>
      <c r="V943">
        <v>42</v>
      </c>
      <c r="W943">
        <v>0.98419999999999996</v>
      </c>
      <c r="X943">
        <v>1</v>
      </c>
      <c r="Y943">
        <v>1</v>
      </c>
      <c r="Z943">
        <v>1</v>
      </c>
      <c r="AA943">
        <v>1</v>
      </c>
      <c r="AB943" t="s">
        <v>1044</v>
      </c>
      <c r="AC943" t="s">
        <v>7763</v>
      </c>
      <c r="AP943" t="s">
        <v>981</v>
      </c>
      <c r="AQ943">
        <v>0</v>
      </c>
      <c r="AT943" t="s">
        <v>1034</v>
      </c>
      <c r="AU943" t="s">
        <v>7756</v>
      </c>
      <c r="AV943" t="s">
        <v>7764</v>
      </c>
      <c r="AW943" t="s">
        <v>7759</v>
      </c>
      <c r="AX943" t="s">
        <v>7759</v>
      </c>
      <c r="BF943" s="730" t="s">
        <v>6563</v>
      </c>
      <c r="BG943" s="730" t="s">
        <v>6897</v>
      </c>
      <c r="BH943" s="730" t="s">
        <v>11138</v>
      </c>
    </row>
    <row r="944" spans="1:60">
      <c r="A944">
        <v>940</v>
      </c>
      <c r="B944" t="s">
        <v>1044</v>
      </c>
      <c r="D944" t="s">
        <v>6243</v>
      </c>
      <c r="E944" t="s">
        <v>6246</v>
      </c>
      <c r="F944" t="s">
        <v>974</v>
      </c>
      <c r="G944">
        <v>1</v>
      </c>
      <c r="H944">
        <v>0</v>
      </c>
      <c r="I944" t="s">
        <v>2381</v>
      </c>
      <c r="J944" t="s">
        <v>2495</v>
      </c>
      <c r="K944" t="s">
        <v>6905</v>
      </c>
      <c r="L944" t="s">
        <v>2136</v>
      </c>
      <c r="M944" t="s">
        <v>978</v>
      </c>
      <c r="N944" t="s">
        <v>6246</v>
      </c>
      <c r="O944" t="s">
        <v>6246</v>
      </c>
      <c r="P944" t="s">
        <v>7765</v>
      </c>
      <c r="Q944">
        <v>2649</v>
      </c>
      <c r="R944">
        <v>2557</v>
      </c>
      <c r="S944">
        <v>2499</v>
      </c>
      <c r="T944">
        <v>24</v>
      </c>
      <c r="U944">
        <v>34</v>
      </c>
      <c r="V944">
        <v>58</v>
      </c>
      <c r="W944">
        <v>0.97729999999999995</v>
      </c>
      <c r="X944">
        <v>0</v>
      </c>
      <c r="Y944">
        <v>1</v>
      </c>
      <c r="Z944">
        <v>1</v>
      </c>
      <c r="AA944">
        <v>0</v>
      </c>
      <c r="AB944" t="s">
        <v>1044</v>
      </c>
      <c r="AC944" t="s">
        <v>7766</v>
      </c>
      <c r="AP944" t="s">
        <v>981</v>
      </c>
      <c r="AQ944">
        <v>0</v>
      </c>
      <c r="AT944" t="s">
        <v>936</v>
      </c>
      <c r="AU944" t="s">
        <v>6005</v>
      </c>
      <c r="AV944" t="s">
        <v>7767</v>
      </c>
      <c r="AW944" t="s">
        <v>7768</v>
      </c>
      <c r="AX944" t="s">
        <v>6006</v>
      </c>
      <c r="BF944" s="730" t="s">
        <v>2220</v>
      </c>
      <c r="BG944" s="730" t="s">
        <v>6777</v>
      </c>
      <c r="BH944" s="730" t="s">
        <v>11138</v>
      </c>
    </row>
    <row r="945" spans="1:60">
      <c r="A945">
        <v>941</v>
      </c>
      <c r="B945" t="s">
        <v>1044</v>
      </c>
      <c r="D945" t="s">
        <v>2629</v>
      </c>
      <c r="E945" t="s">
        <v>2631</v>
      </c>
      <c r="F945" t="s">
        <v>974</v>
      </c>
      <c r="G945">
        <v>1</v>
      </c>
      <c r="H945">
        <v>0</v>
      </c>
      <c r="I945" t="s">
        <v>6790</v>
      </c>
      <c r="J945" t="s">
        <v>7412</v>
      </c>
      <c r="K945" t="s">
        <v>6767</v>
      </c>
      <c r="L945" t="s">
        <v>2136</v>
      </c>
      <c r="M945" t="s">
        <v>978</v>
      </c>
      <c r="N945" t="s">
        <v>2631</v>
      </c>
      <c r="O945" t="s">
        <v>2631</v>
      </c>
      <c r="P945" t="s">
        <v>7769</v>
      </c>
      <c r="Q945">
        <v>3822</v>
      </c>
      <c r="R945">
        <v>3822</v>
      </c>
      <c r="S945">
        <v>3767</v>
      </c>
      <c r="T945">
        <v>55</v>
      </c>
      <c r="U945">
        <v>0</v>
      </c>
      <c r="V945">
        <v>55</v>
      </c>
      <c r="W945">
        <v>0.98560000000000003</v>
      </c>
      <c r="X945">
        <v>1</v>
      </c>
      <c r="Y945">
        <v>1</v>
      </c>
      <c r="Z945">
        <v>1</v>
      </c>
      <c r="AA945">
        <v>1</v>
      </c>
      <c r="AB945" t="s">
        <v>1044</v>
      </c>
      <c r="AC945" t="s">
        <v>7770</v>
      </c>
      <c r="AP945" t="s">
        <v>981</v>
      </c>
      <c r="AQ945">
        <v>0</v>
      </c>
      <c r="AT945" t="s">
        <v>936</v>
      </c>
      <c r="AU945" t="s">
        <v>6005</v>
      </c>
      <c r="AV945" t="s">
        <v>7771</v>
      </c>
      <c r="AW945" t="s">
        <v>7772</v>
      </c>
      <c r="AX945" t="s">
        <v>6006</v>
      </c>
      <c r="BF945" s="730" t="s">
        <v>7760</v>
      </c>
      <c r="BG945" s="730" t="s">
        <v>6897</v>
      </c>
      <c r="BH945" s="730" t="s">
        <v>11138</v>
      </c>
    </row>
    <row r="946" spans="1:60">
      <c r="A946">
        <v>942</v>
      </c>
      <c r="B946" t="s">
        <v>1044</v>
      </c>
      <c r="D946" t="s">
        <v>2064</v>
      </c>
      <c r="E946" t="s">
        <v>2067</v>
      </c>
      <c r="F946" t="s">
        <v>974</v>
      </c>
      <c r="G946">
        <v>1</v>
      </c>
      <c r="H946">
        <v>0</v>
      </c>
      <c r="I946" t="s">
        <v>2309</v>
      </c>
      <c r="J946" t="s">
        <v>7223</v>
      </c>
      <c r="K946" t="s">
        <v>6897</v>
      </c>
      <c r="L946" t="s">
        <v>2136</v>
      </c>
      <c r="M946" t="s">
        <v>978</v>
      </c>
      <c r="N946" t="s">
        <v>7773</v>
      </c>
      <c r="O946" t="s">
        <v>7773</v>
      </c>
      <c r="P946" t="s">
        <v>7774</v>
      </c>
      <c r="Q946">
        <v>15647</v>
      </c>
      <c r="R946">
        <v>15648</v>
      </c>
      <c r="S946">
        <v>15323</v>
      </c>
      <c r="T946">
        <v>264</v>
      </c>
      <c r="U946">
        <v>61</v>
      </c>
      <c r="V946">
        <v>325</v>
      </c>
      <c r="W946">
        <v>0.97919999999999996</v>
      </c>
      <c r="X946">
        <v>0</v>
      </c>
      <c r="Y946">
        <v>1</v>
      </c>
      <c r="Z946">
        <v>1</v>
      </c>
      <c r="AA946">
        <v>0</v>
      </c>
      <c r="AB946" t="s">
        <v>1044</v>
      </c>
      <c r="AC946" t="s">
        <v>7775</v>
      </c>
      <c r="AP946" t="s">
        <v>981</v>
      </c>
      <c r="AQ946">
        <v>0</v>
      </c>
      <c r="AT946" t="s">
        <v>1082</v>
      </c>
      <c r="AU946" t="s">
        <v>2201</v>
      </c>
      <c r="AV946" t="s">
        <v>7776</v>
      </c>
      <c r="AW946" t="s">
        <v>7777</v>
      </c>
      <c r="AX946" t="s">
        <v>2202</v>
      </c>
      <c r="BF946" s="730" t="s">
        <v>6243</v>
      </c>
      <c r="BG946" s="730" t="s">
        <v>6905</v>
      </c>
      <c r="BH946" s="730" t="s">
        <v>11138</v>
      </c>
    </row>
    <row r="947" spans="1:60">
      <c r="A947">
        <v>943</v>
      </c>
      <c r="B947" t="s">
        <v>1044</v>
      </c>
      <c r="D947" t="s">
        <v>6989</v>
      </c>
      <c r="E947" t="s">
        <v>7778</v>
      </c>
      <c r="F947" t="s">
        <v>974</v>
      </c>
      <c r="G947">
        <v>1</v>
      </c>
      <c r="H947">
        <v>0</v>
      </c>
      <c r="I947" t="s">
        <v>2381</v>
      </c>
      <c r="J947" t="s">
        <v>6796</v>
      </c>
      <c r="K947" t="s">
        <v>6777</v>
      </c>
      <c r="L947" t="s">
        <v>2136</v>
      </c>
      <c r="M947" t="s">
        <v>978</v>
      </c>
      <c r="N947" t="s">
        <v>7778</v>
      </c>
      <c r="O947" t="s">
        <v>7778</v>
      </c>
      <c r="P947" t="s">
        <v>7779</v>
      </c>
      <c r="Q947">
        <v>59506</v>
      </c>
      <c r="R947">
        <v>59670</v>
      </c>
      <c r="S947">
        <v>59670</v>
      </c>
      <c r="T947">
        <v>0</v>
      </c>
      <c r="U947">
        <v>0</v>
      </c>
      <c r="V947">
        <v>0</v>
      </c>
      <c r="W947">
        <v>1</v>
      </c>
      <c r="X947">
        <v>1</v>
      </c>
      <c r="Y947">
        <v>1</v>
      </c>
      <c r="Z947">
        <v>1</v>
      </c>
      <c r="AA947">
        <v>1</v>
      </c>
      <c r="AB947" t="s">
        <v>1044</v>
      </c>
      <c r="AC947" t="s">
        <v>7780</v>
      </c>
      <c r="AP947" t="s">
        <v>1262</v>
      </c>
      <c r="AQ947">
        <v>3</v>
      </c>
      <c r="AT947" t="s">
        <v>1054</v>
      </c>
      <c r="AU947" t="s">
        <v>4444</v>
      </c>
      <c r="AV947" t="s">
        <v>7781</v>
      </c>
      <c r="AW947" t="s">
        <v>7782</v>
      </c>
      <c r="AX947" t="s">
        <v>4445</v>
      </c>
      <c r="BF947" s="730" t="s">
        <v>2629</v>
      </c>
      <c r="BG947" s="730" t="s">
        <v>6767</v>
      </c>
      <c r="BH947" s="730" t="s">
        <v>11138</v>
      </c>
    </row>
    <row r="948" spans="1:60">
      <c r="A948">
        <v>944</v>
      </c>
      <c r="B948" t="s">
        <v>1044</v>
      </c>
      <c r="D948" t="s">
        <v>6123</v>
      </c>
      <c r="E948" t="s">
        <v>6125</v>
      </c>
      <c r="F948" t="s">
        <v>974</v>
      </c>
      <c r="G948">
        <v>1</v>
      </c>
      <c r="H948">
        <v>0</v>
      </c>
      <c r="I948" t="s">
        <v>2381</v>
      </c>
      <c r="J948" t="s">
        <v>6826</v>
      </c>
      <c r="K948" t="s">
        <v>1044</v>
      </c>
      <c r="L948" t="s">
        <v>2136</v>
      </c>
      <c r="M948" t="s">
        <v>978</v>
      </c>
      <c r="N948" t="s">
        <v>3559</v>
      </c>
      <c r="O948" t="s">
        <v>3559</v>
      </c>
      <c r="P948" t="s">
        <v>7783</v>
      </c>
      <c r="Q948">
        <v>2254</v>
      </c>
      <c r="R948">
        <v>2342</v>
      </c>
      <c r="S948">
        <v>2233</v>
      </c>
      <c r="T948">
        <v>56</v>
      </c>
      <c r="U948">
        <v>53</v>
      </c>
      <c r="V948">
        <v>109</v>
      </c>
      <c r="W948">
        <v>0.95350000000000001</v>
      </c>
      <c r="X948">
        <v>0</v>
      </c>
      <c r="Y948">
        <v>1</v>
      </c>
      <c r="Z948">
        <v>1</v>
      </c>
      <c r="AA948">
        <v>0</v>
      </c>
      <c r="AB948" t="s">
        <v>1044</v>
      </c>
      <c r="AC948" t="s">
        <v>7784</v>
      </c>
      <c r="AP948" t="s">
        <v>981</v>
      </c>
      <c r="AQ948">
        <v>0</v>
      </c>
      <c r="AT948" t="s">
        <v>1034</v>
      </c>
      <c r="AU948" t="s">
        <v>7785</v>
      </c>
      <c r="AV948" t="s">
        <v>7786</v>
      </c>
      <c r="AW948" t="s">
        <v>7787</v>
      </c>
      <c r="AX948" t="s">
        <v>7788</v>
      </c>
      <c r="BF948" s="730" t="s">
        <v>2064</v>
      </c>
      <c r="BG948" s="730" t="s">
        <v>6897</v>
      </c>
      <c r="BH948" s="730" t="s">
        <v>11138</v>
      </c>
    </row>
    <row r="949" spans="1:60">
      <c r="A949">
        <v>945</v>
      </c>
      <c r="B949" t="s">
        <v>1044</v>
      </c>
      <c r="D949" t="s">
        <v>3557</v>
      </c>
      <c r="E949" t="s">
        <v>3559</v>
      </c>
      <c r="F949" t="s">
        <v>974</v>
      </c>
      <c r="G949">
        <v>1</v>
      </c>
      <c r="H949">
        <v>0</v>
      </c>
      <c r="I949" t="s">
        <v>2381</v>
      </c>
      <c r="J949" t="s">
        <v>6826</v>
      </c>
      <c r="K949" t="s">
        <v>1044</v>
      </c>
      <c r="L949" t="s">
        <v>2136</v>
      </c>
      <c r="M949" t="s">
        <v>978</v>
      </c>
      <c r="N949" t="s">
        <v>3559</v>
      </c>
      <c r="O949" t="s">
        <v>3559</v>
      </c>
      <c r="P949" t="s">
        <v>7789</v>
      </c>
      <c r="Q949">
        <v>24270</v>
      </c>
      <c r="R949">
        <v>24509</v>
      </c>
      <c r="S949">
        <v>23872</v>
      </c>
      <c r="T949">
        <v>525</v>
      </c>
      <c r="U949">
        <v>112</v>
      </c>
      <c r="V949">
        <v>637</v>
      </c>
      <c r="W949">
        <v>0.97399999999999998</v>
      </c>
      <c r="X949">
        <v>0</v>
      </c>
      <c r="Y949">
        <v>1</v>
      </c>
      <c r="Z949">
        <v>1</v>
      </c>
      <c r="AA949">
        <v>0</v>
      </c>
      <c r="AB949" t="s">
        <v>1044</v>
      </c>
      <c r="AC949" t="s">
        <v>7790</v>
      </c>
      <c r="AP949" t="s">
        <v>981</v>
      </c>
      <c r="AQ949">
        <v>0</v>
      </c>
      <c r="AT949" t="s">
        <v>1044</v>
      </c>
      <c r="AU949" t="s">
        <v>7407</v>
      </c>
      <c r="AV949" t="s">
        <v>7791</v>
      </c>
      <c r="AW949" t="s">
        <v>7696</v>
      </c>
      <c r="AX949" t="s">
        <v>7408</v>
      </c>
      <c r="BF949" s="730" t="s">
        <v>6989</v>
      </c>
      <c r="BG949" s="730" t="s">
        <v>6777</v>
      </c>
      <c r="BH949" s="730" t="s">
        <v>11138</v>
      </c>
    </row>
    <row r="950" spans="1:60">
      <c r="A950">
        <v>946</v>
      </c>
      <c r="B950" t="s">
        <v>1044</v>
      </c>
      <c r="D950" t="s">
        <v>7792</v>
      </c>
      <c r="E950" t="s">
        <v>7793</v>
      </c>
      <c r="F950" t="s">
        <v>974</v>
      </c>
      <c r="G950">
        <v>1</v>
      </c>
      <c r="H950">
        <v>0</v>
      </c>
      <c r="I950" t="s">
        <v>3966</v>
      </c>
      <c r="J950" t="s">
        <v>6842</v>
      </c>
      <c r="K950" t="s">
        <v>6767</v>
      </c>
      <c r="L950" t="s">
        <v>2136</v>
      </c>
      <c r="M950" t="s">
        <v>978</v>
      </c>
      <c r="N950" t="s">
        <v>7793</v>
      </c>
      <c r="O950" t="s">
        <v>7793</v>
      </c>
      <c r="P950" t="s">
        <v>7794</v>
      </c>
      <c r="Q950">
        <v>5038</v>
      </c>
      <c r="R950">
        <v>5380</v>
      </c>
      <c r="S950">
        <v>4462</v>
      </c>
      <c r="T950">
        <v>855</v>
      </c>
      <c r="U950">
        <v>63</v>
      </c>
      <c r="V950">
        <v>918</v>
      </c>
      <c r="W950">
        <v>0.82940000000000003</v>
      </c>
      <c r="X950">
        <v>0</v>
      </c>
      <c r="Y950">
        <v>1</v>
      </c>
      <c r="Z950">
        <v>1</v>
      </c>
      <c r="AA950">
        <v>0</v>
      </c>
      <c r="AB950" t="s">
        <v>1044</v>
      </c>
      <c r="AC950" t="s">
        <v>7795</v>
      </c>
      <c r="AP950" t="s">
        <v>981</v>
      </c>
      <c r="AQ950">
        <v>0</v>
      </c>
      <c r="AT950" t="s">
        <v>1190</v>
      </c>
      <c r="AU950" t="s">
        <v>2897</v>
      </c>
      <c r="AV950" t="s">
        <v>7796</v>
      </c>
      <c r="AW950" t="s">
        <v>7797</v>
      </c>
      <c r="AX950" t="s">
        <v>2898</v>
      </c>
      <c r="BF950" s="730" t="s">
        <v>6123</v>
      </c>
      <c r="BG950" s="730" t="s">
        <v>1044</v>
      </c>
      <c r="BH950" s="730" t="s">
        <v>11138</v>
      </c>
    </row>
    <row r="951" spans="1:60">
      <c r="A951">
        <v>947</v>
      </c>
      <c r="B951" t="s">
        <v>1044</v>
      </c>
      <c r="D951" t="s">
        <v>7798</v>
      </c>
      <c r="E951" t="s">
        <v>7799</v>
      </c>
      <c r="F951" t="s">
        <v>974</v>
      </c>
      <c r="G951">
        <v>1</v>
      </c>
      <c r="H951">
        <v>0</v>
      </c>
      <c r="I951" t="s">
        <v>3966</v>
      </c>
      <c r="J951" t="s">
        <v>6842</v>
      </c>
      <c r="K951" t="s">
        <v>6767</v>
      </c>
      <c r="L951" t="s">
        <v>2136</v>
      </c>
      <c r="M951" t="s">
        <v>978</v>
      </c>
      <c r="N951" t="s">
        <v>7793</v>
      </c>
      <c r="O951" t="s">
        <v>7793</v>
      </c>
      <c r="P951" t="s">
        <v>7800</v>
      </c>
      <c r="Q951">
        <v>2526</v>
      </c>
      <c r="R951">
        <v>2892</v>
      </c>
      <c r="S951">
        <v>1968</v>
      </c>
      <c r="T951">
        <v>825</v>
      </c>
      <c r="U951">
        <v>99</v>
      </c>
      <c r="V951">
        <v>924</v>
      </c>
      <c r="W951">
        <v>0.68049999999999999</v>
      </c>
      <c r="X951">
        <v>0</v>
      </c>
      <c r="Y951">
        <v>1</v>
      </c>
      <c r="Z951">
        <v>1</v>
      </c>
      <c r="AA951">
        <v>0</v>
      </c>
      <c r="AB951" t="s">
        <v>1044</v>
      </c>
      <c r="AC951" t="s">
        <v>7795</v>
      </c>
      <c r="AP951" t="s">
        <v>981</v>
      </c>
      <c r="AQ951">
        <v>0</v>
      </c>
      <c r="AT951" t="s">
        <v>1239</v>
      </c>
      <c r="AU951" t="s">
        <v>6494</v>
      </c>
      <c r="AV951" t="s">
        <v>7801</v>
      </c>
      <c r="AW951" t="s">
        <v>7802</v>
      </c>
      <c r="AX951" t="s">
        <v>6495</v>
      </c>
      <c r="BF951" s="730" t="s">
        <v>3557</v>
      </c>
      <c r="BG951" s="730" t="s">
        <v>1044</v>
      </c>
      <c r="BH951" s="730" t="s">
        <v>11138</v>
      </c>
    </row>
    <row r="952" spans="1:60">
      <c r="A952">
        <v>948</v>
      </c>
      <c r="B952" t="s">
        <v>1044</v>
      </c>
      <c r="D952" t="s">
        <v>7803</v>
      </c>
      <c r="E952" t="s">
        <v>7804</v>
      </c>
      <c r="F952" t="s">
        <v>974</v>
      </c>
      <c r="G952">
        <v>1</v>
      </c>
      <c r="H952">
        <v>0</v>
      </c>
      <c r="I952" t="s">
        <v>2381</v>
      </c>
      <c r="J952" t="s">
        <v>6873</v>
      </c>
      <c r="K952" t="s">
        <v>1044</v>
      </c>
      <c r="L952" t="s">
        <v>2136</v>
      </c>
      <c r="M952" t="s">
        <v>978</v>
      </c>
      <c r="N952" t="s">
        <v>7804</v>
      </c>
      <c r="O952" t="s">
        <v>7805</v>
      </c>
      <c r="P952" t="s">
        <v>7806</v>
      </c>
      <c r="Q952">
        <v>32426</v>
      </c>
      <c r="R952">
        <v>32833</v>
      </c>
      <c r="S952">
        <v>31951</v>
      </c>
      <c r="T952">
        <v>831</v>
      </c>
      <c r="U952">
        <v>51</v>
      </c>
      <c r="V952">
        <v>882</v>
      </c>
      <c r="W952">
        <v>0.97309999999999997</v>
      </c>
      <c r="X952">
        <v>0</v>
      </c>
      <c r="Y952">
        <v>1</v>
      </c>
      <c r="Z952">
        <v>1</v>
      </c>
      <c r="AA952">
        <v>0</v>
      </c>
      <c r="AB952" t="s">
        <v>1044</v>
      </c>
      <c r="AC952" t="s">
        <v>7807</v>
      </c>
      <c r="AP952" t="s">
        <v>981</v>
      </c>
      <c r="AQ952">
        <v>0</v>
      </c>
      <c r="AT952" t="s">
        <v>1034</v>
      </c>
      <c r="AU952" t="s">
        <v>7808</v>
      </c>
      <c r="AV952" t="s">
        <v>7809</v>
      </c>
      <c r="AW952" t="s">
        <v>7810</v>
      </c>
      <c r="AX952" t="s">
        <v>7811</v>
      </c>
      <c r="BF952" s="730" t="s">
        <v>7792</v>
      </c>
      <c r="BG952" s="730" t="s">
        <v>6767</v>
      </c>
      <c r="BH952" s="730" t="s">
        <v>11138</v>
      </c>
    </row>
    <row r="953" spans="1:60">
      <c r="A953">
        <v>949</v>
      </c>
      <c r="B953" t="s">
        <v>1044</v>
      </c>
      <c r="D953" t="s">
        <v>7812</v>
      </c>
      <c r="E953" t="s">
        <v>7813</v>
      </c>
      <c r="F953" t="s">
        <v>974</v>
      </c>
      <c r="G953">
        <v>1</v>
      </c>
      <c r="H953">
        <v>0</v>
      </c>
      <c r="I953" t="s">
        <v>2381</v>
      </c>
      <c r="J953" t="s">
        <v>2427</v>
      </c>
      <c r="K953" t="s">
        <v>1044</v>
      </c>
      <c r="L953" t="s">
        <v>2136</v>
      </c>
      <c r="M953" t="s">
        <v>978</v>
      </c>
      <c r="N953" t="s">
        <v>7814</v>
      </c>
      <c r="O953" t="s">
        <v>7815</v>
      </c>
      <c r="P953" t="s">
        <v>7816</v>
      </c>
      <c r="Q953">
        <v>70592</v>
      </c>
      <c r="R953">
        <v>66417</v>
      </c>
      <c r="S953">
        <v>65418</v>
      </c>
      <c r="T953">
        <v>989</v>
      </c>
      <c r="U953">
        <v>10</v>
      </c>
      <c r="V953">
        <v>999</v>
      </c>
      <c r="W953">
        <v>0.98499999999999999</v>
      </c>
      <c r="X953">
        <v>1</v>
      </c>
      <c r="Y953">
        <v>1</v>
      </c>
      <c r="Z953">
        <v>1</v>
      </c>
      <c r="AA953">
        <v>1</v>
      </c>
      <c r="AB953" t="s">
        <v>1044</v>
      </c>
      <c r="AC953" t="s">
        <v>7817</v>
      </c>
      <c r="AP953" t="s">
        <v>981</v>
      </c>
      <c r="AQ953">
        <v>0</v>
      </c>
      <c r="AT953" t="s">
        <v>1044</v>
      </c>
      <c r="AU953" t="s">
        <v>7760</v>
      </c>
      <c r="AV953" t="s">
        <v>7818</v>
      </c>
      <c r="AW953" t="s">
        <v>7761</v>
      </c>
      <c r="AX953" t="s">
        <v>7761</v>
      </c>
      <c r="BF953" s="730" t="s">
        <v>7798</v>
      </c>
      <c r="BG953" s="730" t="s">
        <v>6767</v>
      </c>
      <c r="BH953" s="730" t="s">
        <v>11138</v>
      </c>
    </row>
    <row r="954" spans="1:60">
      <c r="A954">
        <v>950</v>
      </c>
      <c r="B954" t="s">
        <v>1044</v>
      </c>
      <c r="D954" t="s">
        <v>7819</v>
      </c>
      <c r="E954" t="s">
        <v>7820</v>
      </c>
      <c r="F954" t="s">
        <v>974</v>
      </c>
      <c r="G954">
        <v>1</v>
      </c>
      <c r="H954">
        <v>0</v>
      </c>
      <c r="I954" t="s">
        <v>2381</v>
      </c>
      <c r="J954" t="s">
        <v>2427</v>
      </c>
      <c r="K954" t="s">
        <v>6905</v>
      </c>
      <c r="L954" t="s">
        <v>2136</v>
      </c>
      <c r="M954" t="s">
        <v>978</v>
      </c>
      <c r="N954" t="s">
        <v>7820</v>
      </c>
      <c r="O954" t="s">
        <v>7820</v>
      </c>
      <c r="P954" t="s">
        <v>7821</v>
      </c>
      <c r="Q954">
        <v>2605</v>
      </c>
      <c r="R954">
        <v>2547</v>
      </c>
      <c r="S954">
        <v>2533</v>
      </c>
      <c r="T954">
        <v>8</v>
      </c>
      <c r="U954">
        <v>6</v>
      </c>
      <c r="V954">
        <v>14</v>
      </c>
      <c r="W954">
        <v>0.99450000000000005</v>
      </c>
      <c r="X954">
        <v>1</v>
      </c>
      <c r="Y954">
        <v>1</v>
      </c>
      <c r="Z954">
        <v>1</v>
      </c>
      <c r="AA954">
        <v>1</v>
      </c>
      <c r="AB954" t="s">
        <v>1044</v>
      </c>
      <c r="AC954" t="s">
        <v>7822</v>
      </c>
      <c r="AP954" t="s">
        <v>981</v>
      </c>
      <c r="AQ954">
        <v>0</v>
      </c>
      <c r="AT954" t="s">
        <v>991</v>
      </c>
      <c r="AU954" t="s">
        <v>7823</v>
      </c>
      <c r="AV954" t="s">
        <v>7824</v>
      </c>
      <c r="AW954" t="s">
        <v>7825</v>
      </c>
      <c r="AX954" t="s">
        <v>7826</v>
      </c>
      <c r="BF954" s="730" t="s">
        <v>7803</v>
      </c>
      <c r="BG954" s="730" t="s">
        <v>1044</v>
      </c>
      <c r="BH954" s="730" t="s">
        <v>11138</v>
      </c>
    </row>
    <row r="955" spans="1:60">
      <c r="A955">
        <v>951</v>
      </c>
      <c r="B955" t="s">
        <v>1044</v>
      </c>
      <c r="D955" t="s">
        <v>7827</v>
      </c>
      <c r="E955" t="s">
        <v>7828</v>
      </c>
      <c r="F955" t="s">
        <v>974</v>
      </c>
      <c r="G955">
        <v>1</v>
      </c>
      <c r="H955">
        <v>0</v>
      </c>
      <c r="I955" t="s">
        <v>2381</v>
      </c>
      <c r="J955" t="s">
        <v>6873</v>
      </c>
      <c r="K955" t="s">
        <v>1044</v>
      </c>
      <c r="L955" t="s">
        <v>2136</v>
      </c>
      <c r="M955" t="s">
        <v>978</v>
      </c>
      <c r="N955" t="s">
        <v>7828</v>
      </c>
      <c r="O955" t="s">
        <v>7828</v>
      </c>
      <c r="P955" t="s">
        <v>7829</v>
      </c>
      <c r="Q955">
        <v>5445</v>
      </c>
      <c r="R955">
        <v>5486</v>
      </c>
      <c r="S955">
        <v>5342</v>
      </c>
      <c r="T955">
        <v>111</v>
      </c>
      <c r="U955">
        <v>33</v>
      </c>
      <c r="V955">
        <v>144</v>
      </c>
      <c r="W955">
        <v>0.9738</v>
      </c>
      <c r="X955">
        <v>0</v>
      </c>
      <c r="Y955">
        <v>1</v>
      </c>
      <c r="Z955">
        <v>1</v>
      </c>
      <c r="AA955">
        <v>0</v>
      </c>
      <c r="AB955" t="s">
        <v>1044</v>
      </c>
      <c r="AC955" t="s">
        <v>7830</v>
      </c>
      <c r="AP955" t="s">
        <v>981</v>
      </c>
      <c r="AQ955">
        <v>0</v>
      </c>
      <c r="AT955" t="s">
        <v>1034</v>
      </c>
      <c r="AU955" t="s">
        <v>7831</v>
      </c>
      <c r="AV955" t="s">
        <v>7832</v>
      </c>
      <c r="AW955" t="s">
        <v>7833</v>
      </c>
      <c r="AX955" t="s">
        <v>7834</v>
      </c>
      <c r="BF955" s="730" t="s">
        <v>7812</v>
      </c>
      <c r="BG955" s="730" t="s">
        <v>1044</v>
      </c>
      <c r="BH955" s="730" t="s">
        <v>11138</v>
      </c>
    </row>
    <row r="956" spans="1:60">
      <c r="A956">
        <v>952</v>
      </c>
      <c r="B956" t="s">
        <v>1044</v>
      </c>
      <c r="D956" t="s">
        <v>4407</v>
      </c>
      <c r="E956" t="s">
        <v>4410</v>
      </c>
      <c r="F956" t="s">
        <v>974</v>
      </c>
      <c r="G956">
        <v>2</v>
      </c>
      <c r="H956">
        <v>0</v>
      </c>
      <c r="I956" t="s">
        <v>2381</v>
      </c>
      <c r="J956" t="s">
        <v>6873</v>
      </c>
      <c r="K956" t="s">
        <v>1044</v>
      </c>
      <c r="L956" t="s">
        <v>2136</v>
      </c>
      <c r="M956" t="s">
        <v>978</v>
      </c>
      <c r="N956" t="s">
        <v>7828</v>
      </c>
      <c r="O956" t="s">
        <v>7828</v>
      </c>
      <c r="P956" t="s">
        <v>7835</v>
      </c>
      <c r="Q956">
        <v>22695</v>
      </c>
      <c r="R956">
        <v>22727</v>
      </c>
      <c r="S956">
        <v>22420</v>
      </c>
      <c r="T956">
        <v>247</v>
      </c>
      <c r="U956">
        <v>60</v>
      </c>
      <c r="V956">
        <v>307</v>
      </c>
      <c r="W956">
        <v>0.98650000000000004</v>
      </c>
      <c r="X956">
        <v>1</v>
      </c>
      <c r="Y956">
        <v>1</v>
      </c>
      <c r="Z956">
        <v>0</v>
      </c>
      <c r="AA956">
        <v>0</v>
      </c>
      <c r="AB956" t="s">
        <v>1044</v>
      </c>
      <c r="AC956" s="488" t="s">
        <v>7836</v>
      </c>
      <c r="AD956" s="489" t="s">
        <v>7837</v>
      </c>
      <c r="AP956" t="s">
        <v>981</v>
      </c>
      <c r="AQ956">
        <v>0</v>
      </c>
      <c r="AT956" t="s">
        <v>1034</v>
      </c>
      <c r="AU956" t="s">
        <v>7831</v>
      </c>
      <c r="AV956" t="s">
        <v>7838</v>
      </c>
      <c r="AW956" t="s">
        <v>7839</v>
      </c>
      <c r="AX956" t="s">
        <v>7834</v>
      </c>
      <c r="BF956" s="730" t="s">
        <v>7819</v>
      </c>
      <c r="BG956" s="730" t="s">
        <v>6905</v>
      </c>
      <c r="BH956" s="730" t="s">
        <v>11138</v>
      </c>
    </row>
    <row r="957" spans="1:60">
      <c r="A957">
        <v>953</v>
      </c>
      <c r="B957" t="s">
        <v>1044</v>
      </c>
      <c r="D957" t="s">
        <v>5602</v>
      </c>
      <c r="E957" t="s">
        <v>5605</v>
      </c>
      <c r="F957" t="s">
        <v>974</v>
      </c>
      <c r="G957">
        <v>1</v>
      </c>
      <c r="H957">
        <v>0</v>
      </c>
      <c r="I957" t="s">
        <v>3966</v>
      </c>
      <c r="J957" t="s">
        <v>6766</v>
      </c>
      <c r="K957" t="s">
        <v>6767</v>
      </c>
      <c r="L957" t="s">
        <v>2136</v>
      </c>
      <c r="M957" t="s">
        <v>978</v>
      </c>
      <c r="N957" t="s">
        <v>5605</v>
      </c>
      <c r="O957" t="s">
        <v>5605</v>
      </c>
      <c r="P957" t="s">
        <v>7840</v>
      </c>
      <c r="Q957">
        <v>3862</v>
      </c>
      <c r="R957">
        <v>4158</v>
      </c>
      <c r="S957">
        <v>3764</v>
      </c>
      <c r="T957">
        <v>297</v>
      </c>
      <c r="U957">
        <v>97</v>
      </c>
      <c r="V957">
        <v>394</v>
      </c>
      <c r="W957">
        <v>0.9052</v>
      </c>
      <c r="X957">
        <v>0</v>
      </c>
      <c r="Y957">
        <v>1</v>
      </c>
      <c r="Z957">
        <v>0</v>
      </c>
      <c r="AA957">
        <v>0</v>
      </c>
      <c r="AB957" t="s">
        <v>1044</v>
      </c>
      <c r="AC957" t="s">
        <v>7841</v>
      </c>
      <c r="AP957" t="s">
        <v>981</v>
      </c>
      <c r="AQ957">
        <v>0</v>
      </c>
      <c r="AT957" t="s">
        <v>991</v>
      </c>
      <c r="AU957" t="s">
        <v>7842</v>
      </c>
      <c r="AV957" t="s">
        <v>7843</v>
      </c>
      <c r="AW957" t="s">
        <v>7844</v>
      </c>
      <c r="AX957" t="s">
        <v>7844</v>
      </c>
      <c r="BF957" s="730" t="s">
        <v>7827</v>
      </c>
      <c r="BG957" s="730" t="s">
        <v>1044</v>
      </c>
      <c r="BH957" s="730" t="s">
        <v>11138</v>
      </c>
    </row>
    <row r="958" spans="1:60">
      <c r="A958">
        <v>954</v>
      </c>
      <c r="B958" t="s">
        <v>1044</v>
      </c>
      <c r="D958" t="s">
        <v>7845</v>
      </c>
      <c r="E958" t="s">
        <v>7846</v>
      </c>
      <c r="F958" t="s">
        <v>974</v>
      </c>
      <c r="G958">
        <v>1</v>
      </c>
      <c r="H958">
        <v>0</v>
      </c>
      <c r="I958" t="s">
        <v>2381</v>
      </c>
      <c r="J958" t="s">
        <v>6931</v>
      </c>
      <c r="K958" t="s">
        <v>1044</v>
      </c>
      <c r="L958" t="s">
        <v>2136</v>
      </c>
      <c r="M958" t="s">
        <v>978</v>
      </c>
      <c r="N958" t="s">
        <v>7847</v>
      </c>
      <c r="O958" t="s">
        <v>7848</v>
      </c>
      <c r="P958" t="s">
        <v>7849</v>
      </c>
      <c r="Q958">
        <v>9568</v>
      </c>
      <c r="R958">
        <v>9745</v>
      </c>
      <c r="S958">
        <v>9450</v>
      </c>
      <c r="T958">
        <v>264</v>
      </c>
      <c r="U958">
        <v>31</v>
      </c>
      <c r="V958">
        <v>295</v>
      </c>
      <c r="W958">
        <v>0.96970000000000001</v>
      </c>
      <c r="X958">
        <v>0</v>
      </c>
      <c r="Y958">
        <v>1</v>
      </c>
      <c r="Z958">
        <v>1</v>
      </c>
      <c r="AA958">
        <v>0</v>
      </c>
      <c r="AB958" t="s">
        <v>1044</v>
      </c>
      <c r="AC958" t="s">
        <v>7850</v>
      </c>
      <c r="AP958" t="s">
        <v>981</v>
      </c>
      <c r="AQ958">
        <v>0</v>
      </c>
      <c r="AT958" t="s">
        <v>1044</v>
      </c>
      <c r="AU958" t="s">
        <v>7054</v>
      </c>
      <c r="AV958" t="s">
        <v>7851</v>
      </c>
      <c r="AW958" t="s">
        <v>7055</v>
      </c>
      <c r="AX958" t="s">
        <v>7055</v>
      </c>
      <c r="BF958" s="730" t="s">
        <v>4407</v>
      </c>
      <c r="BG958" s="730" t="s">
        <v>1044</v>
      </c>
      <c r="BH958" s="730" t="s">
        <v>11138</v>
      </c>
    </row>
    <row r="959" spans="1:60">
      <c r="A959">
        <v>955</v>
      </c>
      <c r="B959" t="s">
        <v>1044</v>
      </c>
      <c r="D959" t="s">
        <v>5000</v>
      </c>
      <c r="E959" t="s">
        <v>4991</v>
      </c>
      <c r="F959" t="s">
        <v>974</v>
      </c>
      <c r="G959">
        <v>1</v>
      </c>
      <c r="H959">
        <v>0</v>
      </c>
      <c r="I959" t="s">
        <v>2381</v>
      </c>
      <c r="J959" t="s">
        <v>6873</v>
      </c>
      <c r="K959" t="s">
        <v>1044</v>
      </c>
      <c r="L959" t="s">
        <v>2136</v>
      </c>
      <c r="M959" t="s">
        <v>978</v>
      </c>
      <c r="N959" t="s">
        <v>4991</v>
      </c>
      <c r="O959" t="s">
        <v>4991</v>
      </c>
      <c r="P959" t="s">
        <v>7852</v>
      </c>
      <c r="Q959">
        <v>19701</v>
      </c>
      <c r="R959">
        <v>19701</v>
      </c>
      <c r="S959">
        <v>19091</v>
      </c>
      <c r="T959">
        <v>610</v>
      </c>
      <c r="U959">
        <v>0</v>
      </c>
      <c r="V959">
        <v>610</v>
      </c>
      <c r="W959">
        <v>0.96899999999999997</v>
      </c>
      <c r="X959">
        <v>0</v>
      </c>
      <c r="Y959">
        <v>1</v>
      </c>
      <c r="Z959">
        <v>0</v>
      </c>
      <c r="AA959">
        <v>0</v>
      </c>
      <c r="AB959" t="s">
        <v>1044</v>
      </c>
      <c r="AC959" t="s">
        <v>7853</v>
      </c>
      <c r="AP959" t="s">
        <v>981</v>
      </c>
      <c r="AQ959">
        <v>0</v>
      </c>
      <c r="AT959" t="s">
        <v>1054</v>
      </c>
      <c r="AU959" t="s">
        <v>4764</v>
      </c>
      <c r="AV959" t="s">
        <v>7854</v>
      </c>
      <c r="AW959" t="s">
        <v>7855</v>
      </c>
      <c r="AX959" t="s">
        <v>4765</v>
      </c>
      <c r="BF959" s="730" t="s">
        <v>5602</v>
      </c>
      <c r="BG959" s="730" t="s">
        <v>6767</v>
      </c>
      <c r="BH959" s="730" t="s">
        <v>11138</v>
      </c>
    </row>
    <row r="960" spans="1:60">
      <c r="A960">
        <v>956</v>
      </c>
      <c r="B960" t="s">
        <v>1044</v>
      </c>
      <c r="D960" t="s">
        <v>4955</v>
      </c>
      <c r="E960" t="s">
        <v>4958</v>
      </c>
      <c r="F960" t="s">
        <v>974</v>
      </c>
      <c r="G960">
        <v>1</v>
      </c>
      <c r="H960">
        <v>0</v>
      </c>
      <c r="I960" t="s">
        <v>2381</v>
      </c>
      <c r="J960" t="s">
        <v>6590</v>
      </c>
      <c r="K960" t="s">
        <v>6777</v>
      </c>
      <c r="L960" t="s">
        <v>2136</v>
      </c>
      <c r="M960" t="s">
        <v>978</v>
      </c>
      <c r="N960" t="s">
        <v>7856</v>
      </c>
      <c r="O960" t="s">
        <v>7856</v>
      </c>
      <c r="P960" t="s">
        <v>7857</v>
      </c>
      <c r="Q960">
        <v>3722</v>
      </c>
      <c r="R960">
        <v>3697</v>
      </c>
      <c r="S960">
        <v>3594</v>
      </c>
      <c r="T960">
        <v>66</v>
      </c>
      <c r="U960">
        <v>37</v>
      </c>
      <c r="V960">
        <v>103</v>
      </c>
      <c r="W960">
        <v>0.97209999999999996</v>
      </c>
      <c r="X960">
        <v>0</v>
      </c>
      <c r="Y960">
        <v>1</v>
      </c>
      <c r="Z960">
        <v>1</v>
      </c>
      <c r="AA960">
        <v>0</v>
      </c>
      <c r="AB960" t="s">
        <v>1044</v>
      </c>
      <c r="AC960" t="s">
        <v>7858</v>
      </c>
      <c r="AP960" t="s">
        <v>981</v>
      </c>
      <c r="AQ960">
        <v>0</v>
      </c>
      <c r="AT960" t="s">
        <v>1239</v>
      </c>
      <c r="AU960" t="s">
        <v>6219</v>
      </c>
      <c r="AV960" t="s">
        <v>7859</v>
      </c>
      <c r="AW960" t="s">
        <v>7860</v>
      </c>
      <c r="AX960" t="s">
        <v>1239</v>
      </c>
      <c r="BF960" s="730" t="s">
        <v>7845</v>
      </c>
      <c r="BG960" s="730" t="s">
        <v>1044</v>
      </c>
      <c r="BH960" s="730" t="s">
        <v>11138</v>
      </c>
    </row>
    <row r="961" spans="1:60">
      <c r="A961">
        <v>957</v>
      </c>
      <c r="B961" t="s">
        <v>1044</v>
      </c>
      <c r="D961" t="s">
        <v>1360</v>
      </c>
      <c r="E961" t="s">
        <v>1363</v>
      </c>
      <c r="F961" t="s">
        <v>974</v>
      </c>
      <c r="G961">
        <v>1</v>
      </c>
      <c r="H961">
        <v>0</v>
      </c>
      <c r="I961" t="s">
        <v>6790</v>
      </c>
      <c r="J961" t="s">
        <v>7861</v>
      </c>
      <c r="K961" t="s">
        <v>6767</v>
      </c>
      <c r="L961" t="s">
        <v>2136</v>
      </c>
      <c r="M961" t="s">
        <v>978</v>
      </c>
      <c r="N961" t="s">
        <v>7862</v>
      </c>
      <c r="O961" t="s">
        <v>7863</v>
      </c>
      <c r="P961" t="s">
        <v>7864</v>
      </c>
      <c r="Q961">
        <v>76915</v>
      </c>
      <c r="R961">
        <v>73103</v>
      </c>
      <c r="S961">
        <v>71732</v>
      </c>
      <c r="T961">
        <v>862</v>
      </c>
      <c r="U961">
        <v>509</v>
      </c>
      <c r="V961">
        <v>1371</v>
      </c>
      <c r="W961">
        <v>0.98119999999999996</v>
      </c>
      <c r="X961">
        <v>1</v>
      </c>
      <c r="Y961">
        <v>1</v>
      </c>
      <c r="Z961">
        <v>1</v>
      </c>
      <c r="AA961">
        <v>1</v>
      </c>
      <c r="AB961" t="s">
        <v>1044</v>
      </c>
      <c r="AC961" t="s">
        <v>7865</v>
      </c>
      <c r="AP961" t="s">
        <v>981</v>
      </c>
      <c r="AQ961">
        <v>0</v>
      </c>
      <c r="AT961" t="s">
        <v>1034</v>
      </c>
      <c r="AU961" t="s">
        <v>7866</v>
      </c>
      <c r="AV961" t="s">
        <v>7867</v>
      </c>
      <c r="AW961" t="s">
        <v>7868</v>
      </c>
      <c r="AX961" t="s">
        <v>7869</v>
      </c>
      <c r="BF961" s="730" t="s">
        <v>5000</v>
      </c>
      <c r="BG961" s="730" t="s">
        <v>1044</v>
      </c>
      <c r="BH961" s="730" t="s">
        <v>11138</v>
      </c>
    </row>
    <row r="962" spans="1:60">
      <c r="A962">
        <v>958</v>
      </c>
      <c r="B962" t="s">
        <v>1044</v>
      </c>
      <c r="D962" t="s">
        <v>5699</v>
      </c>
      <c r="E962" t="s">
        <v>5701</v>
      </c>
      <c r="F962" t="s">
        <v>974</v>
      </c>
      <c r="G962">
        <v>1</v>
      </c>
      <c r="H962">
        <v>0</v>
      </c>
      <c r="I962" t="s">
        <v>2381</v>
      </c>
      <c r="J962" t="s">
        <v>7282</v>
      </c>
      <c r="K962" t="s">
        <v>1044</v>
      </c>
      <c r="L962" t="s">
        <v>2136</v>
      </c>
      <c r="M962" t="s">
        <v>978</v>
      </c>
      <c r="N962" t="s">
        <v>5701</v>
      </c>
      <c r="O962" t="s">
        <v>5701</v>
      </c>
      <c r="P962" t="s">
        <v>7870</v>
      </c>
      <c r="Q962">
        <v>2441</v>
      </c>
      <c r="R962">
        <v>2441</v>
      </c>
      <c r="S962">
        <v>2437</v>
      </c>
      <c r="T962">
        <v>0</v>
      </c>
      <c r="U962">
        <v>4</v>
      </c>
      <c r="V962">
        <v>4</v>
      </c>
      <c r="W962">
        <v>0.99839999999999995</v>
      </c>
      <c r="X962">
        <v>1</v>
      </c>
      <c r="Y962">
        <v>1</v>
      </c>
      <c r="Z962">
        <v>1</v>
      </c>
      <c r="AA962">
        <v>1</v>
      </c>
      <c r="AB962" t="s">
        <v>1044</v>
      </c>
      <c r="AC962" t="s">
        <v>7871</v>
      </c>
      <c r="AP962" t="s">
        <v>981</v>
      </c>
      <c r="AQ962">
        <v>0</v>
      </c>
      <c r="AT962" t="s">
        <v>1190</v>
      </c>
      <c r="AU962" t="s">
        <v>3678</v>
      </c>
      <c r="AV962" t="s">
        <v>7872</v>
      </c>
      <c r="AW962" t="s">
        <v>7873</v>
      </c>
      <c r="AX962" t="s">
        <v>3679</v>
      </c>
      <c r="BF962" s="730" t="s">
        <v>4955</v>
      </c>
      <c r="BG962" s="730" t="s">
        <v>6777</v>
      </c>
      <c r="BH962" s="730" t="s">
        <v>11138</v>
      </c>
    </row>
    <row r="963" spans="1:60">
      <c r="A963">
        <v>959</v>
      </c>
      <c r="B963" t="s">
        <v>1044</v>
      </c>
      <c r="D963" t="s">
        <v>7874</v>
      </c>
      <c r="E963" t="s">
        <v>7875</v>
      </c>
      <c r="F963" t="s">
        <v>974</v>
      </c>
      <c r="G963">
        <v>1</v>
      </c>
      <c r="H963">
        <v>0</v>
      </c>
      <c r="I963" t="s">
        <v>2381</v>
      </c>
      <c r="J963" t="s">
        <v>6847</v>
      </c>
      <c r="K963" t="s">
        <v>1044</v>
      </c>
      <c r="L963" t="s">
        <v>2136</v>
      </c>
      <c r="M963" t="s">
        <v>978</v>
      </c>
      <c r="N963" t="s">
        <v>7875</v>
      </c>
      <c r="O963" t="s">
        <v>7875</v>
      </c>
      <c r="P963" t="s">
        <v>7876</v>
      </c>
      <c r="Q963">
        <v>4304</v>
      </c>
      <c r="R963">
        <v>4122</v>
      </c>
      <c r="S963">
        <v>3957</v>
      </c>
      <c r="T963">
        <v>161</v>
      </c>
      <c r="U963">
        <v>4</v>
      </c>
      <c r="V963">
        <v>165</v>
      </c>
      <c r="W963">
        <v>0.96</v>
      </c>
      <c r="X963">
        <v>0</v>
      </c>
      <c r="Y963">
        <v>1</v>
      </c>
      <c r="Z963">
        <v>1</v>
      </c>
      <c r="AA963">
        <v>0</v>
      </c>
      <c r="AB963" t="s">
        <v>1044</v>
      </c>
      <c r="AC963" t="s">
        <v>7877</v>
      </c>
      <c r="AP963" t="s">
        <v>981</v>
      </c>
      <c r="AQ963">
        <v>0</v>
      </c>
      <c r="AT963" t="s">
        <v>1190</v>
      </c>
      <c r="AU963" t="s">
        <v>3252</v>
      </c>
      <c r="AV963" t="s">
        <v>7878</v>
      </c>
      <c r="AW963" t="s">
        <v>7879</v>
      </c>
      <c r="AX963" t="s">
        <v>3253</v>
      </c>
      <c r="BF963" s="730" t="s">
        <v>1360</v>
      </c>
      <c r="BG963" s="730" t="s">
        <v>6767</v>
      </c>
      <c r="BH963" s="730" t="s">
        <v>11138</v>
      </c>
    </row>
    <row r="964" spans="1:60">
      <c r="A964">
        <v>960</v>
      </c>
      <c r="B964" t="s">
        <v>1044</v>
      </c>
      <c r="D964" t="s">
        <v>7880</v>
      </c>
      <c r="E964" t="s">
        <v>7881</v>
      </c>
      <c r="F964" t="s">
        <v>974</v>
      </c>
      <c r="G964">
        <v>1</v>
      </c>
      <c r="H964">
        <v>0</v>
      </c>
      <c r="I964" t="s">
        <v>6790</v>
      </c>
      <c r="J964" t="s">
        <v>7882</v>
      </c>
      <c r="K964" t="s">
        <v>6767</v>
      </c>
      <c r="L964" t="s">
        <v>2136</v>
      </c>
      <c r="M964" t="s">
        <v>978</v>
      </c>
      <c r="N964" t="s">
        <v>7883</v>
      </c>
      <c r="O964" t="s">
        <v>7884</v>
      </c>
      <c r="P964" t="s">
        <v>7885</v>
      </c>
      <c r="Q964">
        <v>811629</v>
      </c>
      <c r="R964">
        <v>829288</v>
      </c>
      <c r="S964">
        <v>813509</v>
      </c>
      <c r="T964">
        <v>13426</v>
      </c>
      <c r="U964">
        <v>2353</v>
      </c>
      <c r="V964">
        <v>15779</v>
      </c>
      <c r="W964">
        <v>0.98099999999999998</v>
      </c>
      <c r="X964">
        <v>0</v>
      </c>
      <c r="Y964">
        <v>1</v>
      </c>
      <c r="Z964">
        <v>1</v>
      </c>
      <c r="AA964">
        <v>0</v>
      </c>
      <c r="AB964" t="s">
        <v>1044</v>
      </c>
      <c r="AC964" t="s">
        <v>7886</v>
      </c>
      <c r="AP964" t="s">
        <v>981</v>
      </c>
      <c r="AQ964">
        <v>0</v>
      </c>
      <c r="AT964" t="s">
        <v>1034</v>
      </c>
      <c r="AU964" t="s">
        <v>7887</v>
      </c>
      <c r="AV964" t="s">
        <v>7888</v>
      </c>
      <c r="AW964" t="s">
        <v>7889</v>
      </c>
      <c r="AX964" t="s">
        <v>7889</v>
      </c>
      <c r="BF964" s="730" t="s">
        <v>5699</v>
      </c>
      <c r="BG964" s="730" t="s">
        <v>1044</v>
      </c>
      <c r="BH964" s="730" t="s">
        <v>11138</v>
      </c>
    </row>
    <row r="965" spans="1:60">
      <c r="A965">
        <v>961</v>
      </c>
      <c r="B965" t="s">
        <v>1044</v>
      </c>
      <c r="D965" t="s">
        <v>7890</v>
      </c>
      <c r="E965" t="s">
        <v>7891</v>
      </c>
      <c r="F965" t="s">
        <v>974</v>
      </c>
      <c r="G965">
        <v>1</v>
      </c>
      <c r="H965">
        <v>0</v>
      </c>
      <c r="I965" t="s">
        <v>2381</v>
      </c>
      <c r="J965" t="s">
        <v>7156</v>
      </c>
      <c r="K965" t="s">
        <v>1044</v>
      </c>
      <c r="L965" t="s">
        <v>2136</v>
      </c>
      <c r="M965" t="s">
        <v>978</v>
      </c>
      <c r="N965" t="s">
        <v>7891</v>
      </c>
      <c r="O965" t="s">
        <v>7891</v>
      </c>
      <c r="P965" t="s">
        <v>7892</v>
      </c>
      <c r="Q965">
        <v>3336</v>
      </c>
      <c r="R965">
        <v>3168</v>
      </c>
      <c r="S965">
        <v>3168</v>
      </c>
      <c r="T965">
        <v>0</v>
      </c>
      <c r="U965">
        <v>0</v>
      </c>
      <c r="V965">
        <v>0</v>
      </c>
      <c r="W965">
        <v>1</v>
      </c>
      <c r="X965">
        <v>1</v>
      </c>
      <c r="Y965">
        <v>1</v>
      </c>
      <c r="Z965">
        <v>1</v>
      </c>
      <c r="AA965">
        <v>1</v>
      </c>
      <c r="AB965" t="s">
        <v>1044</v>
      </c>
      <c r="AC965" t="s">
        <v>7893</v>
      </c>
      <c r="AP965" t="s">
        <v>981</v>
      </c>
      <c r="AQ965">
        <v>0</v>
      </c>
      <c r="AT965" t="s">
        <v>1023</v>
      </c>
      <c r="AU965" t="s">
        <v>7894</v>
      </c>
      <c r="AV965" t="s">
        <v>7895</v>
      </c>
      <c r="AW965" t="s">
        <v>7896</v>
      </c>
      <c r="AX965" t="s">
        <v>7896</v>
      </c>
      <c r="BF965" s="730" t="s">
        <v>7874</v>
      </c>
      <c r="BG965" s="730" t="s">
        <v>1044</v>
      </c>
      <c r="BH965" s="730" t="s">
        <v>11138</v>
      </c>
    </row>
    <row r="966" spans="1:60">
      <c r="A966">
        <v>962</v>
      </c>
      <c r="B966" t="s">
        <v>1044</v>
      </c>
      <c r="D966" t="s">
        <v>2431</v>
      </c>
      <c r="E966" t="s">
        <v>2434</v>
      </c>
      <c r="F966" t="s">
        <v>974</v>
      </c>
      <c r="G966">
        <v>1</v>
      </c>
      <c r="H966">
        <v>0</v>
      </c>
      <c r="I966" t="s">
        <v>6790</v>
      </c>
      <c r="J966" t="s">
        <v>7412</v>
      </c>
      <c r="K966" t="s">
        <v>6767</v>
      </c>
      <c r="L966" t="s">
        <v>2136</v>
      </c>
      <c r="M966" t="s">
        <v>978</v>
      </c>
      <c r="N966" t="s">
        <v>2434</v>
      </c>
      <c r="O966" t="s">
        <v>2434</v>
      </c>
      <c r="P966" t="s">
        <v>7897</v>
      </c>
      <c r="Q966">
        <v>8095</v>
      </c>
      <c r="R966">
        <v>8053</v>
      </c>
      <c r="S966">
        <v>7937</v>
      </c>
      <c r="T966">
        <v>116</v>
      </c>
      <c r="U966">
        <v>0</v>
      </c>
      <c r="V966">
        <v>116</v>
      </c>
      <c r="W966">
        <v>0.98560000000000003</v>
      </c>
      <c r="X966">
        <v>1</v>
      </c>
      <c r="Y966">
        <v>0</v>
      </c>
      <c r="Z966">
        <v>1</v>
      </c>
      <c r="AA966">
        <v>0</v>
      </c>
      <c r="AB966" t="s">
        <v>1044</v>
      </c>
      <c r="AC966" t="s">
        <v>7898</v>
      </c>
      <c r="AP966" t="s">
        <v>981</v>
      </c>
      <c r="AQ966">
        <v>0</v>
      </c>
      <c r="AT966" t="s">
        <v>1034</v>
      </c>
      <c r="AU966" t="s">
        <v>7899</v>
      </c>
      <c r="AV966" t="s">
        <v>7900</v>
      </c>
      <c r="AW966" t="s">
        <v>7901</v>
      </c>
      <c r="AX966" t="s">
        <v>7901</v>
      </c>
      <c r="BF966" s="730" t="s">
        <v>7880</v>
      </c>
      <c r="BG966" s="730" t="s">
        <v>6767</v>
      </c>
      <c r="BH966" s="730" t="s">
        <v>11138</v>
      </c>
    </row>
    <row r="967" spans="1:60">
      <c r="A967">
        <v>963</v>
      </c>
      <c r="B967" t="s">
        <v>1044</v>
      </c>
      <c r="D967" t="s">
        <v>7365</v>
      </c>
      <c r="E967" t="s">
        <v>7368</v>
      </c>
      <c r="F967" t="s">
        <v>974</v>
      </c>
      <c r="G967">
        <v>1</v>
      </c>
      <c r="H967">
        <v>0</v>
      </c>
      <c r="I967" t="s">
        <v>6947</v>
      </c>
      <c r="J967" t="s">
        <v>2548</v>
      </c>
      <c r="K967" t="s">
        <v>6905</v>
      </c>
      <c r="L967" t="s">
        <v>2136</v>
      </c>
      <c r="M967" t="s">
        <v>978</v>
      </c>
      <c r="N967" t="s">
        <v>7902</v>
      </c>
      <c r="O967" t="s">
        <v>7903</v>
      </c>
      <c r="P967" t="s">
        <v>7904</v>
      </c>
      <c r="Q967">
        <v>12437</v>
      </c>
      <c r="R967">
        <v>12250</v>
      </c>
      <c r="S967">
        <v>12000</v>
      </c>
      <c r="T967">
        <v>250</v>
      </c>
      <c r="U967">
        <v>0</v>
      </c>
      <c r="V967">
        <v>250</v>
      </c>
      <c r="W967">
        <v>0.97960000000000003</v>
      </c>
      <c r="X967">
        <v>0</v>
      </c>
      <c r="Y967">
        <v>1</v>
      </c>
      <c r="Z967">
        <v>1</v>
      </c>
      <c r="AA967">
        <v>0</v>
      </c>
      <c r="AB967" t="s">
        <v>1044</v>
      </c>
      <c r="AC967" t="s">
        <v>7905</v>
      </c>
      <c r="AP967" t="s">
        <v>981</v>
      </c>
      <c r="AQ967">
        <v>0</v>
      </c>
      <c r="AT967" t="s">
        <v>1190</v>
      </c>
      <c r="AU967" t="s">
        <v>3244</v>
      </c>
      <c r="AV967" t="s">
        <v>7906</v>
      </c>
      <c r="AW967" t="s">
        <v>3246</v>
      </c>
      <c r="AX967" t="s">
        <v>3245</v>
      </c>
      <c r="BF967" s="730" t="s">
        <v>7890</v>
      </c>
      <c r="BG967" s="730" t="s">
        <v>1044</v>
      </c>
      <c r="BH967" s="730" t="s">
        <v>11138</v>
      </c>
    </row>
    <row r="968" spans="1:60">
      <c r="A968">
        <v>964</v>
      </c>
      <c r="B968" t="s">
        <v>1044</v>
      </c>
      <c r="D968" t="s">
        <v>7907</v>
      </c>
      <c r="E968" t="s">
        <v>7908</v>
      </c>
      <c r="F968" t="s">
        <v>974</v>
      </c>
      <c r="G968">
        <v>1</v>
      </c>
      <c r="H968">
        <v>0</v>
      </c>
      <c r="I968" t="s">
        <v>2381</v>
      </c>
      <c r="J968" t="s">
        <v>6978</v>
      </c>
      <c r="K968" t="s">
        <v>6905</v>
      </c>
      <c r="L968" t="s">
        <v>2136</v>
      </c>
      <c r="M968" t="s">
        <v>978</v>
      </c>
      <c r="N968" t="s">
        <v>7909</v>
      </c>
      <c r="O968" t="s">
        <v>7909</v>
      </c>
      <c r="P968" t="s">
        <v>7910</v>
      </c>
      <c r="Q968">
        <v>2300</v>
      </c>
      <c r="R968">
        <v>2288</v>
      </c>
      <c r="S968">
        <v>2283</v>
      </c>
      <c r="T968">
        <v>2</v>
      </c>
      <c r="U968">
        <v>3</v>
      </c>
      <c r="V968">
        <v>5</v>
      </c>
      <c r="W968">
        <v>0.99780000000000002</v>
      </c>
      <c r="X968">
        <v>1</v>
      </c>
      <c r="Y968">
        <v>1</v>
      </c>
      <c r="Z968">
        <v>1</v>
      </c>
      <c r="AA968">
        <v>1</v>
      </c>
      <c r="AB968" t="s">
        <v>1044</v>
      </c>
      <c r="AC968" t="s">
        <v>7911</v>
      </c>
      <c r="AP968" t="s">
        <v>981</v>
      </c>
      <c r="AQ968">
        <v>0</v>
      </c>
      <c r="AT968" t="s">
        <v>1082</v>
      </c>
      <c r="AU968" t="s">
        <v>2507</v>
      </c>
      <c r="AV968" t="s">
        <v>7912</v>
      </c>
      <c r="AW968" t="s">
        <v>7913</v>
      </c>
      <c r="AX968" t="s">
        <v>2508</v>
      </c>
      <c r="BF968" s="730" t="s">
        <v>2431</v>
      </c>
      <c r="BG968" s="730" t="s">
        <v>6767</v>
      </c>
      <c r="BH968" s="730" t="s">
        <v>11138</v>
      </c>
    </row>
    <row r="969" spans="1:60">
      <c r="A969">
        <v>965</v>
      </c>
      <c r="B969" t="s">
        <v>1044</v>
      </c>
      <c r="D969" t="s">
        <v>7914</v>
      </c>
      <c r="E969" t="s">
        <v>7915</v>
      </c>
      <c r="F969" t="s">
        <v>974</v>
      </c>
      <c r="G969">
        <v>1</v>
      </c>
      <c r="H969">
        <v>0</v>
      </c>
      <c r="I969" t="s">
        <v>6947</v>
      </c>
      <c r="J969" t="s">
        <v>7156</v>
      </c>
      <c r="K969" t="s">
        <v>6897</v>
      </c>
      <c r="L969" t="s">
        <v>2136</v>
      </c>
      <c r="M969" t="s">
        <v>978</v>
      </c>
      <c r="N969" t="s">
        <v>7915</v>
      </c>
      <c r="O969" t="s">
        <v>7915</v>
      </c>
      <c r="P969" t="s">
        <v>7916</v>
      </c>
      <c r="Q969">
        <v>50465</v>
      </c>
      <c r="R969">
        <v>32843</v>
      </c>
      <c r="S969">
        <v>32252</v>
      </c>
      <c r="T969">
        <v>404</v>
      </c>
      <c r="U969">
        <v>187</v>
      </c>
      <c r="V969">
        <v>591</v>
      </c>
      <c r="W969">
        <v>0.98199999999999998</v>
      </c>
      <c r="X969">
        <v>1</v>
      </c>
      <c r="Y969">
        <v>1</v>
      </c>
      <c r="Z969">
        <v>1</v>
      </c>
      <c r="AA969">
        <v>1</v>
      </c>
      <c r="AB969" t="s">
        <v>1044</v>
      </c>
      <c r="AC969" t="s">
        <v>7917</v>
      </c>
      <c r="AP969" t="s">
        <v>981</v>
      </c>
      <c r="AQ969">
        <v>0</v>
      </c>
      <c r="AT969" t="s">
        <v>1239</v>
      </c>
      <c r="AU969" t="s">
        <v>6267</v>
      </c>
      <c r="AV969" t="s">
        <v>7918</v>
      </c>
      <c r="AW969" t="s">
        <v>7919</v>
      </c>
      <c r="AX969" t="s">
        <v>6268</v>
      </c>
      <c r="BF969" s="730" t="s">
        <v>7365</v>
      </c>
      <c r="BG969" s="730" t="s">
        <v>6905</v>
      </c>
      <c r="BH969" s="730" t="s">
        <v>11138</v>
      </c>
    </row>
    <row r="970" spans="1:60">
      <c r="A970">
        <v>966</v>
      </c>
      <c r="B970" t="s">
        <v>1044</v>
      </c>
      <c r="D970" t="s">
        <v>3144</v>
      </c>
      <c r="E970" t="s">
        <v>3147</v>
      </c>
      <c r="F970" t="s">
        <v>974</v>
      </c>
      <c r="G970">
        <v>1</v>
      </c>
      <c r="H970">
        <v>0</v>
      </c>
      <c r="I970" t="s">
        <v>2381</v>
      </c>
      <c r="J970" t="s">
        <v>6873</v>
      </c>
      <c r="K970" t="s">
        <v>1044</v>
      </c>
      <c r="L970" t="s">
        <v>2136</v>
      </c>
      <c r="M970" t="s">
        <v>978</v>
      </c>
      <c r="N970" t="s">
        <v>3147</v>
      </c>
      <c r="O970" t="s">
        <v>3147</v>
      </c>
      <c r="P970" t="s">
        <v>7920</v>
      </c>
      <c r="Q970">
        <v>19337</v>
      </c>
      <c r="R970">
        <v>38746</v>
      </c>
      <c r="S970">
        <v>38146</v>
      </c>
      <c r="T970">
        <v>594</v>
      </c>
      <c r="U970">
        <v>6</v>
      </c>
      <c r="V970">
        <v>600</v>
      </c>
      <c r="W970">
        <v>0.98450000000000004</v>
      </c>
      <c r="X970">
        <v>1</v>
      </c>
      <c r="Y970">
        <v>1</v>
      </c>
      <c r="Z970">
        <v>1</v>
      </c>
      <c r="AA970">
        <v>1</v>
      </c>
      <c r="AB970" t="s">
        <v>1044</v>
      </c>
      <c r="AC970" t="s">
        <v>7921</v>
      </c>
      <c r="AP970" t="s">
        <v>981</v>
      </c>
      <c r="AQ970">
        <v>0</v>
      </c>
      <c r="AT970" t="s">
        <v>1034</v>
      </c>
      <c r="AU970" t="s">
        <v>7922</v>
      </c>
      <c r="AV970" t="s">
        <v>7923</v>
      </c>
      <c r="AW970" t="s">
        <v>6751</v>
      </c>
      <c r="AX970" t="s">
        <v>6751</v>
      </c>
      <c r="BF970" s="730" t="s">
        <v>7907</v>
      </c>
      <c r="BG970" s="730" t="s">
        <v>6905</v>
      </c>
      <c r="BH970" s="730" t="s">
        <v>11138</v>
      </c>
    </row>
    <row r="971" spans="1:60">
      <c r="A971">
        <v>967</v>
      </c>
      <c r="B971" t="s">
        <v>1044</v>
      </c>
      <c r="D971" t="s">
        <v>7924</v>
      </c>
      <c r="E971" t="s">
        <v>7925</v>
      </c>
      <c r="F971" t="s">
        <v>1019</v>
      </c>
      <c r="G971">
        <v>0</v>
      </c>
      <c r="H971">
        <v>1</v>
      </c>
      <c r="I971" t="s">
        <v>2381</v>
      </c>
      <c r="J971" t="s">
        <v>7617</v>
      </c>
      <c r="K971" t="s">
        <v>6897</v>
      </c>
      <c r="L971" t="s">
        <v>2136</v>
      </c>
      <c r="M971" t="s">
        <v>978</v>
      </c>
      <c r="N971" t="s">
        <v>7926</v>
      </c>
      <c r="O971" t="s">
        <v>7925</v>
      </c>
      <c r="P971" t="s">
        <v>7927</v>
      </c>
      <c r="Q971">
        <v>2538</v>
      </c>
      <c r="R971">
        <v>2553</v>
      </c>
      <c r="S971">
        <v>2277</v>
      </c>
      <c r="T971">
        <v>250</v>
      </c>
      <c r="U971">
        <v>26</v>
      </c>
      <c r="V971">
        <v>276</v>
      </c>
      <c r="W971">
        <v>0.89190000000000003</v>
      </c>
      <c r="X971">
        <v>0</v>
      </c>
      <c r="Y971">
        <v>0</v>
      </c>
      <c r="Z971">
        <v>1</v>
      </c>
      <c r="AA971">
        <v>0</v>
      </c>
      <c r="AB971" t="s">
        <v>1044</v>
      </c>
      <c r="AC971" t="s">
        <v>747</v>
      </c>
      <c r="AJ971" t="s">
        <v>1854</v>
      </c>
      <c r="AP971" t="s">
        <v>981</v>
      </c>
      <c r="AQ971">
        <v>0</v>
      </c>
      <c r="AT971" t="s">
        <v>1023</v>
      </c>
      <c r="AU971" t="s">
        <v>7928</v>
      </c>
      <c r="AV971" t="s">
        <v>7929</v>
      </c>
      <c r="AW971" t="s">
        <v>7930</v>
      </c>
      <c r="AX971" t="s">
        <v>7931</v>
      </c>
      <c r="BF971" s="730" t="s">
        <v>7914</v>
      </c>
      <c r="BG971" s="730" t="s">
        <v>6897</v>
      </c>
      <c r="BH971" s="730" t="s">
        <v>11138</v>
      </c>
    </row>
    <row r="972" spans="1:60">
      <c r="A972">
        <v>968</v>
      </c>
      <c r="B972" t="s">
        <v>1023</v>
      </c>
      <c r="D972" t="s">
        <v>5400</v>
      </c>
      <c r="E972" t="s">
        <v>5403</v>
      </c>
      <c r="F972" t="s">
        <v>974</v>
      </c>
      <c r="G972">
        <v>1</v>
      </c>
      <c r="H972">
        <v>0</v>
      </c>
      <c r="I972" t="s">
        <v>5890</v>
      </c>
      <c r="J972" t="s">
        <v>7932</v>
      </c>
      <c r="K972" t="s">
        <v>7933</v>
      </c>
      <c r="L972" t="s">
        <v>2878</v>
      </c>
      <c r="M972" t="s">
        <v>1586</v>
      </c>
      <c r="N972" t="s">
        <v>7934</v>
      </c>
      <c r="O972" t="s">
        <v>7935</v>
      </c>
      <c r="P972" t="s">
        <v>7936</v>
      </c>
      <c r="Q972">
        <v>50092</v>
      </c>
      <c r="R972">
        <v>50081</v>
      </c>
      <c r="S972">
        <v>49663</v>
      </c>
      <c r="T972">
        <v>418</v>
      </c>
      <c r="U972">
        <v>0</v>
      </c>
      <c r="V972">
        <v>418</v>
      </c>
      <c r="W972">
        <v>0.99170000000000003</v>
      </c>
      <c r="X972">
        <v>1</v>
      </c>
      <c r="Y972">
        <v>1</v>
      </c>
      <c r="Z972">
        <v>1</v>
      </c>
      <c r="AA972">
        <v>1</v>
      </c>
      <c r="AB972" t="s">
        <v>1023</v>
      </c>
      <c r="AC972" t="s">
        <v>7937</v>
      </c>
      <c r="AP972" t="s">
        <v>981</v>
      </c>
      <c r="AQ972">
        <v>0</v>
      </c>
      <c r="AT972" t="s">
        <v>1190</v>
      </c>
      <c r="AU972" t="s">
        <v>3669</v>
      </c>
      <c r="AV972" t="s">
        <v>7938</v>
      </c>
      <c r="AW972" t="s">
        <v>7939</v>
      </c>
      <c r="AX972" t="s">
        <v>7940</v>
      </c>
      <c r="BF972" s="730" t="s">
        <v>3144</v>
      </c>
      <c r="BG972" s="730" t="s">
        <v>1044</v>
      </c>
      <c r="BH972" s="730" t="s">
        <v>11138</v>
      </c>
    </row>
    <row r="973" spans="1:60">
      <c r="A973">
        <v>969</v>
      </c>
      <c r="B973" t="s">
        <v>1023</v>
      </c>
      <c r="D973" t="s">
        <v>1455</v>
      </c>
      <c r="E973" t="s">
        <v>1458</v>
      </c>
      <c r="F973" t="s">
        <v>974</v>
      </c>
      <c r="G973">
        <v>1</v>
      </c>
      <c r="H973">
        <v>0</v>
      </c>
      <c r="I973" t="s">
        <v>5890</v>
      </c>
      <c r="J973" t="s">
        <v>7941</v>
      </c>
      <c r="K973" t="s">
        <v>7942</v>
      </c>
      <c r="L973" t="s">
        <v>2878</v>
      </c>
      <c r="M973" t="s">
        <v>1586</v>
      </c>
      <c r="N973" t="s">
        <v>7943</v>
      </c>
      <c r="O973" t="s">
        <v>7944</v>
      </c>
      <c r="P973" t="s">
        <v>7945</v>
      </c>
      <c r="Q973">
        <v>5795</v>
      </c>
      <c r="R973">
        <v>6576</v>
      </c>
      <c r="S973">
        <v>6576</v>
      </c>
      <c r="T973">
        <v>0</v>
      </c>
      <c r="U973">
        <v>0</v>
      </c>
      <c r="V973">
        <v>0</v>
      </c>
      <c r="W973">
        <v>1</v>
      </c>
      <c r="X973">
        <v>1</v>
      </c>
      <c r="Y973">
        <v>1</v>
      </c>
      <c r="Z973">
        <v>1</v>
      </c>
      <c r="AA973">
        <v>1</v>
      </c>
      <c r="AB973" t="s">
        <v>1023</v>
      </c>
      <c r="AC973" t="s">
        <v>7946</v>
      </c>
      <c r="AP973" t="s">
        <v>981</v>
      </c>
      <c r="AQ973">
        <v>0</v>
      </c>
      <c r="AT973" t="s">
        <v>936</v>
      </c>
      <c r="AU973" t="s">
        <v>5138</v>
      </c>
      <c r="AV973" t="s">
        <v>7947</v>
      </c>
      <c r="AW973" t="s">
        <v>2676</v>
      </c>
      <c r="AX973" t="s">
        <v>5139</v>
      </c>
      <c r="BF973" s="730" t="s">
        <v>7924</v>
      </c>
      <c r="BG973" s="730" t="s">
        <v>6897</v>
      </c>
      <c r="BH973" s="730" t="s">
        <v>11138</v>
      </c>
    </row>
    <row r="974" spans="1:60">
      <c r="A974">
        <v>970</v>
      </c>
      <c r="B974" t="s">
        <v>1023</v>
      </c>
      <c r="D974" t="s">
        <v>6500</v>
      </c>
      <c r="E974" t="s">
        <v>6503</v>
      </c>
      <c r="F974" t="s">
        <v>974</v>
      </c>
      <c r="G974">
        <v>1</v>
      </c>
      <c r="H974">
        <v>0</v>
      </c>
      <c r="I974" t="s">
        <v>6220</v>
      </c>
      <c r="J974" t="s">
        <v>7948</v>
      </c>
      <c r="K974" t="s">
        <v>4114</v>
      </c>
      <c r="L974" t="s">
        <v>2878</v>
      </c>
      <c r="M974" t="s">
        <v>1586</v>
      </c>
      <c r="N974" t="s">
        <v>6503</v>
      </c>
      <c r="O974" t="s">
        <v>6503</v>
      </c>
      <c r="P974" t="s">
        <v>7949</v>
      </c>
      <c r="Q974">
        <v>4262</v>
      </c>
      <c r="R974">
        <v>4092</v>
      </c>
      <c r="S974">
        <v>4040</v>
      </c>
      <c r="T974">
        <v>46</v>
      </c>
      <c r="U974">
        <v>6</v>
      </c>
      <c r="V974">
        <v>52</v>
      </c>
      <c r="W974">
        <v>0.98729999999999996</v>
      </c>
      <c r="X974">
        <v>1</v>
      </c>
      <c r="Y974">
        <v>1</v>
      </c>
      <c r="Z974">
        <v>1</v>
      </c>
      <c r="AA974">
        <v>1</v>
      </c>
      <c r="AB974" t="s">
        <v>1023</v>
      </c>
      <c r="AC974" t="s">
        <v>7950</v>
      </c>
      <c r="AP974" t="s">
        <v>981</v>
      </c>
      <c r="AQ974">
        <v>0</v>
      </c>
      <c r="AT974" t="s">
        <v>1044</v>
      </c>
      <c r="AU974" t="s">
        <v>6912</v>
      </c>
      <c r="AV974" t="s">
        <v>7951</v>
      </c>
      <c r="AW974" t="s">
        <v>7952</v>
      </c>
      <c r="AX974" t="s">
        <v>6913</v>
      </c>
      <c r="BF974" s="730" t="s">
        <v>5400</v>
      </c>
      <c r="BG974" s="730" t="s">
        <v>7933</v>
      </c>
      <c r="BH974" s="730" t="s">
        <v>11139</v>
      </c>
    </row>
    <row r="975" spans="1:60">
      <c r="A975">
        <v>971</v>
      </c>
      <c r="B975" t="s">
        <v>1023</v>
      </c>
      <c r="D975" t="s">
        <v>4966</v>
      </c>
      <c r="E975" t="s">
        <v>4969</v>
      </c>
      <c r="F975" t="s">
        <v>974</v>
      </c>
      <c r="G975">
        <v>2</v>
      </c>
      <c r="H975">
        <v>0</v>
      </c>
      <c r="I975" t="s">
        <v>5890</v>
      </c>
      <c r="J975" t="s">
        <v>7953</v>
      </c>
      <c r="K975" t="s">
        <v>7942</v>
      </c>
      <c r="L975" t="s">
        <v>2878</v>
      </c>
      <c r="M975" t="s">
        <v>1586</v>
      </c>
      <c r="N975" t="s">
        <v>4969</v>
      </c>
      <c r="O975" t="s">
        <v>4969</v>
      </c>
      <c r="P975" t="s">
        <v>7954</v>
      </c>
      <c r="Q975">
        <v>12666</v>
      </c>
      <c r="R975">
        <v>12436</v>
      </c>
      <c r="S975">
        <v>12270</v>
      </c>
      <c r="T975">
        <v>110</v>
      </c>
      <c r="U975">
        <v>56</v>
      </c>
      <c r="V975">
        <v>166</v>
      </c>
      <c r="W975">
        <v>0.98670000000000002</v>
      </c>
      <c r="X975">
        <v>1</v>
      </c>
      <c r="Y975">
        <v>0</v>
      </c>
      <c r="Z975">
        <v>0</v>
      </c>
      <c r="AA975">
        <v>0</v>
      </c>
      <c r="AB975" t="s">
        <v>1023</v>
      </c>
      <c r="AC975" s="515" t="s">
        <v>7955</v>
      </c>
      <c r="AD975" s="515" t="s">
        <v>7956</v>
      </c>
      <c r="AP975" t="s">
        <v>1262</v>
      </c>
      <c r="AQ975">
        <v>3</v>
      </c>
      <c r="AT975" t="s">
        <v>1023</v>
      </c>
      <c r="AU975" t="s">
        <v>7957</v>
      </c>
      <c r="AV975" t="s">
        <v>7958</v>
      </c>
      <c r="AW975" t="s">
        <v>7959</v>
      </c>
      <c r="AX975" t="s">
        <v>7960</v>
      </c>
      <c r="BF975" s="730" t="s">
        <v>1455</v>
      </c>
      <c r="BG975" s="730" t="s">
        <v>7942</v>
      </c>
      <c r="BH975" s="730" t="s">
        <v>11139</v>
      </c>
    </row>
    <row r="976" spans="1:60">
      <c r="A976">
        <v>972</v>
      </c>
      <c r="B976" t="s">
        <v>1023</v>
      </c>
      <c r="D976" t="s">
        <v>7961</v>
      </c>
      <c r="E976" t="s">
        <v>7962</v>
      </c>
      <c r="F976" t="s">
        <v>1019</v>
      </c>
      <c r="G976">
        <v>0</v>
      </c>
      <c r="H976">
        <v>3</v>
      </c>
      <c r="I976" t="s">
        <v>5890</v>
      </c>
      <c r="J976" t="s">
        <v>7953</v>
      </c>
      <c r="K976" t="s">
        <v>7942</v>
      </c>
      <c r="L976" t="s">
        <v>2878</v>
      </c>
      <c r="M976" t="s">
        <v>1586</v>
      </c>
      <c r="N976" t="s">
        <v>4969</v>
      </c>
      <c r="O976" t="s">
        <v>4969</v>
      </c>
      <c r="P976" t="s">
        <v>7963</v>
      </c>
      <c r="Q976">
        <v>3005</v>
      </c>
      <c r="R976">
        <v>3005</v>
      </c>
      <c r="S976">
        <v>2477</v>
      </c>
      <c r="T976">
        <v>432</v>
      </c>
      <c r="U976">
        <v>96</v>
      </c>
      <c r="V976">
        <v>528</v>
      </c>
      <c r="W976">
        <v>0.82430000000000003</v>
      </c>
      <c r="X976">
        <v>0</v>
      </c>
      <c r="Y976">
        <v>0</v>
      </c>
      <c r="Z976">
        <v>1</v>
      </c>
      <c r="AA976">
        <v>0</v>
      </c>
      <c r="AB976" t="s">
        <v>1023</v>
      </c>
      <c r="AC976" t="s">
        <v>747</v>
      </c>
      <c r="AJ976" s="503" t="s">
        <v>4966</v>
      </c>
      <c r="AK976" s="503" t="s">
        <v>4966</v>
      </c>
      <c r="AL976" s="503" t="s">
        <v>4966</v>
      </c>
      <c r="AP976" t="s">
        <v>981</v>
      </c>
      <c r="AQ976">
        <v>0</v>
      </c>
      <c r="AT976" t="s">
        <v>1023</v>
      </c>
      <c r="AU976" t="s">
        <v>7957</v>
      </c>
      <c r="AV976" t="s">
        <v>7964</v>
      </c>
      <c r="AW976" t="s">
        <v>7965</v>
      </c>
      <c r="AX976" t="s">
        <v>7960</v>
      </c>
      <c r="BF976" s="730" t="s">
        <v>6500</v>
      </c>
      <c r="BG976" s="730" t="s">
        <v>4114</v>
      </c>
      <c r="BH976" s="730" t="s">
        <v>11139</v>
      </c>
    </row>
    <row r="977" spans="1:60">
      <c r="A977">
        <v>973</v>
      </c>
      <c r="B977" t="s">
        <v>1023</v>
      </c>
      <c r="D977" t="s">
        <v>7966</v>
      </c>
      <c r="E977" t="s">
        <v>7967</v>
      </c>
      <c r="F977" t="s">
        <v>974</v>
      </c>
      <c r="G977">
        <v>1</v>
      </c>
      <c r="H977">
        <v>0</v>
      </c>
      <c r="I977" t="s">
        <v>5890</v>
      </c>
      <c r="J977" t="s">
        <v>7932</v>
      </c>
      <c r="K977" t="s">
        <v>5413</v>
      </c>
      <c r="L977" t="s">
        <v>2878</v>
      </c>
      <c r="M977" t="s">
        <v>1586</v>
      </c>
      <c r="N977" t="s">
        <v>7967</v>
      </c>
      <c r="O977" t="s">
        <v>7967</v>
      </c>
      <c r="P977" t="s">
        <v>7968</v>
      </c>
      <c r="Q977">
        <v>3628</v>
      </c>
      <c r="R977">
        <v>3628</v>
      </c>
      <c r="S977">
        <v>3583</v>
      </c>
      <c r="T977">
        <v>30</v>
      </c>
      <c r="U977">
        <v>15</v>
      </c>
      <c r="V977">
        <v>45</v>
      </c>
      <c r="W977">
        <v>0.98760000000000003</v>
      </c>
      <c r="X977">
        <v>1</v>
      </c>
      <c r="Y977">
        <v>1</v>
      </c>
      <c r="Z977">
        <v>1</v>
      </c>
      <c r="AA977">
        <v>1</v>
      </c>
      <c r="AB977" t="s">
        <v>1023</v>
      </c>
      <c r="AC977" t="s">
        <v>7969</v>
      </c>
      <c r="AP977" t="s">
        <v>981</v>
      </c>
      <c r="AQ977">
        <v>0</v>
      </c>
      <c r="AT977" t="s">
        <v>1190</v>
      </c>
      <c r="AU977" t="s">
        <v>2882</v>
      </c>
      <c r="AV977" t="s">
        <v>7970</v>
      </c>
      <c r="AW977" t="s">
        <v>7971</v>
      </c>
      <c r="AX977" t="s">
        <v>2883</v>
      </c>
      <c r="BF977" s="730" t="s">
        <v>4966</v>
      </c>
      <c r="BG977" s="730" t="s">
        <v>7942</v>
      </c>
      <c r="BH977" s="730" t="s">
        <v>11139</v>
      </c>
    </row>
    <row r="978" spans="1:60">
      <c r="A978">
        <v>974</v>
      </c>
      <c r="B978" t="s">
        <v>1023</v>
      </c>
      <c r="D978" t="s">
        <v>7972</v>
      </c>
      <c r="E978" t="s">
        <v>7973</v>
      </c>
      <c r="F978" t="s">
        <v>974</v>
      </c>
      <c r="G978">
        <v>1</v>
      </c>
      <c r="H978">
        <v>0</v>
      </c>
      <c r="I978" t="s">
        <v>5890</v>
      </c>
      <c r="J978" t="s">
        <v>7974</v>
      </c>
      <c r="K978" t="s">
        <v>4114</v>
      </c>
      <c r="L978" t="s">
        <v>2878</v>
      </c>
      <c r="M978" t="s">
        <v>1586</v>
      </c>
      <c r="N978" t="s">
        <v>7973</v>
      </c>
      <c r="O978" t="s">
        <v>7973</v>
      </c>
      <c r="P978" t="s">
        <v>7975</v>
      </c>
      <c r="Q978">
        <v>2534</v>
      </c>
      <c r="R978">
        <v>2455</v>
      </c>
      <c r="S978">
        <v>2455</v>
      </c>
      <c r="T978">
        <v>0</v>
      </c>
      <c r="U978">
        <v>0</v>
      </c>
      <c r="V978">
        <v>0</v>
      </c>
      <c r="W978">
        <v>1</v>
      </c>
      <c r="X978">
        <v>1</v>
      </c>
      <c r="Y978">
        <v>1</v>
      </c>
      <c r="Z978">
        <v>1</v>
      </c>
      <c r="AA978">
        <v>1</v>
      </c>
      <c r="AB978" t="s">
        <v>1023</v>
      </c>
      <c r="AC978" t="s">
        <v>7976</v>
      </c>
      <c r="AP978" t="s">
        <v>981</v>
      </c>
      <c r="AQ978">
        <v>0</v>
      </c>
      <c r="AT978" t="s">
        <v>991</v>
      </c>
      <c r="AU978" t="s">
        <v>7977</v>
      </c>
      <c r="AV978" t="s">
        <v>7978</v>
      </c>
      <c r="AW978" t="s">
        <v>7979</v>
      </c>
      <c r="AX978" t="s">
        <v>7979</v>
      </c>
      <c r="BF978" s="730" t="s">
        <v>7961</v>
      </c>
      <c r="BG978" s="730" t="s">
        <v>7942</v>
      </c>
      <c r="BH978" s="730" t="s">
        <v>11139</v>
      </c>
    </row>
    <row r="979" spans="1:60">
      <c r="A979">
        <v>975</v>
      </c>
      <c r="B979" t="s">
        <v>1023</v>
      </c>
      <c r="D979" t="s">
        <v>7980</v>
      </c>
      <c r="E979" t="s">
        <v>7981</v>
      </c>
      <c r="F979" t="s">
        <v>974</v>
      </c>
      <c r="G979">
        <v>1</v>
      </c>
      <c r="H979">
        <v>0</v>
      </c>
      <c r="I979" t="s">
        <v>5890</v>
      </c>
      <c r="J979" t="s">
        <v>7941</v>
      </c>
      <c r="K979" t="s">
        <v>7942</v>
      </c>
      <c r="L979" t="s">
        <v>2878</v>
      </c>
      <c r="M979" t="s">
        <v>1586</v>
      </c>
      <c r="N979" t="s">
        <v>7943</v>
      </c>
      <c r="O979" t="s">
        <v>7943</v>
      </c>
      <c r="P979" t="s">
        <v>7982</v>
      </c>
      <c r="Q979">
        <v>10080</v>
      </c>
      <c r="R979">
        <v>10557</v>
      </c>
      <c r="S979">
        <v>10557</v>
      </c>
      <c r="T979">
        <v>0</v>
      </c>
      <c r="U979">
        <v>0</v>
      </c>
      <c r="V979">
        <v>0</v>
      </c>
      <c r="W979">
        <v>1</v>
      </c>
      <c r="X979">
        <v>1</v>
      </c>
      <c r="Y979">
        <v>1</v>
      </c>
      <c r="Z979">
        <v>0</v>
      </c>
      <c r="AA979">
        <v>0</v>
      </c>
      <c r="AB979" t="s">
        <v>1023</v>
      </c>
      <c r="AC979" t="s">
        <v>7983</v>
      </c>
      <c r="AP979" t="s">
        <v>981</v>
      </c>
      <c r="AQ979">
        <v>0</v>
      </c>
      <c r="AT979" t="s">
        <v>1190</v>
      </c>
      <c r="AU979" t="s">
        <v>3235</v>
      </c>
      <c r="AV979" t="s">
        <v>7984</v>
      </c>
      <c r="AW979" t="s">
        <v>7985</v>
      </c>
      <c r="AX979" t="s">
        <v>3236</v>
      </c>
      <c r="BF979" s="730" t="s">
        <v>7966</v>
      </c>
      <c r="BG979" s="730" t="s">
        <v>5413</v>
      </c>
      <c r="BH979" s="730" t="s">
        <v>11139</v>
      </c>
    </row>
    <row r="980" spans="1:60">
      <c r="A980">
        <v>976</v>
      </c>
      <c r="B980" t="s">
        <v>1023</v>
      </c>
      <c r="D980" t="s">
        <v>7986</v>
      </c>
      <c r="E980" t="s">
        <v>7987</v>
      </c>
      <c r="F980" t="s">
        <v>1019</v>
      </c>
      <c r="G980">
        <v>0</v>
      </c>
      <c r="H980">
        <v>1</v>
      </c>
      <c r="I980" t="s">
        <v>5890</v>
      </c>
      <c r="J980" t="s">
        <v>7988</v>
      </c>
      <c r="K980" t="s">
        <v>4114</v>
      </c>
      <c r="L980" t="s">
        <v>2878</v>
      </c>
      <c r="M980" t="s">
        <v>1586</v>
      </c>
      <c r="N980" t="s">
        <v>7989</v>
      </c>
      <c r="O980" t="s">
        <v>7989</v>
      </c>
      <c r="P980" t="s">
        <v>7990</v>
      </c>
      <c r="Q980">
        <v>3309</v>
      </c>
      <c r="R980">
        <v>2592</v>
      </c>
      <c r="S980">
        <v>1931</v>
      </c>
      <c r="T980">
        <v>297</v>
      </c>
      <c r="U980">
        <v>364</v>
      </c>
      <c r="V980">
        <v>661</v>
      </c>
      <c r="W980">
        <v>0.745</v>
      </c>
      <c r="X980">
        <v>0</v>
      </c>
      <c r="Y980">
        <v>0</v>
      </c>
      <c r="Z980">
        <v>1</v>
      </c>
      <c r="AA980">
        <v>0</v>
      </c>
      <c r="AB980" t="s">
        <v>1023</v>
      </c>
      <c r="AC980" t="s">
        <v>747</v>
      </c>
      <c r="AJ980" t="s">
        <v>2212</v>
      </c>
      <c r="AP980" t="s">
        <v>981</v>
      </c>
      <c r="AQ980">
        <v>0</v>
      </c>
      <c r="AT980" t="s">
        <v>936</v>
      </c>
      <c r="AU980" t="s">
        <v>6202</v>
      </c>
      <c r="AV980" t="s">
        <v>7991</v>
      </c>
      <c r="AW980" t="s">
        <v>6203</v>
      </c>
      <c r="AX980" t="s">
        <v>6203</v>
      </c>
      <c r="BF980" s="730" t="s">
        <v>7972</v>
      </c>
      <c r="BG980" s="730" t="s">
        <v>4114</v>
      </c>
      <c r="BH980" s="730" t="s">
        <v>11139</v>
      </c>
    </row>
    <row r="981" spans="1:60">
      <c r="A981">
        <v>977</v>
      </c>
      <c r="B981" t="s">
        <v>1023</v>
      </c>
      <c r="D981" t="s">
        <v>1512</v>
      </c>
      <c r="E981" t="s">
        <v>1515</v>
      </c>
      <c r="F981" t="s">
        <v>974</v>
      </c>
      <c r="G981">
        <v>1</v>
      </c>
      <c r="H981">
        <v>0</v>
      </c>
      <c r="I981" t="s">
        <v>5890</v>
      </c>
      <c r="J981" t="s">
        <v>7992</v>
      </c>
      <c r="K981" t="s">
        <v>5413</v>
      </c>
      <c r="L981" t="s">
        <v>2878</v>
      </c>
      <c r="M981" t="s">
        <v>1586</v>
      </c>
      <c r="N981" t="s">
        <v>7993</v>
      </c>
      <c r="O981" t="s">
        <v>7993</v>
      </c>
      <c r="P981" t="s">
        <v>7994</v>
      </c>
      <c r="Q981">
        <v>2940</v>
      </c>
      <c r="R981">
        <v>2771</v>
      </c>
      <c r="S981">
        <v>2746</v>
      </c>
      <c r="T981">
        <v>21</v>
      </c>
      <c r="U981">
        <v>4</v>
      </c>
      <c r="V981">
        <v>25</v>
      </c>
      <c r="W981">
        <v>0.99099999999999999</v>
      </c>
      <c r="X981">
        <v>1</v>
      </c>
      <c r="Y981">
        <v>1</v>
      </c>
      <c r="Z981">
        <v>1</v>
      </c>
      <c r="AA981">
        <v>1</v>
      </c>
      <c r="AB981" t="s">
        <v>1023</v>
      </c>
      <c r="AC981" t="s">
        <v>7995</v>
      </c>
      <c r="AP981" t="s">
        <v>981</v>
      </c>
      <c r="AQ981">
        <v>0</v>
      </c>
      <c r="AT981" t="s">
        <v>936</v>
      </c>
      <c r="AU981" t="s">
        <v>5127</v>
      </c>
      <c r="AV981" t="s">
        <v>7996</v>
      </c>
      <c r="AW981" t="s">
        <v>5128</v>
      </c>
      <c r="AX981" t="s">
        <v>5128</v>
      </c>
      <c r="BF981" s="730" t="s">
        <v>7980</v>
      </c>
      <c r="BG981" s="730" t="s">
        <v>7942</v>
      </c>
      <c r="BH981" s="730" t="s">
        <v>11139</v>
      </c>
    </row>
    <row r="982" spans="1:60">
      <c r="A982">
        <v>978</v>
      </c>
      <c r="B982" t="s">
        <v>1023</v>
      </c>
      <c r="D982" t="s">
        <v>7997</v>
      </c>
      <c r="E982" t="s">
        <v>7998</v>
      </c>
      <c r="F982" t="s">
        <v>974</v>
      </c>
      <c r="G982">
        <v>1</v>
      </c>
      <c r="H982">
        <v>0</v>
      </c>
      <c r="I982" t="s">
        <v>5890</v>
      </c>
      <c r="J982" t="s">
        <v>7999</v>
      </c>
      <c r="K982" t="s">
        <v>4114</v>
      </c>
      <c r="L982" t="s">
        <v>2878</v>
      </c>
      <c r="M982" t="s">
        <v>1586</v>
      </c>
      <c r="N982" t="s">
        <v>7998</v>
      </c>
      <c r="O982" t="s">
        <v>7998</v>
      </c>
      <c r="P982" t="s">
        <v>8000</v>
      </c>
      <c r="Q982">
        <v>7334</v>
      </c>
      <c r="R982">
        <v>6884</v>
      </c>
      <c r="S982">
        <v>6855</v>
      </c>
      <c r="T982">
        <v>23</v>
      </c>
      <c r="U982">
        <v>6</v>
      </c>
      <c r="V982">
        <v>29</v>
      </c>
      <c r="W982">
        <v>0.99580000000000002</v>
      </c>
      <c r="X982">
        <v>1</v>
      </c>
      <c r="Y982">
        <v>1</v>
      </c>
      <c r="Z982">
        <v>1</v>
      </c>
      <c r="AA982">
        <v>1</v>
      </c>
      <c r="AB982" t="s">
        <v>1023</v>
      </c>
      <c r="AC982" t="s">
        <v>8001</v>
      </c>
      <c r="AP982" t="s">
        <v>981</v>
      </c>
      <c r="AQ982">
        <v>0</v>
      </c>
      <c r="AT982" t="s">
        <v>936</v>
      </c>
      <c r="AU982" t="s">
        <v>5127</v>
      </c>
      <c r="AV982" t="s">
        <v>8002</v>
      </c>
      <c r="AW982" t="s">
        <v>8003</v>
      </c>
      <c r="AX982" t="s">
        <v>5128</v>
      </c>
      <c r="BF982" s="730" t="s">
        <v>7986</v>
      </c>
      <c r="BG982" s="730" t="s">
        <v>4114</v>
      </c>
      <c r="BH982" s="730" t="s">
        <v>11139</v>
      </c>
    </row>
    <row r="983" spans="1:60">
      <c r="A983">
        <v>979</v>
      </c>
      <c r="B983" t="s">
        <v>1023</v>
      </c>
      <c r="D983" t="s">
        <v>8004</v>
      </c>
      <c r="E983" t="s">
        <v>8005</v>
      </c>
      <c r="F983" t="s">
        <v>974</v>
      </c>
      <c r="G983">
        <v>1</v>
      </c>
      <c r="H983">
        <v>0</v>
      </c>
      <c r="I983" t="s">
        <v>5890</v>
      </c>
      <c r="J983" t="s">
        <v>7941</v>
      </c>
      <c r="K983" t="s">
        <v>7942</v>
      </c>
      <c r="L983" t="s">
        <v>2878</v>
      </c>
      <c r="M983" t="s">
        <v>1586</v>
      </c>
      <c r="N983" t="s">
        <v>8006</v>
      </c>
      <c r="O983" t="s">
        <v>8006</v>
      </c>
      <c r="P983" t="s">
        <v>8007</v>
      </c>
      <c r="Q983">
        <v>3186</v>
      </c>
      <c r="R983">
        <v>3186</v>
      </c>
      <c r="S983">
        <v>3151</v>
      </c>
      <c r="T983">
        <v>35</v>
      </c>
      <c r="U983">
        <v>0</v>
      </c>
      <c r="V983">
        <v>35</v>
      </c>
      <c r="W983">
        <v>0.98899999999999999</v>
      </c>
      <c r="X983">
        <v>1</v>
      </c>
      <c r="Y983">
        <v>1</v>
      </c>
      <c r="Z983">
        <v>1</v>
      </c>
      <c r="AA983">
        <v>1</v>
      </c>
      <c r="AB983" t="s">
        <v>1023</v>
      </c>
      <c r="AC983" t="s">
        <v>8008</v>
      </c>
      <c r="AP983" t="s">
        <v>981</v>
      </c>
      <c r="AQ983">
        <v>0</v>
      </c>
      <c r="AT983" t="s">
        <v>936</v>
      </c>
      <c r="AU983" t="s">
        <v>6027</v>
      </c>
      <c r="AV983" t="s">
        <v>8009</v>
      </c>
      <c r="AW983" t="s">
        <v>8010</v>
      </c>
      <c r="AX983" t="s">
        <v>6028</v>
      </c>
      <c r="BF983" s="730" t="s">
        <v>1512</v>
      </c>
      <c r="BG983" s="730" t="s">
        <v>5413</v>
      </c>
      <c r="BH983" s="730" t="s">
        <v>11139</v>
      </c>
    </row>
    <row r="984" spans="1:60">
      <c r="A984">
        <v>980</v>
      </c>
      <c r="B984" t="s">
        <v>1023</v>
      </c>
      <c r="D984" t="s">
        <v>8011</v>
      </c>
      <c r="E984" t="s">
        <v>8012</v>
      </c>
      <c r="F984" t="s">
        <v>974</v>
      </c>
      <c r="G984">
        <v>1</v>
      </c>
      <c r="H984">
        <v>0</v>
      </c>
      <c r="I984" t="s">
        <v>5890</v>
      </c>
      <c r="J984" t="s">
        <v>8013</v>
      </c>
      <c r="K984" t="s">
        <v>5413</v>
      </c>
      <c r="L984" t="s">
        <v>2878</v>
      </c>
      <c r="M984" t="s">
        <v>1586</v>
      </c>
      <c r="N984" t="s">
        <v>8014</v>
      </c>
      <c r="O984" t="s">
        <v>8014</v>
      </c>
      <c r="P984" t="s">
        <v>8015</v>
      </c>
      <c r="Q984">
        <v>5988</v>
      </c>
      <c r="R984">
        <v>5833</v>
      </c>
      <c r="S984">
        <v>5749</v>
      </c>
      <c r="T984">
        <v>84</v>
      </c>
      <c r="U984">
        <v>0</v>
      </c>
      <c r="V984">
        <v>84</v>
      </c>
      <c r="W984">
        <v>0.98560000000000003</v>
      </c>
      <c r="X984">
        <v>1</v>
      </c>
      <c r="Y984">
        <v>1</v>
      </c>
      <c r="Z984">
        <v>1</v>
      </c>
      <c r="AA984">
        <v>1</v>
      </c>
      <c r="AB984" t="s">
        <v>1023</v>
      </c>
      <c r="AC984" t="s">
        <v>8016</v>
      </c>
      <c r="AP984" t="s">
        <v>981</v>
      </c>
      <c r="AQ984">
        <v>0</v>
      </c>
      <c r="AT984" t="s">
        <v>1190</v>
      </c>
      <c r="AU984" t="s">
        <v>3662</v>
      </c>
      <c r="AV984" t="s">
        <v>8017</v>
      </c>
      <c r="AW984" t="s">
        <v>8018</v>
      </c>
      <c r="AX984" t="s">
        <v>3663</v>
      </c>
      <c r="BF984" s="730" t="s">
        <v>7997</v>
      </c>
      <c r="BG984" s="730" t="s">
        <v>4114</v>
      </c>
      <c r="BH984" s="730" t="s">
        <v>11139</v>
      </c>
    </row>
    <row r="985" spans="1:60">
      <c r="A985">
        <v>981</v>
      </c>
      <c r="B985" t="s">
        <v>1023</v>
      </c>
      <c r="D985" t="s">
        <v>8019</v>
      </c>
      <c r="E985" t="s">
        <v>8020</v>
      </c>
      <c r="F985" t="s">
        <v>974</v>
      </c>
      <c r="G985">
        <v>1</v>
      </c>
      <c r="H985">
        <v>0</v>
      </c>
      <c r="I985" t="s">
        <v>6220</v>
      </c>
      <c r="J985" t="s">
        <v>7948</v>
      </c>
      <c r="K985" t="s">
        <v>4114</v>
      </c>
      <c r="L985" t="s">
        <v>2878</v>
      </c>
      <c r="M985" t="s">
        <v>1586</v>
      </c>
      <c r="N985" t="s">
        <v>8020</v>
      </c>
      <c r="O985" t="s">
        <v>8020</v>
      </c>
      <c r="P985" t="s">
        <v>8021</v>
      </c>
      <c r="Q985">
        <v>2039</v>
      </c>
      <c r="R985">
        <v>2101</v>
      </c>
      <c r="S985">
        <v>2050</v>
      </c>
      <c r="T985">
        <v>42</v>
      </c>
      <c r="U985">
        <v>9</v>
      </c>
      <c r="V985">
        <v>51</v>
      </c>
      <c r="W985">
        <v>0.97570000000000001</v>
      </c>
      <c r="X985">
        <v>0</v>
      </c>
      <c r="Y985">
        <v>1</v>
      </c>
      <c r="Z985">
        <v>1</v>
      </c>
      <c r="AA985">
        <v>0</v>
      </c>
      <c r="AB985" t="s">
        <v>1023</v>
      </c>
      <c r="AC985" t="s">
        <v>8022</v>
      </c>
      <c r="AP985" t="s">
        <v>981</v>
      </c>
      <c r="AQ985">
        <v>0</v>
      </c>
      <c r="AT985" t="s">
        <v>1023</v>
      </c>
      <c r="AU985" t="s">
        <v>8023</v>
      </c>
      <c r="AV985" t="s">
        <v>8024</v>
      </c>
      <c r="AW985" t="s">
        <v>8025</v>
      </c>
      <c r="AX985" t="s">
        <v>8025</v>
      </c>
      <c r="BF985" s="730" t="s">
        <v>8004</v>
      </c>
      <c r="BG985" s="730" t="s">
        <v>7942</v>
      </c>
      <c r="BH985" s="730" t="s">
        <v>11139</v>
      </c>
    </row>
    <row r="986" spans="1:60">
      <c r="A986">
        <v>982</v>
      </c>
      <c r="B986" t="s">
        <v>1023</v>
      </c>
      <c r="D986" t="s">
        <v>3796</v>
      </c>
      <c r="E986" t="s">
        <v>3791</v>
      </c>
      <c r="F986" t="s">
        <v>974</v>
      </c>
      <c r="G986">
        <v>1</v>
      </c>
      <c r="H986">
        <v>0</v>
      </c>
      <c r="I986" t="s">
        <v>5890</v>
      </c>
      <c r="J986" t="s">
        <v>8026</v>
      </c>
      <c r="K986" t="s">
        <v>7933</v>
      </c>
      <c r="L986" t="s">
        <v>2878</v>
      </c>
      <c r="M986" t="s">
        <v>1586</v>
      </c>
      <c r="N986" t="s">
        <v>3791</v>
      </c>
      <c r="O986" t="s">
        <v>3791</v>
      </c>
      <c r="P986" t="s">
        <v>8027</v>
      </c>
      <c r="Q986">
        <v>11232</v>
      </c>
      <c r="R986">
        <v>10684</v>
      </c>
      <c r="S986">
        <v>8063</v>
      </c>
      <c r="T986">
        <v>2589</v>
      </c>
      <c r="U986">
        <v>32</v>
      </c>
      <c r="V986">
        <v>2621</v>
      </c>
      <c r="W986">
        <v>0.75470000000000004</v>
      </c>
      <c r="X986">
        <v>0</v>
      </c>
      <c r="Y986">
        <v>1</v>
      </c>
      <c r="Z986">
        <v>1</v>
      </c>
      <c r="AA986">
        <v>0</v>
      </c>
      <c r="AB986" t="s">
        <v>1023</v>
      </c>
      <c r="AC986" t="s">
        <v>8028</v>
      </c>
      <c r="AP986" t="s">
        <v>981</v>
      </c>
      <c r="AQ986">
        <v>0</v>
      </c>
      <c r="AT986" t="s">
        <v>1023</v>
      </c>
      <c r="AU986" t="s">
        <v>8029</v>
      </c>
      <c r="AV986" t="s">
        <v>8030</v>
      </c>
      <c r="AW986" t="s">
        <v>8031</v>
      </c>
      <c r="AX986" t="s">
        <v>8032</v>
      </c>
      <c r="BF986" s="730" t="s">
        <v>8011</v>
      </c>
      <c r="BG986" s="730" t="s">
        <v>5413</v>
      </c>
      <c r="BH986" s="730" t="s">
        <v>11139</v>
      </c>
    </row>
    <row r="987" spans="1:60">
      <c r="A987">
        <v>983</v>
      </c>
      <c r="B987" t="s">
        <v>1023</v>
      </c>
      <c r="D987" t="s">
        <v>8033</v>
      </c>
      <c r="E987" t="s">
        <v>8034</v>
      </c>
      <c r="F987" t="s">
        <v>974</v>
      </c>
      <c r="G987">
        <v>1</v>
      </c>
      <c r="H987">
        <v>0</v>
      </c>
      <c r="I987" t="s">
        <v>6220</v>
      </c>
      <c r="J987" t="s">
        <v>8035</v>
      </c>
      <c r="K987" t="s">
        <v>4114</v>
      </c>
      <c r="L987" t="s">
        <v>2878</v>
      </c>
      <c r="M987" t="s">
        <v>1586</v>
      </c>
      <c r="N987" t="s">
        <v>8034</v>
      </c>
      <c r="O987" t="s">
        <v>8034</v>
      </c>
      <c r="P987" t="s">
        <v>8036</v>
      </c>
      <c r="Q987">
        <v>14968</v>
      </c>
      <c r="R987">
        <v>14428</v>
      </c>
      <c r="S987">
        <v>13661</v>
      </c>
      <c r="T987">
        <v>751</v>
      </c>
      <c r="U987">
        <v>16</v>
      </c>
      <c r="V987">
        <v>767</v>
      </c>
      <c r="W987">
        <v>0.94679999999999997</v>
      </c>
      <c r="X987">
        <v>0</v>
      </c>
      <c r="Y987">
        <v>1</v>
      </c>
      <c r="Z987">
        <v>1</v>
      </c>
      <c r="AA987">
        <v>0</v>
      </c>
      <c r="AB987" t="s">
        <v>1023</v>
      </c>
      <c r="AC987" t="s">
        <v>8037</v>
      </c>
      <c r="AP987" t="s">
        <v>981</v>
      </c>
      <c r="AQ987">
        <v>0</v>
      </c>
      <c r="AT987" t="s">
        <v>1023</v>
      </c>
      <c r="AU987" t="s">
        <v>8029</v>
      </c>
      <c r="AV987" t="s">
        <v>8038</v>
      </c>
      <c r="AW987" t="s">
        <v>8039</v>
      </c>
      <c r="AX987" t="s">
        <v>8032</v>
      </c>
      <c r="BF987" s="730" t="s">
        <v>8019</v>
      </c>
      <c r="BG987" s="730" t="s">
        <v>4114</v>
      </c>
      <c r="BH987" s="730" t="s">
        <v>11139</v>
      </c>
    </row>
    <row r="988" spans="1:60">
      <c r="A988">
        <v>984</v>
      </c>
      <c r="B988" t="s">
        <v>1023</v>
      </c>
      <c r="D988" t="s">
        <v>8040</v>
      </c>
      <c r="E988" t="s">
        <v>7942</v>
      </c>
      <c r="F988" t="s">
        <v>974</v>
      </c>
      <c r="G988">
        <v>1</v>
      </c>
      <c r="H988">
        <v>0</v>
      </c>
      <c r="I988" t="s">
        <v>5890</v>
      </c>
      <c r="J988" t="s">
        <v>8041</v>
      </c>
      <c r="K988" t="s">
        <v>7942</v>
      </c>
      <c r="L988" t="s">
        <v>2878</v>
      </c>
      <c r="M988" t="s">
        <v>1586</v>
      </c>
      <c r="N988" t="s">
        <v>7942</v>
      </c>
      <c r="O988" t="s">
        <v>8042</v>
      </c>
      <c r="P988" t="s">
        <v>8043</v>
      </c>
      <c r="Q988">
        <v>64790</v>
      </c>
      <c r="R988">
        <v>65034</v>
      </c>
      <c r="S988">
        <v>64527</v>
      </c>
      <c r="T988">
        <v>480</v>
      </c>
      <c r="U988">
        <v>27</v>
      </c>
      <c r="V988">
        <v>507</v>
      </c>
      <c r="W988">
        <v>0.99219999999999997</v>
      </c>
      <c r="X988">
        <v>1</v>
      </c>
      <c r="Y988">
        <v>1</v>
      </c>
      <c r="Z988">
        <v>1</v>
      </c>
      <c r="AA988">
        <v>1</v>
      </c>
      <c r="AB988" t="s">
        <v>1023</v>
      </c>
      <c r="AC988" t="s">
        <v>8044</v>
      </c>
      <c r="AP988" t="s">
        <v>981</v>
      </c>
      <c r="AQ988">
        <v>0</v>
      </c>
      <c r="AT988" t="s">
        <v>1044</v>
      </c>
      <c r="AU988" t="s">
        <v>7552</v>
      </c>
      <c r="AV988" t="s">
        <v>8045</v>
      </c>
      <c r="AW988" t="s">
        <v>8046</v>
      </c>
      <c r="AX988" t="s">
        <v>7553</v>
      </c>
      <c r="BF988" s="730" t="s">
        <v>3796</v>
      </c>
      <c r="BG988" s="730" t="s">
        <v>7933</v>
      </c>
      <c r="BH988" s="730" t="s">
        <v>11139</v>
      </c>
    </row>
    <row r="989" spans="1:60">
      <c r="A989">
        <v>985</v>
      </c>
      <c r="B989" t="s">
        <v>1023</v>
      </c>
      <c r="D989" t="s">
        <v>8047</v>
      </c>
      <c r="E989" t="s">
        <v>8048</v>
      </c>
      <c r="F989" t="s">
        <v>974</v>
      </c>
      <c r="G989">
        <v>1</v>
      </c>
      <c r="H989">
        <v>0</v>
      </c>
      <c r="I989" t="s">
        <v>5890</v>
      </c>
      <c r="J989" t="s">
        <v>7992</v>
      </c>
      <c r="K989" t="s">
        <v>5413</v>
      </c>
      <c r="L989" t="s">
        <v>2878</v>
      </c>
      <c r="M989" t="s">
        <v>1586</v>
      </c>
      <c r="N989" t="s">
        <v>8048</v>
      </c>
      <c r="O989" t="s">
        <v>8048</v>
      </c>
      <c r="P989" t="s">
        <v>8049</v>
      </c>
      <c r="Q989">
        <v>5437</v>
      </c>
      <c r="R989">
        <v>5158</v>
      </c>
      <c r="S989">
        <v>4504</v>
      </c>
      <c r="T989">
        <v>609</v>
      </c>
      <c r="U989">
        <v>45</v>
      </c>
      <c r="V989">
        <v>654</v>
      </c>
      <c r="W989">
        <v>0.87319999999999998</v>
      </c>
      <c r="X989">
        <v>0</v>
      </c>
      <c r="Y989">
        <v>1</v>
      </c>
      <c r="Z989">
        <v>1</v>
      </c>
      <c r="AA989">
        <v>0</v>
      </c>
      <c r="AB989" t="s">
        <v>1023</v>
      </c>
      <c r="AC989" t="s">
        <v>8050</v>
      </c>
      <c r="AP989" t="s">
        <v>981</v>
      </c>
      <c r="AQ989">
        <v>0</v>
      </c>
      <c r="AT989" t="s">
        <v>971</v>
      </c>
      <c r="AU989" t="s">
        <v>972</v>
      </c>
      <c r="AV989" t="s">
        <v>8051</v>
      </c>
      <c r="AW989" t="s">
        <v>8052</v>
      </c>
      <c r="AX989" t="s">
        <v>973</v>
      </c>
      <c r="BF989" s="730" t="s">
        <v>8033</v>
      </c>
      <c r="BG989" s="730" t="s">
        <v>4114</v>
      </c>
      <c r="BH989" s="730" t="s">
        <v>11139</v>
      </c>
    </row>
    <row r="990" spans="1:60">
      <c r="A990">
        <v>986</v>
      </c>
      <c r="B990" t="s">
        <v>1023</v>
      </c>
      <c r="D990" t="s">
        <v>1596</v>
      </c>
      <c r="E990" t="s">
        <v>1598</v>
      </c>
      <c r="F990" t="s">
        <v>974</v>
      </c>
      <c r="G990">
        <v>1</v>
      </c>
      <c r="H990">
        <v>0</v>
      </c>
      <c r="I990" t="s">
        <v>5890</v>
      </c>
      <c r="J990" t="s">
        <v>7974</v>
      </c>
      <c r="K990" t="s">
        <v>4114</v>
      </c>
      <c r="L990" t="s">
        <v>2878</v>
      </c>
      <c r="M990" t="s">
        <v>1586</v>
      </c>
      <c r="N990" t="s">
        <v>1598</v>
      </c>
      <c r="O990" t="s">
        <v>1598</v>
      </c>
      <c r="P990" t="s">
        <v>8053</v>
      </c>
      <c r="Q990">
        <v>4521</v>
      </c>
      <c r="R990">
        <v>4331</v>
      </c>
      <c r="S990">
        <v>4246</v>
      </c>
      <c r="T990">
        <v>70</v>
      </c>
      <c r="U990">
        <v>15</v>
      </c>
      <c r="V990">
        <v>85</v>
      </c>
      <c r="W990">
        <v>0.98040000000000005</v>
      </c>
      <c r="X990">
        <v>1</v>
      </c>
      <c r="Y990">
        <v>1</v>
      </c>
      <c r="Z990">
        <v>1</v>
      </c>
      <c r="AA990">
        <v>1</v>
      </c>
      <c r="AB990" t="s">
        <v>1023</v>
      </c>
      <c r="AC990" t="s">
        <v>8054</v>
      </c>
      <c r="AP990" t="s">
        <v>981</v>
      </c>
      <c r="AQ990">
        <v>0</v>
      </c>
      <c r="AT990" t="s">
        <v>991</v>
      </c>
      <c r="AU990" t="s">
        <v>8055</v>
      </c>
      <c r="AV990" t="s">
        <v>8056</v>
      </c>
      <c r="AW990" t="s">
        <v>8057</v>
      </c>
      <c r="AX990" t="s">
        <v>8057</v>
      </c>
      <c r="BF990" s="730" t="s">
        <v>8040</v>
      </c>
      <c r="BG990" s="730" t="s">
        <v>7942</v>
      </c>
      <c r="BH990" s="730" t="s">
        <v>11139</v>
      </c>
    </row>
    <row r="991" spans="1:60">
      <c r="A991">
        <v>987</v>
      </c>
      <c r="B991" t="s">
        <v>1023</v>
      </c>
      <c r="D991" t="s">
        <v>7076</v>
      </c>
      <c r="E991" t="s">
        <v>7078</v>
      </c>
      <c r="F991" t="s">
        <v>974</v>
      </c>
      <c r="G991">
        <v>1</v>
      </c>
      <c r="H991">
        <v>0</v>
      </c>
      <c r="I991" t="s">
        <v>3976</v>
      </c>
      <c r="J991" t="s">
        <v>5331</v>
      </c>
      <c r="K991" t="s">
        <v>7942</v>
      </c>
      <c r="L991" t="s">
        <v>2878</v>
      </c>
      <c r="M991" t="s">
        <v>1586</v>
      </c>
      <c r="N991" t="s">
        <v>7078</v>
      </c>
      <c r="O991" t="s">
        <v>7078</v>
      </c>
      <c r="P991" t="s">
        <v>8058</v>
      </c>
      <c r="Q991">
        <v>3303</v>
      </c>
      <c r="R991">
        <v>3269</v>
      </c>
      <c r="S991">
        <v>3218</v>
      </c>
      <c r="T991">
        <v>46</v>
      </c>
      <c r="U991">
        <v>5</v>
      </c>
      <c r="V991">
        <v>51</v>
      </c>
      <c r="W991">
        <v>0.98440000000000005</v>
      </c>
      <c r="X991">
        <v>1</v>
      </c>
      <c r="Y991">
        <v>1</v>
      </c>
      <c r="Z991">
        <v>1</v>
      </c>
      <c r="AA991">
        <v>1</v>
      </c>
      <c r="AB991" t="s">
        <v>1023</v>
      </c>
      <c r="AC991" t="s">
        <v>8059</v>
      </c>
      <c r="AP991" t="s">
        <v>981</v>
      </c>
      <c r="AQ991">
        <v>0</v>
      </c>
      <c r="AT991" t="s">
        <v>1023</v>
      </c>
      <c r="AU991" t="s">
        <v>8060</v>
      </c>
      <c r="AV991" t="s">
        <v>8061</v>
      </c>
      <c r="AW991" t="s">
        <v>8062</v>
      </c>
      <c r="AX991" t="s">
        <v>8062</v>
      </c>
      <c r="BF991" s="730" t="s">
        <v>8047</v>
      </c>
      <c r="BG991" s="730" t="s">
        <v>5413</v>
      </c>
      <c r="BH991" s="730" t="s">
        <v>11139</v>
      </c>
    </row>
    <row r="992" spans="1:60">
      <c r="A992">
        <v>988</v>
      </c>
      <c r="B992" t="s">
        <v>1023</v>
      </c>
      <c r="D992" t="s">
        <v>6804</v>
      </c>
      <c r="E992" t="s">
        <v>6806</v>
      </c>
      <c r="F992" t="s">
        <v>974</v>
      </c>
      <c r="G992">
        <v>1</v>
      </c>
      <c r="H992">
        <v>0</v>
      </c>
      <c r="I992" t="s">
        <v>5890</v>
      </c>
      <c r="J992" t="s">
        <v>8063</v>
      </c>
      <c r="K992" t="s">
        <v>5413</v>
      </c>
      <c r="L992" t="s">
        <v>2878</v>
      </c>
      <c r="M992" t="s">
        <v>1586</v>
      </c>
      <c r="N992" t="s">
        <v>8064</v>
      </c>
      <c r="O992" t="s">
        <v>8064</v>
      </c>
      <c r="P992" t="s">
        <v>8065</v>
      </c>
      <c r="Q992">
        <v>3910</v>
      </c>
      <c r="R992">
        <v>4070</v>
      </c>
      <c r="S992">
        <v>4050</v>
      </c>
      <c r="T992">
        <v>20</v>
      </c>
      <c r="U992">
        <v>0</v>
      </c>
      <c r="V992">
        <v>20</v>
      </c>
      <c r="W992">
        <v>0.99509999999999998</v>
      </c>
      <c r="X992">
        <v>1</v>
      </c>
      <c r="Y992">
        <v>1</v>
      </c>
      <c r="Z992">
        <v>1</v>
      </c>
      <c r="AA992">
        <v>1</v>
      </c>
      <c r="AB992" t="s">
        <v>1023</v>
      </c>
      <c r="AC992" t="s">
        <v>8066</v>
      </c>
      <c r="AP992" t="s">
        <v>981</v>
      </c>
      <c r="AQ992">
        <v>0</v>
      </c>
      <c r="AT992" t="s">
        <v>1190</v>
      </c>
      <c r="AU992" t="s">
        <v>3229</v>
      </c>
      <c r="AV992" t="s">
        <v>8067</v>
      </c>
      <c r="AW992" t="s">
        <v>8068</v>
      </c>
      <c r="AX992" t="s">
        <v>3230</v>
      </c>
      <c r="BF992" s="730" t="s">
        <v>1596</v>
      </c>
      <c r="BG992" s="730" t="s">
        <v>4114</v>
      </c>
      <c r="BH992" s="730" t="s">
        <v>11139</v>
      </c>
    </row>
    <row r="993" spans="1:60">
      <c r="A993">
        <v>989</v>
      </c>
      <c r="B993" t="s">
        <v>1023</v>
      </c>
      <c r="D993" t="s">
        <v>6762</v>
      </c>
      <c r="E993" t="s">
        <v>6765</v>
      </c>
      <c r="F993" t="s">
        <v>974</v>
      </c>
      <c r="G993">
        <v>1</v>
      </c>
      <c r="H993">
        <v>0</v>
      </c>
      <c r="I993" t="s">
        <v>5890</v>
      </c>
      <c r="J993" t="s">
        <v>8069</v>
      </c>
      <c r="K993" t="s">
        <v>4114</v>
      </c>
      <c r="L993" t="s">
        <v>2878</v>
      </c>
      <c r="M993" t="s">
        <v>1586</v>
      </c>
      <c r="N993" t="s">
        <v>6765</v>
      </c>
      <c r="O993" t="s">
        <v>6765</v>
      </c>
      <c r="P993" t="s">
        <v>8070</v>
      </c>
      <c r="Q993">
        <v>5050</v>
      </c>
      <c r="R993">
        <v>5050</v>
      </c>
      <c r="S993">
        <v>5000</v>
      </c>
      <c r="T993">
        <v>20</v>
      </c>
      <c r="U993">
        <v>30</v>
      </c>
      <c r="V993">
        <v>50</v>
      </c>
      <c r="W993">
        <v>0.99009999999999998</v>
      </c>
      <c r="X993">
        <v>1</v>
      </c>
      <c r="Y993">
        <v>1</v>
      </c>
      <c r="Z993">
        <v>1</v>
      </c>
      <c r="AA993">
        <v>1</v>
      </c>
      <c r="AB993" t="s">
        <v>1023</v>
      </c>
      <c r="AC993" t="s">
        <v>8071</v>
      </c>
      <c r="AP993" t="s">
        <v>981</v>
      </c>
      <c r="AQ993">
        <v>0</v>
      </c>
      <c r="AT993" t="s">
        <v>1190</v>
      </c>
      <c r="AU993" t="s">
        <v>3654</v>
      </c>
      <c r="AV993" t="s">
        <v>8072</v>
      </c>
      <c r="AW993" t="s">
        <v>8073</v>
      </c>
      <c r="AX993" t="s">
        <v>3655</v>
      </c>
      <c r="BF993" s="730" t="s">
        <v>7076</v>
      </c>
      <c r="BG993" s="730" t="s">
        <v>7942</v>
      </c>
      <c r="BH993" s="730" t="s">
        <v>11139</v>
      </c>
    </row>
    <row r="994" spans="1:60">
      <c r="A994">
        <v>990</v>
      </c>
      <c r="B994" t="s">
        <v>1023</v>
      </c>
      <c r="D994" t="s">
        <v>6442</v>
      </c>
      <c r="E994" t="s">
        <v>6445</v>
      </c>
      <c r="F994" t="s">
        <v>974</v>
      </c>
      <c r="G994">
        <v>1</v>
      </c>
      <c r="H994">
        <v>0</v>
      </c>
      <c r="I994" t="s">
        <v>5890</v>
      </c>
      <c r="J994" t="s">
        <v>7999</v>
      </c>
      <c r="K994" t="s">
        <v>5413</v>
      </c>
      <c r="L994" t="s">
        <v>2878</v>
      </c>
      <c r="M994" t="s">
        <v>1586</v>
      </c>
      <c r="N994" t="s">
        <v>6445</v>
      </c>
      <c r="O994" t="s">
        <v>8074</v>
      </c>
      <c r="P994" t="s">
        <v>8075</v>
      </c>
      <c r="Q994">
        <v>6139</v>
      </c>
      <c r="R994">
        <v>5839</v>
      </c>
      <c r="S994">
        <v>5808</v>
      </c>
      <c r="T994">
        <v>8</v>
      </c>
      <c r="U994">
        <v>23</v>
      </c>
      <c r="V994">
        <v>31</v>
      </c>
      <c r="W994">
        <v>0.99470000000000003</v>
      </c>
      <c r="X994">
        <v>1</v>
      </c>
      <c r="Y994">
        <v>1</v>
      </c>
      <c r="Z994">
        <v>1</v>
      </c>
      <c r="AA994">
        <v>1</v>
      </c>
      <c r="AB994" t="s">
        <v>1023</v>
      </c>
      <c r="AC994" t="s">
        <v>8076</v>
      </c>
      <c r="AP994" t="s">
        <v>981</v>
      </c>
      <c r="AQ994">
        <v>0</v>
      </c>
      <c r="AT994" t="s">
        <v>936</v>
      </c>
      <c r="AU994" t="s">
        <v>5427</v>
      </c>
      <c r="AV994" t="s">
        <v>8077</v>
      </c>
      <c r="AW994" t="s">
        <v>5428</v>
      </c>
      <c r="AX994" t="s">
        <v>5428</v>
      </c>
      <c r="BF994" s="730" t="s">
        <v>6804</v>
      </c>
      <c r="BG994" s="730" t="s">
        <v>5413</v>
      </c>
      <c r="BH994" s="730" t="s">
        <v>11139</v>
      </c>
    </row>
    <row r="995" spans="1:60">
      <c r="A995">
        <v>991</v>
      </c>
      <c r="B995" t="s">
        <v>1023</v>
      </c>
      <c r="D995" t="s">
        <v>5861</v>
      </c>
      <c r="E995" t="s">
        <v>8078</v>
      </c>
      <c r="F995" t="s">
        <v>974</v>
      </c>
      <c r="G995">
        <v>1</v>
      </c>
      <c r="H995">
        <v>0</v>
      </c>
      <c r="I995" t="s">
        <v>5890</v>
      </c>
      <c r="J995" t="s">
        <v>7941</v>
      </c>
      <c r="K995" t="s">
        <v>7942</v>
      </c>
      <c r="L995" t="s">
        <v>2878</v>
      </c>
      <c r="M995" t="s">
        <v>1586</v>
      </c>
      <c r="N995" t="s">
        <v>5863</v>
      </c>
      <c r="O995" t="s">
        <v>5863</v>
      </c>
      <c r="P995" t="s">
        <v>8079</v>
      </c>
      <c r="Q995">
        <v>5429</v>
      </c>
      <c r="R995">
        <v>5541</v>
      </c>
      <c r="S995">
        <v>5472</v>
      </c>
      <c r="T995">
        <v>62</v>
      </c>
      <c r="U995">
        <v>7</v>
      </c>
      <c r="V995">
        <v>69</v>
      </c>
      <c r="W995">
        <v>0.98750000000000004</v>
      </c>
      <c r="X995">
        <v>1</v>
      </c>
      <c r="Y995">
        <v>1</v>
      </c>
      <c r="Z995">
        <v>1</v>
      </c>
      <c r="AA995">
        <v>1</v>
      </c>
      <c r="AB995" t="s">
        <v>1023</v>
      </c>
      <c r="AC995" t="s">
        <v>8080</v>
      </c>
      <c r="AP995" t="s">
        <v>981</v>
      </c>
      <c r="AQ995">
        <v>0</v>
      </c>
      <c r="AT995" t="s">
        <v>936</v>
      </c>
      <c r="AU995" t="s">
        <v>5427</v>
      </c>
      <c r="AV995" t="s">
        <v>8081</v>
      </c>
      <c r="AW995" t="s">
        <v>8082</v>
      </c>
      <c r="AX995" t="s">
        <v>5428</v>
      </c>
      <c r="BF995" s="730" t="s">
        <v>6762</v>
      </c>
      <c r="BG995" s="730" t="s">
        <v>4114</v>
      </c>
      <c r="BH995" s="730" t="s">
        <v>11139</v>
      </c>
    </row>
    <row r="996" spans="1:60">
      <c r="A996">
        <v>992</v>
      </c>
      <c r="B996" t="s">
        <v>1023</v>
      </c>
      <c r="D996" t="s">
        <v>8083</v>
      </c>
      <c r="E996" t="s">
        <v>8084</v>
      </c>
      <c r="F996" t="s">
        <v>974</v>
      </c>
      <c r="G996">
        <v>1</v>
      </c>
      <c r="H996">
        <v>0</v>
      </c>
      <c r="I996" t="s">
        <v>5890</v>
      </c>
      <c r="J996" t="s">
        <v>7941</v>
      </c>
      <c r="K996" t="s">
        <v>7942</v>
      </c>
      <c r="L996" t="s">
        <v>2878</v>
      </c>
      <c r="M996" t="s">
        <v>1586</v>
      </c>
      <c r="N996" t="s">
        <v>8078</v>
      </c>
      <c r="O996" t="s">
        <v>8078</v>
      </c>
      <c r="P996" t="s">
        <v>8085</v>
      </c>
      <c r="Q996">
        <v>2464</v>
      </c>
      <c r="R996">
        <v>2023</v>
      </c>
      <c r="S996">
        <v>2001</v>
      </c>
      <c r="T996">
        <v>8</v>
      </c>
      <c r="U996">
        <v>14</v>
      </c>
      <c r="V996">
        <v>22</v>
      </c>
      <c r="W996">
        <v>0.98909999999999998</v>
      </c>
      <c r="X996">
        <v>1</v>
      </c>
      <c r="Y996">
        <v>1</v>
      </c>
      <c r="Z996">
        <v>1</v>
      </c>
      <c r="AA996">
        <v>1</v>
      </c>
      <c r="AB996" t="s">
        <v>1023</v>
      </c>
      <c r="AC996" t="s">
        <v>8086</v>
      </c>
      <c r="AP996" t="s">
        <v>981</v>
      </c>
      <c r="AQ996">
        <v>0</v>
      </c>
      <c r="AT996" t="s">
        <v>1521</v>
      </c>
      <c r="AU996" t="s">
        <v>1910</v>
      </c>
      <c r="AV996" t="s">
        <v>8087</v>
      </c>
      <c r="AW996" t="s">
        <v>1440</v>
      </c>
      <c r="AX996" t="s">
        <v>1911</v>
      </c>
      <c r="BF996" s="730" t="s">
        <v>6442</v>
      </c>
      <c r="BG996" s="730" t="s">
        <v>5413</v>
      </c>
      <c r="BH996" s="730" t="s">
        <v>11139</v>
      </c>
    </row>
    <row r="997" spans="1:60">
      <c r="A997">
        <v>993</v>
      </c>
      <c r="B997" t="s">
        <v>1023</v>
      </c>
      <c r="D997" t="s">
        <v>4988</v>
      </c>
      <c r="E997" t="s">
        <v>4991</v>
      </c>
      <c r="F997" t="s">
        <v>974</v>
      </c>
      <c r="G997">
        <v>1</v>
      </c>
      <c r="H997">
        <v>0</v>
      </c>
      <c r="I997" t="s">
        <v>5890</v>
      </c>
      <c r="J997" t="s">
        <v>8088</v>
      </c>
      <c r="K997" t="s">
        <v>5413</v>
      </c>
      <c r="L997" t="s">
        <v>2878</v>
      </c>
      <c r="M997" t="s">
        <v>1586</v>
      </c>
      <c r="N997" t="s">
        <v>4991</v>
      </c>
      <c r="O997" t="s">
        <v>8089</v>
      </c>
      <c r="P997" t="s">
        <v>8090</v>
      </c>
      <c r="Q997">
        <v>4430</v>
      </c>
      <c r="R997">
        <v>4275</v>
      </c>
      <c r="S997">
        <v>4257</v>
      </c>
      <c r="T997">
        <v>18</v>
      </c>
      <c r="U997">
        <v>0</v>
      </c>
      <c r="V997">
        <v>18</v>
      </c>
      <c r="W997">
        <v>0.99580000000000002</v>
      </c>
      <c r="X997">
        <v>1</v>
      </c>
      <c r="Y997">
        <v>1</v>
      </c>
      <c r="Z997">
        <v>1</v>
      </c>
      <c r="AA997">
        <v>1</v>
      </c>
      <c r="AB997" t="s">
        <v>1023</v>
      </c>
      <c r="AC997" t="s">
        <v>8091</v>
      </c>
      <c r="AP997" t="s">
        <v>981</v>
      </c>
      <c r="AQ997">
        <v>0</v>
      </c>
      <c r="AT997" t="s">
        <v>1190</v>
      </c>
      <c r="AU997" t="s">
        <v>2875</v>
      </c>
      <c r="AV997" t="s">
        <v>8092</v>
      </c>
      <c r="AW997" t="s">
        <v>8093</v>
      </c>
      <c r="AX997" t="s">
        <v>2876</v>
      </c>
      <c r="BF997" s="730" t="s">
        <v>5861</v>
      </c>
      <c r="BG997" s="730" t="s">
        <v>7942</v>
      </c>
      <c r="BH997" s="730" t="s">
        <v>11139</v>
      </c>
    </row>
    <row r="998" spans="1:60">
      <c r="A998">
        <v>994</v>
      </c>
      <c r="B998" t="s">
        <v>1023</v>
      </c>
      <c r="D998" t="s">
        <v>4466</v>
      </c>
      <c r="E998" t="s">
        <v>4469</v>
      </c>
      <c r="F998" t="s">
        <v>974</v>
      </c>
      <c r="G998">
        <v>1</v>
      </c>
      <c r="H998">
        <v>0</v>
      </c>
      <c r="I998" t="s">
        <v>5890</v>
      </c>
      <c r="J998" t="s">
        <v>8041</v>
      </c>
      <c r="K998" t="s">
        <v>7942</v>
      </c>
      <c r="L998" t="s">
        <v>2878</v>
      </c>
      <c r="M998" t="s">
        <v>1586</v>
      </c>
      <c r="N998" t="s">
        <v>4469</v>
      </c>
      <c r="O998" t="s">
        <v>8094</v>
      </c>
      <c r="P998" t="s">
        <v>8095</v>
      </c>
      <c r="Q998">
        <v>5141</v>
      </c>
      <c r="R998">
        <v>5141</v>
      </c>
      <c r="S998">
        <v>4671</v>
      </c>
      <c r="T998">
        <v>470</v>
      </c>
      <c r="U998">
        <v>0</v>
      </c>
      <c r="V998">
        <v>470</v>
      </c>
      <c r="W998">
        <v>0.90859999999999996</v>
      </c>
      <c r="X998">
        <v>0</v>
      </c>
      <c r="Y998">
        <v>1</v>
      </c>
      <c r="Z998">
        <v>1</v>
      </c>
      <c r="AA998">
        <v>0</v>
      </c>
      <c r="AB998" t="s">
        <v>1023</v>
      </c>
      <c r="AC998" t="s">
        <v>8096</v>
      </c>
      <c r="AP998" t="s">
        <v>981</v>
      </c>
      <c r="AQ998">
        <v>0</v>
      </c>
      <c r="AT998" t="s">
        <v>936</v>
      </c>
      <c r="AU998" t="s">
        <v>5119</v>
      </c>
      <c r="AV998" t="s">
        <v>8097</v>
      </c>
      <c r="AW998" t="s">
        <v>8098</v>
      </c>
      <c r="AX998" t="s">
        <v>5120</v>
      </c>
      <c r="BF998" s="730" t="s">
        <v>8083</v>
      </c>
      <c r="BG998" s="730" t="s">
        <v>7942</v>
      </c>
      <c r="BH998" s="730" t="s">
        <v>11139</v>
      </c>
    </row>
    <row r="999" spans="1:60">
      <c r="A999">
        <v>995</v>
      </c>
      <c r="B999" t="s">
        <v>1023</v>
      </c>
      <c r="D999" t="s">
        <v>4220</v>
      </c>
      <c r="E999" t="s">
        <v>4223</v>
      </c>
      <c r="F999" t="s">
        <v>974</v>
      </c>
      <c r="G999">
        <v>1</v>
      </c>
      <c r="H999">
        <v>0</v>
      </c>
      <c r="I999" t="s">
        <v>5890</v>
      </c>
      <c r="J999" t="s">
        <v>8013</v>
      </c>
      <c r="K999" t="s">
        <v>4114</v>
      </c>
      <c r="L999" t="s">
        <v>2878</v>
      </c>
      <c r="M999" t="s">
        <v>1586</v>
      </c>
      <c r="N999" t="s">
        <v>4223</v>
      </c>
      <c r="O999" t="s">
        <v>4223</v>
      </c>
      <c r="P999" t="s">
        <v>8099</v>
      </c>
      <c r="Q999">
        <v>14902</v>
      </c>
      <c r="R999">
        <v>14873</v>
      </c>
      <c r="S999">
        <v>14700</v>
      </c>
      <c r="T999">
        <v>173</v>
      </c>
      <c r="U999">
        <v>0</v>
      </c>
      <c r="V999">
        <v>173</v>
      </c>
      <c r="W999">
        <v>0.98839999999999995</v>
      </c>
      <c r="X999">
        <v>1</v>
      </c>
      <c r="Y999">
        <v>1</v>
      </c>
      <c r="Z999">
        <v>1</v>
      </c>
      <c r="AA999">
        <v>1</v>
      </c>
      <c r="AB999" t="s">
        <v>1023</v>
      </c>
      <c r="AC999" t="s">
        <v>8100</v>
      </c>
      <c r="AP999" t="s">
        <v>981</v>
      </c>
      <c r="AQ999">
        <v>0</v>
      </c>
      <c r="AT999" t="s">
        <v>1054</v>
      </c>
      <c r="AU999" t="s">
        <v>4437</v>
      </c>
      <c r="AV999" t="s">
        <v>8101</v>
      </c>
      <c r="AW999" t="s">
        <v>8102</v>
      </c>
      <c r="AX999" t="s">
        <v>4438</v>
      </c>
      <c r="BF999" s="730" t="s">
        <v>4988</v>
      </c>
      <c r="BG999" s="730" t="s">
        <v>5413</v>
      </c>
      <c r="BH999" s="730" t="s">
        <v>11139</v>
      </c>
    </row>
    <row r="1000" spans="1:60">
      <c r="A1000">
        <v>996</v>
      </c>
      <c r="B1000" t="s">
        <v>1023</v>
      </c>
      <c r="D1000" t="s">
        <v>6998</v>
      </c>
      <c r="E1000" t="s">
        <v>7001</v>
      </c>
      <c r="F1000" t="s">
        <v>1628</v>
      </c>
      <c r="G1000">
        <v>1</v>
      </c>
      <c r="H1000">
        <v>1</v>
      </c>
      <c r="I1000" t="s">
        <v>5890</v>
      </c>
      <c r="J1000" t="s">
        <v>8103</v>
      </c>
      <c r="K1000" t="s">
        <v>5413</v>
      </c>
      <c r="L1000" t="s">
        <v>2878</v>
      </c>
      <c r="M1000" t="s">
        <v>1586</v>
      </c>
      <c r="N1000" t="s">
        <v>4196</v>
      </c>
      <c r="O1000" t="s">
        <v>8104</v>
      </c>
      <c r="P1000" t="s">
        <v>8105</v>
      </c>
      <c r="Q1000">
        <v>2448</v>
      </c>
      <c r="R1000">
        <v>2454</v>
      </c>
      <c r="S1000">
        <v>1475</v>
      </c>
      <c r="T1000">
        <v>964</v>
      </c>
      <c r="U1000">
        <v>15</v>
      </c>
      <c r="V1000">
        <v>979</v>
      </c>
      <c r="W1000">
        <v>0.60109999999999997</v>
      </c>
      <c r="X1000">
        <v>0</v>
      </c>
      <c r="Y1000">
        <v>1</v>
      </c>
      <c r="Z1000">
        <v>1</v>
      </c>
      <c r="AA1000">
        <v>0</v>
      </c>
      <c r="AB1000" t="s">
        <v>1023</v>
      </c>
      <c r="AC1000" t="s">
        <v>8106</v>
      </c>
      <c r="AJ1000" t="s">
        <v>2666</v>
      </c>
      <c r="AP1000" t="s">
        <v>981</v>
      </c>
      <c r="AQ1000">
        <v>0</v>
      </c>
      <c r="AT1000" t="s">
        <v>1054</v>
      </c>
      <c r="AU1000" t="s">
        <v>4430</v>
      </c>
      <c r="AV1000" t="s">
        <v>8107</v>
      </c>
      <c r="AW1000" t="s">
        <v>8108</v>
      </c>
      <c r="AX1000" t="s">
        <v>4431</v>
      </c>
      <c r="BF1000" s="730" t="s">
        <v>4466</v>
      </c>
      <c r="BG1000" s="730" t="s">
        <v>7942</v>
      </c>
      <c r="BH1000" s="730" t="s">
        <v>11139</v>
      </c>
    </row>
    <row r="1001" spans="1:60">
      <c r="A1001">
        <v>997</v>
      </c>
      <c r="B1001" t="s">
        <v>1023</v>
      </c>
      <c r="D1001" t="s">
        <v>5672</v>
      </c>
      <c r="E1001" t="s">
        <v>5675</v>
      </c>
      <c r="F1001" t="s">
        <v>974</v>
      </c>
      <c r="G1001">
        <v>1</v>
      </c>
      <c r="H1001">
        <v>0</v>
      </c>
      <c r="I1001" t="s">
        <v>5890</v>
      </c>
      <c r="J1001" t="s">
        <v>8103</v>
      </c>
      <c r="K1001" t="s">
        <v>5413</v>
      </c>
      <c r="L1001" t="s">
        <v>2878</v>
      </c>
      <c r="M1001" t="s">
        <v>1586</v>
      </c>
      <c r="N1001" t="s">
        <v>4196</v>
      </c>
      <c r="O1001" t="s">
        <v>4196</v>
      </c>
      <c r="P1001" t="s">
        <v>8109</v>
      </c>
      <c r="Q1001">
        <v>9861</v>
      </c>
      <c r="R1001">
        <v>9811</v>
      </c>
      <c r="S1001">
        <v>8597</v>
      </c>
      <c r="T1001">
        <v>1074</v>
      </c>
      <c r="U1001">
        <v>140</v>
      </c>
      <c r="V1001">
        <v>1214</v>
      </c>
      <c r="W1001">
        <v>0.87629999999999997</v>
      </c>
      <c r="X1001">
        <v>0</v>
      </c>
      <c r="Y1001">
        <v>1</v>
      </c>
      <c r="Z1001">
        <v>0</v>
      </c>
      <c r="AA1001">
        <v>0</v>
      </c>
      <c r="AB1001" t="s">
        <v>1023</v>
      </c>
      <c r="AC1001" t="s">
        <v>8110</v>
      </c>
      <c r="AP1001" t="s">
        <v>981</v>
      </c>
      <c r="AQ1001">
        <v>0</v>
      </c>
      <c r="AT1001" t="s">
        <v>1054</v>
      </c>
      <c r="AU1001" t="s">
        <v>4430</v>
      </c>
      <c r="AV1001" t="s">
        <v>8111</v>
      </c>
      <c r="AW1001" t="s">
        <v>8112</v>
      </c>
      <c r="AX1001" t="s">
        <v>4431</v>
      </c>
      <c r="BF1001" s="730" t="s">
        <v>4220</v>
      </c>
      <c r="BG1001" s="730" t="s">
        <v>4114</v>
      </c>
      <c r="BH1001" s="730" t="s">
        <v>11139</v>
      </c>
    </row>
    <row r="1002" spans="1:60">
      <c r="A1002">
        <v>998</v>
      </c>
      <c r="B1002" t="s">
        <v>1023</v>
      </c>
      <c r="D1002" t="s">
        <v>3989</v>
      </c>
      <c r="E1002" t="s">
        <v>3991</v>
      </c>
      <c r="F1002" t="s">
        <v>974</v>
      </c>
      <c r="G1002">
        <v>1</v>
      </c>
      <c r="H1002">
        <v>0</v>
      </c>
      <c r="I1002" t="s">
        <v>5890</v>
      </c>
      <c r="J1002" t="s">
        <v>7999</v>
      </c>
      <c r="K1002" t="s">
        <v>4114</v>
      </c>
      <c r="L1002" t="s">
        <v>2878</v>
      </c>
      <c r="M1002" t="s">
        <v>1586</v>
      </c>
      <c r="N1002" t="s">
        <v>3991</v>
      </c>
      <c r="O1002" t="s">
        <v>3991</v>
      </c>
      <c r="P1002" t="s">
        <v>8113</v>
      </c>
      <c r="Q1002">
        <v>4464</v>
      </c>
      <c r="R1002">
        <v>4138</v>
      </c>
      <c r="S1002">
        <v>4138</v>
      </c>
      <c r="T1002">
        <v>0</v>
      </c>
      <c r="U1002">
        <v>0</v>
      </c>
      <c r="V1002">
        <v>0</v>
      </c>
      <c r="W1002">
        <v>1</v>
      </c>
      <c r="X1002">
        <v>1</v>
      </c>
      <c r="Y1002">
        <v>1</v>
      </c>
      <c r="Z1002">
        <v>1</v>
      </c>
      <c r="AA1002">
        <v>1</v>
      </c>
      <c r="AB1002" t="s">
        <v>1023</v>
      </c>
      <c r="AC1002" t="s">
        <v>8114</v>
      </c>
      <c r="AP1002" t="s">
        <v>981</v>
      </c>
      <c r="AQ1002">
        <v>0</v>
      </c>
      <c r="AT1002" t="s">
        <v>1190</v>
      </c>
      <c r="AU1002" t="s">
        <v>2866</v>
      </c>
      <c r="AV1002" t="s">
        <v>8115</v>
      </c>
      <c r="AW1002" t="s">
        <v>2867</v>
      </c>
      <c r="AX1002" t="s">
        <v>2867</v>
      </c>
      <c r="BF1002" s="730" t="s">
        <v>6998</v>
      </c>
      <c r="BG1002" s="730" t="s">
        <v>5413</v>
      </c>
      <c r="BH1002" s="730" t="s">
        <v>11139</v>
      </c>
    </row>
    <row r="1003" spans="1:60">
      <c r="A1003">
        <v>999</v>
      </c>
      <c r="B1003" t="s">
        <v>1023</v>
      </c>
      <c r="D1003" t="s">
        <v>3218</v>
      </c>
      <c r="E1003" t="s">
        <v>3221</v>
      </c>
      <c r="F1003" t="s">
        <v>974</v>
      </c>
      <c r="G1003">
        <v>1</v>
      </c>
      <c r="H1003">
        <v>0</v>
      </c>
      <c r="I1003" t="s">
        <v>5890</v>
      </c>
      <c r="J1003" t="s">
        <v>7992</v>
      </c>
      <c r="K1003" t="s">
        <v>5413</v>
      </c>
      <c r="L1003" t="s">
        <v>2878</v>
      </c>
      <c r="M1003" t="s">
        <v>1586</v>
      </c>
      <c r="N1003" t="s">
        <v>5181</v>
      </c>
      <c r="O1003" t="s">
        <v>5181</v>
      </c>
      <c r="P1003" t="s">
        <v>8116</v>
      </c>
      <c r="Q1003">
        <v>9397</v>
      </c>
      <c r="R1003">
        <v>9397</v>
      </c>
      <c r="S1003">
        <v>5921</v>
      </c>
      <c r="T1003">
        <v>3476</v>
      </c>
      <c r="U1003">
        <v>0</v>
      </c>
      <c r="V1003">
        <v>3476</v>
      </c>
      <c r="W1003">
        <v>0.63009999999999999</v>
      </c>
      <c r="X1003">
        <v>0</v>
      </c>
      <c r="Y1003">
        <v>1</v>
      </c>
      <c r="Z1003">
        <v>1</v>
      </c>
      <c r="AA1003">
        <v>0</v>
      </c>
      <c r="AB1003" t="s">
        <v>1023</v>
      </c>
      <c r="AC1003" t="s">
        <v>8117</v>
      </c>
      <c r="AP1003" t="s">
        <v>981</v>
      </c>
      <c r="AQ1003">
        <v>0</v>
      </c>
      <c r="AT1003" t="s">
        <v>1023</v>
      </c>
      <c r="AU1003" t="s">
        <v>8118</v>
      </c>
      <c r="AV1003" t="s">
        <v>8119</v>
      </c>
      <c r="AW1003" t="s">
        <v>8120</v>
      </c>
      <c r="AX1003" t="s">
        <v>7989</v>
      </c>
      <c r="BF1003" s="730" t="s">
        <v>5672</v>
      </c>
      <c r="BG1003" s="730" t="s">
        <v>5413</v>
      </c>
      <c r="BH1003" s="730" t="s">
        <v>11139</v>
      </c>
    </row>
    <row r="1004" spans="1:60">
      <c r="A1004">
        <v>1000</v>
      </c>
      <c r="B1004" t="s">
        <v>1023</v>
      </c>
      <c r="D1004" t="s">
        <v>2933</v>
      </c>
      <c r="E1004" t="s">
        <v>2935</v>
      </c>
      <c r="F1004" t="s">
        <v>974</v>
      </c>
      <c r="G1004">
        <v>1</v>
      </c>
      <c r="H1004">
        <v>0</v>
      </c>
      <c r="I1004" t="s">
        <v>5890</v>
      </c>
      <c r="J1004" t="s">
        <v>7932</v>
      </c>
      <c r="K1004" t="s">
        <v>7933</v>
      </c>
      <c r="L1004" t="s">
        <v>2878</v>
      </c>
      <c r="M1004" t="s">
        <v>1586</v>
      </c>
      <c r="N1004" t="s">
        <v>2935</v>
      </c>
      <c r="O1004" t="s">
        <v>8121</v>
      </c>
      <c r="P1004" t="s">
        <v>8122</v>
      </c>
      <c r="Q1004">
        <v>8656</v>
      </c>
      <c r="R1004">
        <v>8656</v>
      </c>
      <c r="S1004">
        <v>8563</v>
      </c>
      <c r="T1004">
        <v>69</v>
      </c>
      <c r="U1004">
        <v>24</v>
      </c>
      <c r="V1004">
        <v>93</v>
      </c>
      <c r="W1004">
        <v>0.98929999999999996</v>
      </c>
      <c r="X1004">
        <v>1</v>
      </c>
      <c r="Y1004">
        <v>1</v>
      </c>
      <c r="Z1004">
        <v>1</v>
      </c>
      <c r="AA1004">
        <v>1</v>
      </c>
      <c r="AB1004" t="s">
        <v>1023</v>
      </c>
      <c r="AC1004" t="s">
        <v>8123</v>
      </c>
      <c r="AP1004" t="s">
        <v>981</v>
      </c>
      <c r="AQ1004">
        <v>0</v>
      </c>
      <c r="AT1004" t="s">
        <v>1034</v>
      </c>
      <c r="AU1004" t="s">
        <v>8124</v>
      </c>
      <c r="AV1004" t="s">
        <v>8125</v>
      </c>
      <c r="AW1004" t="s">
        <v>8126</v>
      </c>
      <c r="AX1004" t="s">
        <v>8126</v>
      </c>
      <c r="BF1004" s="730" t="s">
        <v>3989</v>
      </c>
      <c r="BG1004" s="730" t="s">
        <v>4114</v>
      </c>
      <c r="BH1004" s="730" t="s">
        <v>11139</v>
      </c>
    </row>
    <row r="1005" spans="1:60">
      <c r="A1005">
        <v>1001</v>
      </c>
      <c r="B1005" t="s">
        <v>1023</v>
      </c>
      <c r="D1005" t="s">
        <v>2233</v>
      </c>
      <c r="E1005" t="s">
        <v>2235</v>
      </c>
      <c r="F1005" t="s">
        <v>974</v>
      </c>
      <c r="G1005">
        <v>1</v>
      </c>
      <c r="H1005">
        <v>0</v>
      </c>
      <c r="I1005" t="s">
        <v>5890</v>
      </c>
      <c r="J1005" t="s">
        <v>7953</v>
      </c>
      <c r="K1005" t="s">
        <v>7942</v>
      </c>
      <c r="L1005" t="s">
        <v>2878</v>
      </c>
      <c r="M1005" t="s">
        <v>1586</v>
      </c>
      <c r="N1005" t="s">
        <v>2235</v>
      </c>
      <c r="O1005" t="s">
        <v>2235</v>
      </c>
      <c r="P1005" t="s">
        <v>8127</v>
      </c>
      <c r="Q1005">
        <v>4504</v>
      </c>
      <c r="R1005">
        <v>4560</v>
      </c>
      <c r="S1005">
        <v>1196</v>
      </c>
      <c r="T1005">
        <v>3168</v>
      </c>
      <c r="U1005">
        <v>196</v>
      </c>
      <c r="V1005">
        <v>3364</v>
      </c>
      <c r="W1005">
        <v>0.26229999999999998</v>
      </c>
      <c r="X1005">
        <v>0</v>
      </c>
      <c r="Y1005">
        <v>0</v>
      </c>
      <c r="Z1005">
        <v>0</v>
      </c>
      <c r="AA1005">
        <v>0</v>
      </c>
      <c r="AB1005" t="s">
        <v>1023</v>
      </c>
      <c r="AC1005" t="s">
        <v>8128</v>
      </c>
      <c r="AP1005" t="s">
        <v>981</v>
      </c>
      <c r="AQ1005">
        <v>0</v>
      </c>
      <c r="AT1005" t="s">
        <v>991</v>
      </c>
      <c r="AU1005" t="s">
        <v>8129</v>
      </c>
      <c r="AV1005" t="s">
        <v>8130</v>
      </c>
      <c r="AW1005" t="s">
        <v>8131</v>
      </c>
      <c r="AX1005" t="s">
        <v>8132</v>
      </c>
      <c r="BF1005" s="730" t="s">
        <v>3218</v>
      </c>
      <c r="BG1005" s="730" t="s">
        <v>5413</v>
      </c>
      <c r="BH1005" s="730" t="s">
        <v>11139</v>
      </c>
    </row>
    <row r="1006" spans="1:60">
      <c r="A1006">
        <v>1002</v>
      </c>
      <c r="B1006" t="s">
        <v>1023</v>
      </c>
      <c r="D1006" t="s">
        <v>2212</v>
      </c>
      <c r="E1006" t="s">
        <v>2214</v>
      </c>
      <c r="F1006" t="s">
        <v>974</v>
      </c>
      <c r="G1006">
        <v>1</v>
      </c>
      <c r="H1006">
        <v>0</v>
      </c>
      <c r="I1006" t="s">
        <v>5890</v>
      </c>
      <c r="J1006" t="s">
        <v>7988</v>
      </c>
      <c r="K1006" t="s">
        <v>4114</v>
      </c>
      <c r="L1006" t="s">
        <v>2878</v>
      </c>
      <c r="M1006" t="s">
        <v>1586</v>
      </c>
      <c r="N1006" t="s">
        <v>7989</v>
      </c>
      <c r="O1006" t="s">
        <v>7989</v>
      </c>
      <c r="P1006" t="s">
        <v>8133</v>
      </c>
      <c r="Q1006">
        <v>9675</v>
      </c>
      <c r="R1006">
        <v>9395</v>
      </c>
      <c r="S1006">
        <v>9243</v>
      </c>
      <c r="T1006">
        <v>147</v>
      </c>
      <c r="U1006">
        <v>5</v>
      </c>
      <c r="V1006">
        <v>152</v>
      </c>
      <c r="W1006">
        <v>0.98380000000000001</v>
      </c>
      <c r="X1006">
        <v>1</v>
      </c>
      <c r="Y1006">
        <v>1</v>
      </c>
      <c r="Z1006">
        <v>1</v>
      </c>
      <c r="AA1006">
        <v>1</v>
      </c>
      <c r="AB1006" t="s">
        <v>1023</v>
      </c>
      <c r="AC1006" t="s">
        <v>8134</v>
      </c>
      <c r="AP1006" t="s">
        <v>1262</v>
      </c>
      <c r="AQ1006">
        <v>1</v>
      </c>
      <c r="AT1006" t="s">
        <v>991</v>
      </c>
      <c r="AU1006" t="s">
        <v>8129</v>
      </c>
      <c r="AV1006" t="s">
        <v>8135</v>
      </c>
      <c r="AW1006" t="s">
        <v>4454</v>
      </c>
      <c r="AX1006" t="s">
        <v>8132</v>
      </c>
      <c r="BF1006" s="730" t="s">
        <v>2933</v>
      </c>
      <c r="BG1006" s="730" t="s">
        <v>7933</v>
      </c>
      <c r="BH1006" s="730" t="s">
        <v>11139</v>
      </c>
    </row>
    <row r="1007" spans="1:60">
      <c r="A1007">
        <v>1003</v>
      </c>
      <c r="B1007" t="s">
        <v>1023</v>
      </c>
      <c r="D1007" t="s">
        <v>1548</v>
      </c>
      <c r="E1007" t="s">
        <v>1551</v>
      </c>
      <c r="F1007" t="s">
        <v>974</v>
      </c>
      <c r="G1007">
        <v>1</v>
      </c>
      <c r="H1007">
        <v>0</v>
      </c>
      <c r="I1007" t="s">
        <v>5890</v>
      </c>
      <c r="J1007" t="s">
        <v>7974</v>
      </c>
      <c r="K1007" t="s">
        <v>4114</v>
      </c>
      <c r="L1007" t="s">
        <v>2878</v>
      </c>
      <c r="M1007" t="s">
        <v>1586</v>
      </c>
      <c r="N1007" t="s">
        <v>1551</v>
      </c>
      <c r="O1007" t="s">
        <v>1551</v>
      </c>
      <c r="P1007" t="s">
        <v>8136</v>
      </c>
      <c r="Q1007">
        <v>7419</v>
      </c>
      <c r="R1007">
        <v>7419</v>
      </c>
      <c r="S1007">
        <v>7271</v>
      </c>
      <c r="T1007">
        <v>148</v>
      </c>
      <c r="U1007">
        <v>0</v>
      </c>
      <c r="V1007">
        <v>148</v>
      </c>
      <c r="W1007">
        <v>0.98009999999999997</v>
      </c>
      <c r="X1007">
        <v>1</v>
      </c>
      <c r="Y1007">
        <v>1</v>
      </c>
      <c r="Z1007">
        <v>1</v>
      </c>
      <c r="AA1007">
        <v>1</v>
      </c>
      <c r="AB1007" t="s">
        <v>1023</v>
      </c>
      <c r="AC1007" t="s">
        <v>8137</v>
      </c>
      <c r="AP1007" t="s">
        <v>981</v>
      </c>
      <c r="AQ1007">
        <v>0</v>
      </c>
      <c r="AT1007" t="s">
        <v>991</v>
      </c>
      <c r="AU1007" t="s">
        <v>8129</v>
      </c>
      <c r="AV1007" t="s">
        <v>8138</v>
      </c>
      <c r="AW1007" t="s">
        <v>8139</v>
      </c>
      <c r="AX1007" t="s">
        <v>8132</v>
      </c>
      <c r="BF1007" s="730" t="s">
        <v>2233</v>
      </c>
      <c r="BG1007" s="730" t="s">
        <v>7942</v>
      </c>
      <c r="BH1007" s="730" t="s">
        <v>11139</v>
      </c>
    </row>
    <row r="1008" spans="1:60">
      <c r="A1008">
        <v>1004</v>
      </c>
      <c r="B1008" t="s">
        <v>1023</v>
      </c>
      <c r="D1008" t="s">
        <v>4666</v>
      </c>
      <c r="E1008" t="s">
        <v>4669</v>
      </c>
      <c r="F1008" t="s">
        <v>974</v>
      </c>
      <c r="G1008">
        <v>1</v>
      </c>
      <c r="H1008">
        <v>0</v>
      </c>
      <c r="I1008" t="s">
        <v>5890</v>
      </c>
      <c r="J1008" t="s">
        <v>8140</v>
      </c>
      <c r="K1008" t="s">
        <v>5413</v>
      </c>
      <c r="L1008" t="s">
        <v>2878</v>
      </c>
      <c r="M1008" t="s">
        <v>1586</v>
      </c>
      <c r="N1008" t="s">
        <v>8141</v>
      </c>
      <c r="O1008" t="s">
        <v>8142</v>
      </c>
      <c r="P1008" t="s">
        <v>8143</v>
      </c>
      <c r="Q1008">
        <v>61535</v>
      </c>
      <c r="R1008">
        <v>57655</v>
      </c>
      <c r="S1008">
        <v>56797</v>
      </c>
      <c r="T1008">
        <v>558</v>
      </c>
      <c r="U1008">
        <v>300</v>
      </c>
      <c r="V1008">
        <v>858</v>
      </c>
      <c r="W1008">
        <v>0.98509999999999998</v>
      </c>
      <c r="X1008">
        <v>1</v>
      </c>
      <c r="Y1008">
        <v>1</v>
      </c>
      <c r="Z1008">
        <v>1</v>
      </c>
      <c r="AA1008">
        <v>1</v>
      </c>
      <c r="AB1008" t="s">
        <v>1023</v>
      </c>
      <c r="AC1008" t="s">
        <v>8144</v>
      </c>
      <c r="AP1008" t="s">
        <v>981</v>
      </c>
      <c r="AQ1008">
        <v>0</v>
      </c>
      <c r="AT1008" t="s">
        <v>1034</v>
      </c>
      <c r="AU1008" t="s">
        <v>8145</v>
      </c>
      <c r="AV1008" t="s">
        <v>8146</v>
      </c>
      <c r="AW1008" t="s">
        <v>8147</v>
      </c>
      <c r="AX1008" t="s">
        <v>8148</v>
      </c>
      <c r="BF1008" s="730" t="s">
        <v>2212</v>
      </c>
      <c r="BG1008" s="730" t="s">
        <v>4114</v>
      </c>
      <c r="BH1008" s="730" t="s">
        <v>11139</v>
      </c>
    </row>
    <row r="1009" spans="1:60">
      <c r="A1009">
        <v>1005</v>
      </c>
      <c r="B1009" t="s">
        <v>1023</v>
      </c>
      <c r="D1009" t="s">
        <v>5274</v>
      </c>
      <c r="E1009" t="s">
        <v>5277</v>
      </c>
      <c r="F1009" t="s">
        <v>974</v>
      </c>
      <c r="G1009">
        <v>1</v>
      </c>
      <c r="H1009">
        <v>0</v>
      </c>
      <c r="I1009" t="s">
        <v>5890</v>
      </c>
      <c r="J1009" t="s">
        <v>7974</v>
      </c>
      <c r="K1009" t="s">
        <v>4114</v>
      </c>
      <c r="L1009" t="s">
        <v>2878</v>
      </c>
      <c r="M1009" t="s">
        <v>1586</v>
      </c>
      <c r="N1009" t="s">
        <v>5277</v>
      </c>
      <c r="O1009" t="s">
        <v>5277</v>
      </c>
      <c r="P1009" t="s">
        <v>8149</v>
      </c>
      <c r="Q1009">
        <v>4850</v>
      </c>
      <c r="R1009">
        <v>4849</v>
      </c>
      <c r="S1009">
        <v>4849</v>
      </c>
      <c r="T1009">
        <v>0</v>
      </c>
      <c r="U1009">
        <v>0</v>
      </c>
      <c r="V1009">
        <v>0</v>
      </c>
      <c r="W1009">
        <v>1</v>
      </c>
      <c r="X1009">
        <v>1</v>
      </c>
      <c r="Y1009">
        <v>1</v>
      </c>
      <c r="Z1009">
        <v>1</v>
      </c>
      <c r="AA1009">
        <v>1</v>
      </c>
      <c r="AB1009" t="s">
        <v>1023</v>
      </c>
      <c r="AC1009" t="s">
        <v>8150</v>
      </c>
      <c r="AP1009" t="s">
        <v>981</v>
      </c>
      <c r="AQ1009">
        <v>0</v>
      </c>
      <c r="AT1009" t="s">
        <v>1023</v>
      </c>
      <c r="AU1009" t="s">
        <v>8151</v>
      </c>
      <c r="AV1009" t="s">
        <v>8152</v>
      </c>
      <c r="AW1009" t="s">
        <v>8153</v>
      </c>
      <c r="AX1009" t="s">
        <v>8154</v>
      </c>
      <c r="BF1009" s="730" t="s">
        <v>1548</v>
      </c>
      <c r="BG1009" s="730" t="s">
        <v>4114</v>
      </c>
      <c r="BH1009" s="730" t="s">
        <v>11139</v>
      </c>
    </row>
    <row r="1010" spans="1:60">
      <c r="A1010">
        <v>1006</v>
      </c>
      <c r="B1010" t="s">
        <v>1023</v>
      </c>
      <c r="D1010" t="s">
        <v>8155</v>
      </c>
      <c r="E1010" t="s">
        <v>8156</v>
      </c>
      <c r="F1010" t="s">
        <v>974</v>
      </c>
      <c r="G1010">
        <v>1</v>
      </c>
      <c r="H1010">
        <v>0</v>
      </c>
      <c r="I1010" t="s">
        <v>5890</v>
      </c>
      <c r="J1010" t="s">
        <v>8157</v>
      </c>
      <c r="K1010" t="s">
        <v>7942</v>
      </c>
      <c r="L1010" t="s">
        <v>2878</v>
      </c>
      <c r="M1010" t="s">
        <v>1586</v>
      </c>
      <c r="N1010" t="s">
        <v>8156</v>
      </c>
      <c r="O1010" t="s">
        <v>8156</v>
      </c>
      <c r="P1010" t="s">
        <v>8158</v>
      </c>
      <c r="Q1010">
        <v>4261</v>
      </c>
      <c r="R1010">
        <v>4300</v>
      </c>
      <c r="S1010">
        <v>4261</v>
      </c>
      <c r="T1010">
        <v>19</v>
      </c>
      <c r="U1010">
        <v>20</v>
      </c>
      <c r="V1010">
        <v>39</v>
      </c>
      <c r="W1010">
        <v>0.9909</v>
      </c>
      <c r="X1010">
        <v>1</v>
      </c>
      <c r="Y1010">
        <v>1</v>
      </c>
      <c r="Z1010">
        <v>1</v>
      </c>
      <c r="AA1010">
        <v>1</v>
      </c>
      <c r="AB1010" t="s">
        <v>1023</v>
      </c>
      <c r="AC1010" t="s">
        <v>8159</v>
      </c>
      <c r="AP1010" t="s">
        <v>981</v>
      </c>
      <c r="AQ1010">
        <v>0</v>
      </c>
      <c r="AT1010" t="s">
        <v>991</v>
      </c>
      <c r="AU1010" t="s">
        <v>8160</v>
      </c>
      <c r="AV1010" t="s">
        <v>8161</v>
      </c>
      <c r="AW1010" t="s">
        <v>8162</v>
      </c>
      <c r="AX1010" t="s">
        <v>8163</v>
      </c>
      <c r="BF1010" s="730" t="s">
        <v>4666</v>
      </c>
      <c r="BG1010" s="730" t="s">
        <v>5413</v>
      </c>
      <c r="BH1010" s="730" t="s">
        <v>11139</v>
      </c>
    </row>
    <row r="1011" spans="1:60">
      <c r="A1011">
        <v>1007</v>
      </c>
      <c r="B1011" t="s">
        <v>1023</v>
      </c>
      <c r="D1011" t="s">
        <v>6890</v>
      </c>
      <c r="E1011" t="s">
        <v>6893</v>
      </c>
      <c r="F1011" t="s">
        <v>974</v>
      </c>
      <c r="G1011">
        <v>1</v>
      </c>
      <c r="H1011">
        <v>0</v>
      </c>
      <c r="I1011" t="s">
        <v>5890</v>
      </c>
      <c r="J1011" t="s">
        <v>7999</v>
      </c>
      <c r="K1011" t="s">
        <v>4114</v>
      </c>
      <c r="L1011" t="s">
        <v>2878</v>
      </c>
      <c r="M1011" t="s">
        <v>1586</v>
      </c>
      <c r="N1011" t="s">
        <v>8164</v>
      </c>
      <c r="O1011" t="s">
        <v>8164</v>
      </c>
      <c r="P1011" t="s">
        <v>8165</v>
      </c>
      <c r="Q1011">
        <v>4752</v>
      </c>
      <c r="R1011">
        <v>4759</v>
      </c>
      <c r="S1011">
        <v>4746</v>
      </c>
      <c r="T1011">
        <v>10</v>
      </c>
      <c r="U1011">
        <v>3</v>
      </c>
      <c r="V1011">
        <v>13</v>
      </c>
      <c r="W1011">
        <v>0.99729999999999996</v>
      </c>
      <c r="X1011">
        <v>1</v>
      </c>
      <c r="Y1011">
        <v>1</v>
      </c>
      <c r="Z1011">
        <v>1</v>
      </c>
      <c r="AA1011">
        <v>1</v>
      </c>
      <c r="AB1011" t="s">
        <v>1023</v>
      </c>
      <c r="AC1011" t="s">
        <v>8166</v>
      </c>
      <c r="AP1011" t="s">
        <v>981</v>
      </c>
      <c r="AQ1011">
        <v>0</v>
      </c>
      <c r="AT1011" t="s">
        <v>1521</v>
      </c>
      <c r="AU1011" t="s">
        <v>1626</v>
      </c>
      <c r="AV1011" t="s">
        <v>8167</v>
      </c>
      <c r="AW1011" t="s">
        <v>8168</v>
      </c>
      <c r="AX1011" t="s">
        <v>1627</v>
      </c>
      <c r="BF1011" s="730" t="s">
        <v>5274</v>
      </c>
      <c r="BG1011" s="730" t="s">
        <v>4114</v>
      </c>
      <c r="BH1011" s="730" t="s">
        <v>11139</v>
      </c>
    </row>
    <row r="1012" spans="1:60">
      <c r="A1012">
        <v>1008</v>
      </c>
      <c r="B1012" t="s">
        <v>1023</v>
      </c>
      <c r="D1012" t="s">
        <v>8169</v>
      </c>
      <c r="E1012" t="s">
        <v>8170</v>
      </c>
      <c r="F1012" t="s">
        <v>974</v>
      </c>
      <c r="G1012">
        <v>1</v>
      </c>
      <c r="H1012">
        <v>0</v>
      </c>
      <c r="I1012" t="s">
        <v>5890</v>
      </c>
      <c r="J1012" t="s">
        <v>8103</v>
      </c>
      <c r="K1012" t="s">
        <v>5413</v>
      </c>
      <c r="L1012" t="s">
        <v>2878</v>
      </c>
      <c r="M1012" t="s">
        <v>1586</v>
      </c>
      <c r="N1012" t="s">
        <v>8170</v>
      </c>
      <c r="O1012" t="s">
        <v>8170</v>
      </c>
      <c r="P1012" t="s">
        <v>8171</v>
      </c>
      <c r="Q1012">
        <v>2107</v>
      </c>
      <c r="R1012">
        <v>2150</v>
      </c>
      <c r="S1012">
        <v>2115</v>
      </c>
      <c r="T1012">
        <v>24</v>
      </c>
      <c r="U1012">
        <v>11</v>
      </c>
      <c r="V1012">
        <v>35</v>
      </c>
      <c r="W1012">
        <v>0.98370000000000002</v>
      </c>
      <c r="X1012">
        <v>1</v>
      </c>
      <c r="Y1012">
        <v>1</v>
      </c>
      <c r="Z1012">
        <v>0</v>
      </c>
      <c r="AA1012">
        <v>0</v>
      </c>
      <c r="AB1012" t="s">
        <v>1023</v>
      </c>
      <c r="AC1012" t="s">
        <v>8172</v>
      </c>
      <c r="AP1012" t="s">
        <v>981</v>
      </c>
      <c r="AQ1012">
        <v>0</v>
      </c>
      <c r="AT1012" t="s">
        <v>1034</v>
      </c>
      <c r="AU1012" t="s">
        <v>8173</v>
      </c>
      <c r="AV1012" t="s">
        <v>8174</v>
      </c>
      <c r="AW1012" t="s">
        <v>8175</v>
      </c>
      <c r="AX1012" t="s">
        <v>8176</v>
      </c>
      <c r="BF1012" s="730" t="s">
        <v>8155</v>
      </c>
      <c r="BG1012" s="730" t="s">
        <v>7942</v>
      </c>
      <c r="BH1012" s="730" t="s">
        <v>11139</v>
      </c>
    </row>
    <row r="1013" spans="1:60">
      <c r="A1013">
        <v>1009</v>
      </c>
      <c r="B1013" t="s">
        <v>1023</v>
      </c>
      <c r="D1013" t="s">
        <v>8177</v>
      </c>
      <c r="E1013" t="s">
        <v>8178</v>
      </c>
      <c r="F1013" t="s">
        <v>974</v>
      </c>
      <c r="G1013">
        <v>1</v>
      </c>
      <c r="H1013">
        <v>0</v>
      </c>
      <c r="I1013" t="s">
        <v>5890</v>
      </c>
      <c r="J1013" t="s">
        <v>8179</v>
      </c>
      <c r="K1013" t="s">
        <v>4114</v>
      </c>
      <c r="L1013" t="s">
        <v>2878</v>
      </c>
      <c r="M1013" t="s">
        <v>1586</v>
      </c>
      <c r="N1013" t="s">
        <v>8178</v>
      </c>
      <c r="O1013" t="s">
        <v>8178</v>
      </c>
      <c r="P1013" t="s">
        <v>8180</v>
      </c>
      <c r="Q1013">
        <v>7297</v>
      </c>
      <c r="R1013">
        <v>7341</v>
      </c>
      <c r="S1013">
        <v>7162</v>
      </c>
      <c r="T1013">
        <v>159</v>
      </c>
      <c r="U1013">
        <v>20</v>
      </c>
      <c r="V1013">
        <v>179</v>
      </c>
      <c r="W1013">
        <v>0.97560000000000002</v>
      </c>
      <c r="X1013">
        <v>0</v>
      </c>
      <c r="Y1013">
        <v>1</v>
      </c>
      <c r="Z1013">
        <v>1</v>
      </c>
      <c r="AA1013">
        <v>0</v>
      </c>
      <c r="AB1013" t="s">
        <v>1023</v>
      </c>
      <c r="AC1013" t="s">
        <v>8181</v>
      </c>
      <c r="AP1013" t="s">
        <v>981</v>
      </c>
      <c r="AQ1013">
        <v>0</v>
      </c>
      <c r="AT1013" t="s">
        <v>1034</v>
      </c>
      <c r="AU1013" t="s">
        <v>8182</v>
      </c>
      <c r="AV1013" t="s">
        <v>8183</v>
      </c>
      <c r="AW1013" t="s">
        <v>8184</v>
      </c>
      <c r="AX1013" t="s">
        <v>8184</v>
      </c>
      <c r="BF1013" s="730" t="s">
        <v>6890</v>
      </c>
      <c r="BG1013" s="730" t="s">
        <v>4114</v>
      </c>
      <c r="BH1013" s="730" t="s">
        <v>11139</v>
      </c>
    </row>
    <row r="1014" spans="1:60">
      <c r="A1014">
        <v>1010</v>
      </c>
      <c r="B1014" t="s">
        <v>1023</v>
      </c>
      <c r="D1014" t="s">
        <v>8185</v>
      </c>
      <c r="E1014" t="s">
        <v>8186</v>
      </c>
      <c r="F1014" t="s">
        <v>974</v>
      </c>
      <c r="G1014">
        <v>1</v>
      </c>
      <c r="H1014">
        <v>0</v>
      </c>
      <c r="I1014" t="s">
        <v>5890</v>
      </c>
      <c r="J1014" t="s">
        <v>8140</v>
      </c>
      <c r="K1014" t="s">
        <v>7933</v>
      </c>
      <c r="L1014" t="s">
        <v>2878</v>
      </c>
      <c r="M1014" t="s">
        <v>1586</v>
      </c>
      <c r="N1014" t="s">
        <v>8186</v>
      </c>
      <c r="O1014" t="s">
        <v>8186</v>
      </c>
      <c r="P1014" t="s">
        <v>8187</v>
      </c>
      <c r="Q1014">
        <v>3943</v>
      </c>
      <c r="R1014">
        <v>3557</v>
      </c>
      <c r="S1014">
        <v>3485</v>
      </c>
      <c r="T1014">
        <v>60</v>
      </c>
      <c r="U1014">
        <v>12</v>
      </c>
      <c r="V1014">
        <v>72</v>
      </c>
      <c r="W1014">
        <v>0.9798</v>
      </c>
      <c r="X1014">
        <v>0</v>
      </c>
      <c r="Y1014">
        <v>1</v>
      </c>
      <c r="Z1014">
        <v>1</v>
      </c>
      <c r="AA1014">
        <v>0</v>
      </c>
      <c r="AB1014" t="s">
        <v>1023</v>
      </c>
      <c r="AC1014" t="s">
        <v>8188</v>
      </c>
      <c r="AP1014" t="s">
        <v>981</v>
      </c>
      <c r="AQ1014">
        <v>0</v>
      </c>
      <c r="AT1014" t="s">
        <v>1034</v>
      </c>
      <c r="AU1014" t="s">
        <v>8189</v>
      </c>
      <c r="AV1014" t="s">
        <v>8190</v>
      </c>
      <c r="AW1014" t="s">
        <v>8191</v>
      </c>
      <c r="AX1014" t="s">
        <v>8191</v>
      </c>
      <c r="BF1014" s="730" t="s">
        <v>8169</v>
      </c>
      <c r="BG1014" s="730" t="s">
        <v>5413</v>
      </c>
      <c r="BH1014" s="730" t="s">
        <v>11139</v>
      </c>
    </row>
    <row r="1015" spans="1:60">
      <c r="A1015">
        <v>1011</v>
      </c>
      <c r="B1015" t="s">
        <v>1023</v>
      </c>
      <c r="D1015" t="s">
        <v>8192</v>
      </c>
      <c r="E1015" t="s">
        <v>8193</v>
      </c>
      <c r="F1015" t="s">
        <v>974</v>
      </c>
      <c r="G1015">
        <v>1</v>
      </c>
      <c r="H1015">
        <v>0</v>
      </c>
      <c r="I1015" t="s">
        <v>3976</v>
      </c>
      <c r="J1015" t="s">
        <v>5331</v>
      </c>
      <c r="K1015" t="s">
        <v>7942</v>
      </c>
      <c r="L1015" t="s">
        <v>2878</v>
      </c>
      <c r="M1015" t="s">
        <v>1586</v>
      </c>
      <c r="N1015" t="s">
        <v>8193</v>
      </c>
      <c r="O1015" t="s">
        <v>8193</v>
      </c>
      <c r="P1015" t="s">
        <v>8194</v>
      </c>
      <c r="Q1015">
        <v>8237</v>
      </c>
      <c r="R1015">
        <v>7886</v>
      </c>
      <c r="S1015">
        <v>7779</v>
      </c>
      <c r="T1015">
        <v>107</v>
      </c>
      <c r="U1015">
        <v>0</v>
      </c>
      <c r="V1015">
        <v>107</v>
      </c>
      <c r="W1015">
        <v>0.98640000000000005</v>
      </c>
      <c r="X1015">
        <v>1</v>
      </c>
      <c r="Y1015">
        <v>1</v>
      </c>
      <c r="Z1015">
        <v>1</v>
      </c>
      <c r="AA1015">
        <v>1</v>
      </c>
      <c r="AB1015" t="s">
        <v>1023</v>
      </c>
      <c r="AC1015" t="s">
        <v>8195</v>
      </c>
      <c r="AP1015" t="s">
        <v>981</v>
      </c>
      <c r="AQ1015">
        <v>0</v>
      </c>
      <c r="AT1015" t="s">
        <v>991</v>
      </c>
      <c r="AU1015" t="s">
        <v>8196</v>
      </c>
      <c r="AV1015" t="s">
        <v>8197</v>
      </c>
      <c r="AW1015" t="s">
        <v>8198</v>
      </c>
      <c r="AX1015" t="s">
        <v>8199</v>
      </c>
      <c r="BF1015" s="730" t="s">
        <v>8177</v>
      </c>
      <c r="BG1015" s="730" t="s">
        <v>4114</v>
      </c>
      <c r="BH1015" s="730" t="s">
        <v>11139</v>
      </c>
    </row>
    <row r="1016" spans="1:60">
      <c r="A1016">
        <v>1012</v>
      </c>
      <c r="B1016" t="s">
        <v>1023</v>
      </c>
      <c r="D1016" t="s">
        <v>8200</v>
      </c>
      <c r="E1016" t="s">
        <v>8201</v>
      </c>
      <c r="F1016" t="s">
        <v>974</v>
      </c>
      <c r="G1016">
        <v>1</v>
      </c>
      <c r="H1016">
        <v>0</v>
      </c>
      <c r="I1016" t="s">
        <v>6220</v>
      </c>
      <c r="J1016" t="s">
        <v>7948</v>
      </c>
      <c r="K1016" t="s">
        <v>4114</v>
      </c>
      <c r="L1016" t="s">
        <v>2878</v>
      </c>
      <c r="M1016" t="s">
        <v>1586</v>
      </c>
      <c r="N1016" t="s">
        <v>8202</v>
      </c>
      <c r="O1016" t="s">
        <v>8203</v>
      </c>
      <c r="P1016" t="s">
        <v>8204</v>
      </c>
      <c r="Q1016">
        <v>42970</v>
      </c>
      <c r="R1016">
        <v>41424</v>
      </c>
      <c r="S1016">
        <v>40698</v>
      </c>
      <c r="T1016">
        <v>564</v>
      </c>
      <c r="U1016">
        <v>162</v>
      </c>
      <c r="V1016">
        <v>726</v>
      </c>
      <c r="W1016">
        <v>0.98250000000000004</v>
      </c>
      <c r="X1016">
        <v>1</v>
      </c>
      <c r="Y1016">
        <v>1</v>
      </c>
      <c r="Z1016">
        <v>1</v>
      </c>
      <c r="AA1016">
        <v>1</v>
      </c>
      <c r="AB1016" t="s">
        <v>1023</v>
      </c>
      <c r="AC1016" t="s">
        <v>8205</v>
      </c>
      <c r="AP1016" t="s">
        <v>981</v>
      </c>
      <c r="AQ1016">
        <v>0</v>
      </c>
      <c r="AT1016" t="s">
        <v>1023</v>
      </c>
      <c r="AU1016" t="s">
        <v>8047</v>
      </c>
      <c r="AV1016" t="s">
        <v>8206</v>
      </c>
      <c r="AW1016" t="s">
        <v>8048</v>
      </c>
      <c r="AX1016" t="s">
        <v>8048</v>
      </c>
      <c r="BF1016" s="730" t="s">
        <v>8185</v>
      </c>
      <c r="BG1016" s="730" t="s">
        <v>7933</v>
      </c>
      <c r="BH1016" s="730" t="s">
        <v>11139</v>
      </c>
    </row>
    <row r="1017" spans="1:60">
      <c r="A1017">
        <v>1013</v>
      </c>
      <c r="B1017" t="s">
        <v>1023</v>
      </c>
      <c r="D1017" t="s">
        <v>8207</v>
      </c>
      <c r="E1017" t="s">
        <v>8208</v>
      </c>
      <c r="F1017" t="s">
        <v>974</v>
      </c>
      <c r="G1017">
        <v>1</v>
      </c>
      <c r="H1017">
        <v>0</v>
      </c>
      <c r="I1017" t="s">
        <v>5890</v>
      </c>
      <c r="J1017" t="s">
        <v>8063</v>
      </c>
      <c r="K1017" t="s">
        <v>5413</v>
      </c>
      <c r="L1017" t="s">
        <v>2878</v>
      </c>
      <c r="M1017" t="s">
        <v>1586</v>
      </c>
      <c r="N1017" t="s">
        <v>8209</v>
      </c>
      <c r="O1017" t="s">
        <v>8209</v>
      </c>
      <c r="P1017" t="s">
        <v>8210</v>
      </c>
      <c r="Q1017">
        <v>3146</v>
      </c>
      <c r="R1017">
        <v>3033</v>
      </c>
      <c r="S1017">
        <v>2537</v>
      </c>
      <c r="T1017">
        <v>403</v>
      </c>
      <c r="U1017">
        <v>93</v>
      </c>
      <c r="V1017">
        <v>496</v>
      </c>
      <c r="W1017">
        <v>0.83650000000000002</v>
      </c>
      <c r="X1017">
        <v>0</v>
      </c>
      <c r="Y1017">
        <v>1</v>
      </c>
      <c r="Z1017">
        <v>1</v>
      </c>
      <c r="AA1017">
        <v>0</v>
      </c>
      <c r="AB1017" t="s">
        <v>1023</v>
      </c>
      <c r="AC1017" t="s">
        <v>8211</v>
      </c>
      <c r="AP1017" t="s">
        <v>981</v>
      </c>
      <c r="AQ1017">
        <v>0</v>
      </c>
      <c r="AT1017" t="s">
        <v>936</v>
      </c>
      <c r="AU1017" t="s">
        <v>5109</v>
      </c>
      <c r="AV1017" t="s">
        <v>8212</v>
      </c>
      <c r="AW1017" t="s">
        <v>8213</v>
      </c>
      <c r="AX1017" t="s">
        <v>5112</v>
      </c>
      <c r="BF1017" s="730" t="s">
        <v>8192</v>
      </c>
      <c r="BG1017" s="730" t="s">
        <v>7942</v>
      </c>
      <c r="BH1017" s="730" t="s">
        <v>11139</v>
      </c>
    </row>
    <row r="1018" spans="1:60">
      <c r="A1018">
        <v>1014</v>
      </c>
      <c r="B1018" t="s">
        <v>1023</v>
      </c>
      <c r="D1018" t="s">
        <v>8214</v>
      </c>
      <c r="E1018" t="s">
        <v>8215</v>
      </c>
      <c r="F1018" t="s">
        <v>974</v>
      </c>
      <c r="G1018">
        <v>1</v>
      </c>
      <c r="H1018">
        <v>0</v>
      </c>
      <c r="I1018" t="s">
        <v>6220</v>
      </c>
      <c r="J1018" t="s">
        <v>7948</v>
      </c>
      <c r="K1018" t="s">
        <v>4114</v>
      </c>
      <c r="L1018" t="s">
        <v>2878</v>
      </c>
      <c r="M1018" t="s">
        <v>1586</v>
      </c>
      <c r="N1018" t="s">
        <v>8215</v>
      </c>
      <c r="O1018" t="s">
        <v>8215</v>
      </c>
      <c r="P1018" t="s">
        <v>8216</v>
      </c>
      <c r="Q1018">
        <v>2057</v>
      </c>
      <c r="R1018">
        <v>2161</v>
      </c>
      <c r="S1018">
        <v>2138</v>
      </c>
      <c r="T1018">
        <v>23</v>
      </c>
      <c r="U1018">
        <v>0</v>
      </c>
      <c r="V1018">
        <v>23</v>
      </c>
      <c r="W1018">
        <v>0.98939999999999995</v>
      </c>
      <c r="X1018">
        <v>1</v>
      </c>
      <c r="Y1018">
        <v>1</v>
      </c>
      <c r="Z1018">
        <v>1</v>
      </c>
      <c r="AA1018">
        <v>1</v>
      </c>
      <c r="AB1018" t="s">
        <v>1023</v>
      </c>
      <c r="AC1018" t="s">
        <v>8217</v>
      </c>
      <c r="AP1018" t="s">
        <v>981</v>
      </c>
      <c r="AQ1018">
        <v>0</v>
      </c>
      <c r="AT1018" t="s">
        <v>1044</v>
      </c>
      <c r="AU1018" t="s">
        <v>6945</v>
      </c>
      <c r="AV1018" t="s">
        <v>8218</v>
      </c>
      <c r="AW1018" t="s">
        <v>8219</v>
      </c>
      <c r="AX1018" t="s">
        <v>6946</v>
      </c>
      <c r="BF1018" s="730" t="s">
        <v>8200</v>
      </c>
      <c r="BG1018" s="730" t="s">
        <v>4114</v>
      </c>
      <c r="BH1018" s="730" t="s">
        <v>11139</v>
      </c>
    </row>
    <row r="1019" spans="1:60">
      <c r="A1019">
        <v>1015</v>
      </c>
      <c r="B1019" t="s">
        <v>1023</v>
      </c>
      <c r="D1019" t="s">
        <v>8220</v>
      </c>
      <c r="E1019" t="s">
        <v>8221</v>
      </c>
      <c r="F1019" t="s">
        <v>974</v>
      </c>
      <c r="G1019">
        <v>1</v>
      </c>
      <c r="H1019">
        <v>0</v>
      </c>
      <c r="I1019" t="s">
        <v>5890</v>
      </c>
      <c r="J1019" t="s">
        <v>8013</v>
      </c>
      <c r="K1019" t="s">
        <v>7933</v>
      </c>
      <c r="L1019" t="s">
        <v>2878</v>
      </c>
      <c r="M1019" t="s">
        <v>1586</v>
      </c>
      <c r="N1019" t="s">
        <v>8221</v>
      </c>
      <c r="O1019" t="s">
        <v>8221</v>
      </c>
      <c r="P1019" t="s">
        <v>8222</v>
      </c>
      <c r="Q1019">
        <v>2953</v>
      </c>
      <c r="R1019">
        <v>2653</v>
      </c>
      <c r="S1019">
        <v>2003</v>
      </c>
      <c r="T1019">
        <v>650</v>
      </c>
      <c r="U1019">
        <v>0</v>
      </c>
      <c r="V1019">
        <v>650</v>
      </c>
      <c r="W1019">
        <v>0.755</v>
      </c>
      <c r="X1019">
        <v>0</v>
      </c>
      <c r="Y1019">
        <v>1</v>
      </c>
      <c r="Z1019">
        <v>1</v>
      </c>
      <c r="AA1019">
        <v>0</v>
      </c>
      <c r="AB1019" t="s">
        <v>1023</v>
      </c>
      <c r="AC1019" t="s">
        <v>8223</v>
      </c>
      <c r="AP1019" t="s">
        <v>981</v>
      </c>
      <c r="AQ1019">
        <v>0</v>
      </c>
      <c r="AT1019" t="s">
        <v>1190</v>
      </c>
      <c r="AU1019" t="s">
        <v>3644</v>
      </c>
      <c r="AV1019" t="s">
        <v>8224</v>
      </c>
      <c r="AW1019" t="s">
        <v>8225</v>
      </c>
      <c r="AX1019" t="s">
        <v>3645</v>
      </c>
      <c r="BF1019" s="730" t="s">
        <v>8207</v>
      </c>
      <c r="BG1019" s="730" t="s">
        <v>5413</v>
      </c>
      <c r="BH1019" s="730" t="s">
        <v>11139</v>
      </c>
    </row>
    <row r="1020" spans="1:60">
      <c r="A1020">
        <v>1016</v>
      </c>
      <c r="B1020" t="s">
        <v>1023</v>
      </c>
      <c r="D1020" t="s">
        <v>8226</v>
      </c>
      <c r="E1020" t="s">
        <v>8227</v>
      </c>
      <c r="F1020" t="s">
        <v>1019</v>
      </c>
      <c r="G1020">
        <v>0</v>
      </c>
      <c r="H1020">
        <v>2</v>
      </c>
      <c r="I1020" t="s">
        <v>5890</v>
      </c>
      <c r="J1020" t="s">
        <v>8013</v>
      </c>
      <c r="K1020" t="s">
        <v>7933</v>
      </c>
      <c r="L1020" t="s">
        <v>2878</v>
      </c>
      <c r="M1020" t="s">
        <v>1586</v>
      </c>
      <c r="N1020" t="s">
        <v>8227</v>
      </c>
      <c r="O1020" t="s">
        <v>8227</v>
      </c>
      <c r="P1020" t="s">
        <v>8228</v>
      </c>
      <c r="Q1020">
        <v>18561</v>
      </c>
      <c r="R1020">
        <v>18901</v>
      </c>
      <c r="S1020">
        <v>18691</v>
      </c>
      <c r="T1020">
        <v>189</v>
      </c>
      <c r="U1020">
        <v>21</v>
      </c>
      <c r="V1020">
        <v>210</v>
      </c>
      <c r="W1020">
        <v>0.9889</v>
      </c>
      <c r="X1020">
        <v>1</v>
      </c>
      <c r="Y1020">
        <v>0</v>
      </c>
      <c r="Z1020">
        <v>1</v>
      </c>
      <c r="AA1020">
        <v>0</v>
      </c>
      <c r="AB1020" t="s">
        <v>1023</v>
      </c>
      <c r="AC1020" t="s">
        <v>747</v>
      </c>
      <c r="AJ1020" s="288" t="s">
        <v>4722</v>
      </c>
      <c r="AK1020" s="288" t="s">
        <v>4722</v>
      </c>
      <c r="AP1020" t="s">
        <v>981</v>
      </c>
      <c r="AQ1020">
        <v>0</v>
      </c>
      <c r="AT1020" t="s">
        <v>1054</v>
      </c>
      <c r="AU1020" t="s">
        <v>4756</v>
      </c>
      <c r="AV1020" t="s">
        <v>8229</v>
      </c>
      <c r="AW1020" t="s">
        <v>8230</v>
      </c>
      <c r="AX1020" t="s">
        <v>4757</v>
      </c>
      <c r="BF1020" s="730" t="s">
        <v>8214</v>
      </c>
      <c r="BG1020" s="730" t="s">
        <v>4114</v>
      </c>
      <c r="BH1020" s="730" t="s">
        <v>11139</v>
      </c>
    </row>
    <row r="1021" spans="1:60">
      <c r="A1021">
        <v>1017</v>
      </c>
      <c r="B1021" t="s">
        <v>1023</v>
      </c>
      <c r="D1021" t="s">
        <v>8231</v>
      </c>
      <c r="E1021" t="s">
        <v>8232</v>
      </c>
      <c r="F1021" t="s">
        <v>1019</v>
      </c>
      <c r="G1021">
        <v>0</v>
      </c>
      <c r="H1021">
        <v>2</v>
      </c>
      <c r="I1021" t="s">
        <v>5890</v>
      </c>
      <c r="J1021" t="s">
        <v>7941</v>
      </c>
      <c r="K1021" t="s">
        <v>7942</v>
      </c>
      <c r="L1021" t="s">
        <v>2878</v>
      </c>
      <c r="M1021" t="s">
        <v>1586</v>
      </c>
      <c r="N1021" t="s">
        <v>8233</v>
      </c>
      <c r="O1021" t="s">
        <v>7944</v>
      </c>
      <c r="P1021" t="s">
        <v>8234</v>
      </c>
      <c r="Q1021">
        <v>5436</v>
      </c>
      <c r="R1021">
        <v>5907</v>
      </c>
      <c r="S1021">
        <v>5907</v>
      </c>
      <c r="T1021">
        <v>0</v>
      </c>
      <c r="U1021">
        <v>0</v>
      </c>
      <c r="V1021">
        <v>0</v>
      </c>
      <c r="W1021">
        <v>1</v>
      </c>
      <c r="X1021">
        <v>1</v>
      </c>
      <c r="Y1021">
        <v>1</v>
      </c>
      <c r="Z1021">
        <v>1</v>
      </c>
      <c r="AA1021">
        <v>1</v>
      </c>
      <c r="AB1021" t="s">
        <v>1023</v>
      </c>
      <c r="AC1021" t="s">
        <v>747</v>
      </c>
      <c r="AJ1021" s="288" t="s">
        <v>8235</v>
      </c>
      <c r="AK1021" s="288" t="s">
        <v>8235</v>
      </c>
      <c r="AP1021" t="s">
        <v>981</v>
      </c>
      <c r="AQ1021">
        <v>0</v>
      </c>
      <c r="AT1021" t="s">
        <v>1044</v>
      </c>
      <c r="AU1021" t="s">
        <v>7296</v>
      </c>
      <c r="AV1021" t="s">
        <v>8236</v>
      </c>
      <c r="AW1021" t="s">
        <v>8237</v>
      </c>
      <c r="AX1021" t="s">
        <v>7297</v>
      </c>
      <c r="BF1021" s="730" t="s">
        <v>8220</v>
      </c>
      <c r="BG1021" s="730" t="s">
        <v>7933</v>
      </c>
      <c r="BH1021" s="730" t="s">
        <v>11139</v>
      </c>
    </row>
    <row r="1022" spans="1:60">
      <c r="A1022">
        <v>1018</v>
      </c>
      <c r="B1022" t="s">
        <v>1023</v>
      </c>
      <c r="D1022" t="s">
        <v>8238</v>
      </c>
      <c r="E1022" t="s">
        <v>8239</v>
      </c>
      <c r="F1022" t="s">
        <v>974</v>
      </c>
      <c r="G1022">
        <v>1</v>
      </c>
      <c r="H1022">
        <v>0</v>
      </c>
      <c r="I1022" t="s">
        <v>5890</v>
      </c>
      <c r="J1022" t="s">
        <v>7941</v>
      </c>
      <c r="K1022" t="s">
        <v>7942</v>
      </c>
      <c r="L1022" t="s">
        <v>2878</v>
      </c>
      <c r="M1022" t="s">
        <v>1586</v>
      </c>
      <c r="N1022" t="s">
        <v>8239</v>
      </c>
      <c r="O1022" t="s">
        <v>8239</v>
      </c>
      <c r="P1022" t="s">
        <v>8240</v>
      </c>
      <c r="Q1022">
        <v>4154</v>
      </c>
      <c r="R1022">
        <v>3969</v>
      </c>
      <c r="S1022">
        <v>3896</v>
      </c>
      <c r="T1022">
        <v>73</v>
      </c>
      <c r="U1022">
        <v>0</v>
      </c>
      <c r="V1022">
        <v>73</v>
      </c>
      <c r="W1022">
        <v>0.98160000000000003</v>
      </c>
      <c r="X1022">
        <v>1</v>
      </c>
      <c r="Y1022">
        <v>1</v>
      </c>
      <c r="Z1022">
        <v>1</v>
      </c>
      <c r="AA1022">
        <v>1</v>
      </c>
      <c r="AB1022" t="s">
        <v>1023</v>
      </c>
      <c r="AC1022" t="s">
        <v>8241</v>
      </c>
      <c r="AP1022" t="s">
        <v>981</v>
      </c>
      <c r="AQ1022">
        <v>0</v>
      </c>
      <c r="AT1022" t="s">
        <v>1190</v>
      </c>
      <c r="AU1022" t="s">
        <v>3222</v>
      </c>
      <c r="AV1022" t="s">
        <v>8242</v>
      </c>
      <c r="AW1022" t="s">
        <v>8243</v>
      </c>
      <c r="AX1022" t="s">
        <v>3223</v>
      </c>
      <c r="BF1022" s="730" t="s">
        <v>8226</v>
      </c>
      <c r="BG1022" s="730" t="s">
        <v>7933</v>
      </c>
      <c r="BH1022" s="730" t="s">
        <v>11139</v>
      </c>
    </row>
    <row r="1023" spans="1:60">
      <c r="A1023">
        <v>1019</v>
      </c>
      <c r="B1023" t="s">
        <v>1023</v>
      </c>
      <c r="D1023" t="s">
        <v>8244</v>
      </c>
      <c r="E1023" t="s">
        <v>8245</v>
      </c>
      <c r="F1023" t="s">
        <v>974</v>
      </c>
      <c r="G1023">
        <v>2</v>
      </c>
      <c r="H1023">
        <v>0</v>
      </c>
      <c r="I1023" t="s">
        <v>5890</v>
      </c>
      <c r="J1023" t="s">
        <v>8246</v>
      </c>
      <c r="K1023" t="s">
        <v>7933</v>
      </c>
      <c r="L1023" t="s">
        <v>2878</v>
      </c>
      <c r="M1023" t="s">
        <v>1586</v>
      </c>
      <c r="N1023" t="s">
        <v>8245</v>
      </c>
      <c r="O1023" t="s">
        <v>8247</v>
      </c>
      <c r="P1023" t="s">
        <v>8248</v>
      </c>
      <c r="Q1023">
        <v>21809</v>
      </c>
      <c r="R1023">
        <v>22305</v>
      </c>
      <c r="S1023">
        <v>17243</v>
      </c>
      <c r="T1023">
        <v>5043</v>
      </c>
      <c r="U1023">
        <v>19</v>
      </c>
      <c r="V1023">
        <v>5062</v>
      </c>
      <c r="W1023">
        <v>0.77310000000000001</v>
      </c>
      <c r="X1023">
        <v>0</v>
      </c>
      <c r="Y1023">
        <v>0</v>
      </c>
      <c r="Z1023">
        <v>0</v>
      </c>
      <c r="AA1023">
        <v>0</v>
      </c>
      <c r="AB1023" t="s">
        <v>1023</v>
      </c>
      <c r="AC1023" s="515" t="s">
        <v>8249</v>
      </c>
      <c r="AD1023" s="515" t="s">
        <v>8250</v>
      </c>
      <c r="AP1023" t="s">
        <v>981</v>
      </c>
      <c r="AQ1023">
        <v>0</v>
      </c>
      <c r="AT1023" t="s">
        <v>991</v>
      </c>
      <c r="AU1023" t="s">
        <v>8251</v>
      </c>
      <c r="AV1023" t="s">
        <v>8252</v>
      </c>
      <c r="AW1023" t="s">
        <v>8253</v>
      </c>
      <c r="AX1023" t="s">
        <v>8254</v>
      </c>
      <c r="BF1023" s="730" t="s">
        <v>8231</v>
      </c>
      <c r="BG1023" s="730" t="s">
        <v>7942</v>
      </c>
      <c r="BH1023" s="730" t="s">
        <v>11139</v>
      </c>
    </row>
    <row r="1024" spans="1:60">
      <c r="A1024">
        <v>1020</v>
      </c>
      <c r="B1024" t="s">
        <v>1023</v>
      </c>
      <c r="D1024" t="s">
        <v>2751</v>
      </c>
      <c r="E1024" t="s">
        <v>2753</v>
      </c>
      <c r="F1024" t="s">
        <v>974</v>
      </c>
      <c r="G1024">
        <v>1</v>
      </c>
      <c r="H1024">
        <v>0</v>
      </c>
      <c r="I1024" t="s">
        <v>5890</v>
      </c>
      <c r="J1024" t="s">
        <v>8246</v>
      </c>
      <c r="K1024" t="s">
        <v>7933</v>
      </c>
      <c r="L1024" t="s">
        <v>2878</v>
      </c>
      <c r="M1024" t="s">
        <v>1586</v>
      </c>
      <c r="N1024" t="s">
        <v>8245</v>
      </c>
      <c r="O1024" t="s">
        <v>8245</v>
      </c>
      <c r="P1024" t="s">
        <v>8255</v>
      </c>
      <c r="Q1024">
        <v>3847</v>
      </c>
      <c r="R1024">
        <v>3847</v>
      </c>
      <c r="S1024">
        <v>3531</v>
      </c>
      <c r="T1024">
        <v>298</v>
      </c>
      <c r="U1024">
        <v>18</v>
      </c>
      <c r="V1024">
        <v>316</v>
      </c>
      <c r="W1024">
        <v>0.91790000000000005</v>
      </c>
      <c r="X1024">
        <v>0</v>
      </c>
      <c r="Y1024">
        <v>1</v>
      </c>
      <c r="Z1024">
        <v>1</v>
      </c>
      <c r="AA1024">
        <v>0</v>
      </c>
      <c r="AB1024" t="s">
        <v>1023</v>
      </c>
      <c r="AC1024" t="s">
        <v>8256</v>
      </c>
      <c r="AP1024" t="s">
        <v>981</v>
      </c>
      <c r="AQ1024">
        <v>0</v>
      </c>
      <c r="AT1024" t="s">
        <v>991</v>
      </c>
      <c r="AU1024" t="s">
        <v>8257</v>
      </c>
      <c r="AV1024" t="s">
        <v>8258</v>
      </c>
      <c r="AW1024" t="s">
        <v>8259</v>
      </c>
      <c r="AX1024" t="s">
        <v>8259</v>
      </c>
      <c r="BF1024" s="730" t="s">
        <v>8238</v>
      </c>
      <c r="BG1024" s="730" t="s">
        <v>7942</v>
      </c>
      <c r="BH1024" s="730" t="s">
        <v>11139</v>
      </c>
    </row>
    <row r="1025" spans="1:60">
      <c r="A1025">
        <v>1021</v>
      </c>
      <c r="B1025" t="s">
        <v>1023</v>
      </c>
      <c r="D1025" t="s">
        <v>8260</v>
      </c>
      <c r="E1025" t="s">
        <v>7993</v>
      </c>
      <c r="F1025" t="s">
        <v>974</v>
      </c>
      <c r="G1025">
        <v>1</v>
      </c>
      <c r="H1025">
        <v>0</v>
      </c>
      <c r="I1025" t="s">
        <v>5890</v>
      </c>
      <c r="J1025" t="s">
        <v>7992</v>
      </c>
      <c r="K1025" t="s">
        <v>5413</v>
      </c>
      <c r="L1025" t="s">
        <v>2878</v>
      </c>
      <c r="M1025" t="s">
        <v>1586</v>
      </c>
      <c r="N1025" t="s">
        <v>7993</v>
      </c>
      <c r="O1025" t="s">
        <v>7993</v>
      </c>
      <c r="P1025" t="s">
        <v>8261</v>
      </c>
      <c r="Q1025">
        <v>2636</v>
      </c>
      <c r="R1025">
        <v>2635</v>
      </c>
      <c r="S1025">
        <v>2616</v>
      </c>
      <c r="T1025">
        <v>15</v>
      </c>
      <c r="U1025">
        <v>4</v>
      </c>
      <c r="V1025">
        <v>19</v>
      </c>
      <c r="W1025">
        <v>0.99280000000000002</v>
      </c>
      <c r="X1025">
        <v>1</v>
      </c>
      <c r="Y1025">
        <v>1</v>
      </c>
      <c r="Z1025">
        <v>1</v>
      </c>
      <c r="AA1025">
        <v>1</v>
      </c>
      <c r="AB1025" t="s">
        <v>1023</v>
      </c>
      <c r="AC1025" t="s">
        <v>8262</v>
      </c>
      <c r="AP1025" t="s">
        <v>981</v>
      </c>
      <c r="AQ1025">
        <v>0</v>
      </c>
      <c r="AT1025" t="s">
        <v>1034</v>
      </c>
      <c r="AU1025" t="s">
        <v>8263</v>
      </c>
      <c r="AV1025" t="s">
        <v>8264</v>
      </c>
      <c r="AW1025" t="s">
        <v>8265</v>
      </c>
      <c r="AX1025" t="s">
        <v>8266</v>
      </c>
      <c r="BF1025" s="730" t="s">
        <v>8244</v>
      </c>
      <c r="BG1025" s="730" t="s">
        <v>7933</v>
      </c>
      <c r="BH1025" s="730" t="s">
        <v>11139</v>
      </c>
    </row>
    <row r="1026" spans="1:60">
      <c r="A1026">
        <v>1022</v>
      </c>
      <c r="B1026" t="s">
        <v>1023</v>
      </c>
      <c r="D1026" t="s">
        <v>8267</v>
      </c>
      <c r="E1026" t="s">
        <v>5901</v>
      </c>
      <c r="F1026" t="s">
        <v>974</v>
      </c>
      <c r="G1026">
        <v>1</v>
      </c>
      <c r="H1026">
        <v>0</v>
      </c>
      <c r="I1026" t="s">
        <v>5890</v>
      </c>
      <c r="J1026" t="s">
        <v>8013</v>
      </c>
      <c r="K1026" t="s">
        <v>7933</v>
      </c>
      <c r="L1026" t="s">
        <v>2878</v>
      </c>
      <c r="M1026" t="s">
        <v>1586</v>
      </c>
      <c r="N1026" t="s">
        <v>5901</v>
      </c>
      <c r="O1026" t="s">
        <v>5901</v>
      </c>
      <c r="P1026" t="s">
        <v>8268</v>
      </c>
      <c r="Q1026">
        <v>5229</v>
      </c>
      <c r="R1026">
        <v>5282</v>
      </c>
      <c r="S1026">
        <v>5282</v>
      </c>
      <c r="T1026">
        <v>0</v>
      </c>
      <c r="U1026">
        <v>0</v>
      </c>
      <c r="V1026">
        <v>0</v>
      </c>
      <c r="W1026">
        <v>1</v>
      </c>
      <c r="X1026">
        <v>1</v>
      </c>
      <c r="Y1026">
        <v>1</v>
      </c>
      <c r="Z1026">
        <v>1</v>
      </c>
      <c r="AA1026">
        <v>1</v>
      </c>
      <c r="AB1026" t="s">
        <v>1023</v>
      </c>
      <c r="AC1026" t="s">
        <v>8269</v>
      </c>
      <c r="AP1026" t="s">
        <v>981</v>
      </c>
      <c r="AQ1026">
        <v>0</v>
      </c>
      <c r="AT1026" t="s">
        <v>1044</v>
      </c>
      <c r="AU1026" t="s">
        <v>7452</v>
      </c>
      <c r="AV1026" t="s">
        <v>8270</v>
      </c>
      <c r="AW1026" t="s">
        <v>8271</v>
      </c>
      <c r="AX1026" t="s">
        <v>7453</v>
      </c>
      <c r="BF1026" s="730" t="s">
        <v>2751</v>
      </c>
      <c r="BG1026" s="730" t="s">
        <v>7933</v>
      </c>
      <c r="BH1026" s="730" t="s">
        <v>11139</v>
      </c>
    </row>
    <row r="1027" spans="1:60">
      <c r="A1027">
        <v>1023</v>
      </c>
      <c r="B1027" t="s">
        <v>1023</v>
      </c>
      <c r="D1027" t="s">
        <v>8272</v>
      </c>
      <c r="E1027" t="s">
        <v>8273</v>
      </c>
      <c r="F1027" t="s">
        <v>974</v>
      </c>
      <c r="G1027">
        <v>1</v>
      </c>
      <c r="H1027">
        <v>0</v>
      </c>
      <c r="I1027" t="s">
        <v>5890</v>
      </c>
      <c r="J1027" t="s">
        <v>8069</v>
      </c>
      <c r="K1027" t="s">
        <v>4114</v>
      </c>
      <c r="L1027" t="s">
        <v>2878</v>
      </c>
      <c r="M1027" t="s">
        <v>1586</v>
      </c>
      <c r="N1027" t="s">
        <v>8273</v>
      </c>
      <c r="O1027" t="s">
        <v>8273</v>
      </c>
      <c r="P1027" t="s">
        <v>8274</v>
      </c>
      <c r="Q1027">
        <v>5702</v>
      </c>
      <c r="R1027">
        <v>5712</v>
      </c>
      <c r="S1027">
        <v>5652</v>
      </c>
      <c r="T1027">
        <v>60</v>
      </c>
      <c r="U1027">
        <v>0</v>
      </c>
      <c r="V1027">
        <v>60</v>
      </c>
      <c r="W1027">
        <v>0.98950000000000005</v>
      </c>
      <c r="X1027">
        <v>1</v>
      </c>
      <c r="Y1027">
        <v>0</v>
      </c>
      <c r="Z1027">
        <v>1</v>
      </c>
      <c r="AA1027">
        <v>0</v>
      </c>
      <c r="AB1027" t="s">
        <v>1023</v>
      </c>
      <c r="AC1027" t="s">
        <v>8275</v>
      </c>
      <c r="AP1027" t="s">
        <v>981</v>
      </c>
      <c r="AQ1027">
        <v>0</v>
      </c>
      <c r="AT1027" t="s">
        <v>1054</v>
      </c>
      <c r="AU1027" t="s">
        <v>4424</v>
      </c>
      <c r="AV1027" t="s">
        <v>8276</v>
      </c>
      <c r="AW1027" t="s">
        <v>8277</v>
      </c>
      <c r="AX1027" t="s">
        <v>4425</v>
      </c>
      <c r="BF1027" s="730" t="s">
        <v>8260</v>
      </c>
      <c r="BG1027" s="730" t="s">
        <v>5413</v>
      </c>
      <c r="BH1027" s="730" t="s">
        <v>11139</v>
      </c>
    </row>
    <row r="1028" spans="1:60">
      <c r="A1028">
        <v>1024</v>
      </c>
      <c r="B1028" t="s">
        <v>1023</v>
      </c>
      <c r="D1028" t="s">
        <v>8278</v>
      </c>
      <c r="E1028" t="s">
        <v>8005</v>
      </c>
      <c r="F1028" t="s">
        <v>974</v>
      </c>
      <c r="G1028">
        <v>1</v>
      </c>
      <c r="H1028">
        <v>0</v>
      </c>
      <c r="I1028" t="s">
        <v>5890</v>
      </c>
      <c r="J1028" t="s">
        <v>8279</v>
      </c>
      <c r="K1028" t="s">
        <v>7933</v>
      </c>
      <c r="L1028" t="s">
        <v>2878</v>
      </c>
      <c r="M1028" t="s">
        <v>1586</v>
      </c>
      <c r="N1028" t="s">
        <v>8005</v>
      </c>
      <c r="O1028" t="s">
        <v>8005</v>
      </c>
      <c r="P1028" t="s">
        <v>8280</v>
      </c>
      <c r="Q1028">
        <v>10222</v>
      </c>
      <c r="R1028">
        <v>10399</v>
      </c>
      <c r="S1028">
        <v>10374</v>
      </c>
      <c r="T1028">
        <v>25</v>
      </c>
      <c r="U1028">
        <v>0</v>
      </c>
      <c r="V1028">
        <v>25</v>
      </c>
      <c r="W1028">
        <v>0.99760000000000004</v>
      </c>
      <c r="X1028">
        <v>1</v>
      </c>
      <c r="Y1028">
        <v>1</v>
      </c>
      <c r="Z1028">
        <v>1</v>
      </c>
      <c r="AA1028">
        <v>1</v>
      </c>
      <c r="AB1028" t="s">
        <v>1023</v>
      </c>
      <c r="AC1028" t="s">
        <v>8281</v>
      </c>
      <c r="AP1028" t="s">
        <v>981</v>
      </c>
      <c r="AQ1028">
        <v>0</v>
      </c>
      <c r="AT1028" t="s">
        <v>1082</v>
      </c>
      <c r="AU1028" t="s">
        <v>2486</v>
      </c>
      <c r="AV1028" t="s">
        <v>8282</v>
      </c>
      <c r="AW1028" t="s">
        <v>1524</v>
      </c>
      <c r="AX1028" t="s">
        <v>2487</v>
      </c>
      <c r="BF1028" s="730" t="s">
        <v>8267</v>
      </c>
      <c r="BG1028" s="730" t="s">
        <v>7933</v>
      </c>
      <c r="BH1028" s="730" t="s">
        <v>11139</v>
      </c>
    </row>
    <row r="1029" spans="1:60">
      <c r="A1029">
        <v>1025</v>
      </c>
      <c r="B1029" t="s">
        <v>1023</v>
      </c>
      <c r="D1029" t="s">
        <v>8283</v>
      </c>
      <c r="E1029" t="s">
        <v>8284</v>
      </c>
      <c r="F1029" t="s">
        <v>974</v>
      </c>
      <c r="G1029">
        <v>1</v>
      </c>
      <c r="H1029">
        <v>0</v>
      </c>
      <c r="I1029" t="s">
        <v>5890</v>
      </c>
      <c r="J1029" t="s">
        <v>7941</v>
      </c>
      <c r="K1029" t="s">
        <v>7942</v>
      </c>
      <c r="L1029" t="s">
        <v>2878</v>
      </c>
      <c r="M1029" t="s">
        <v>1586</v>
      </c>
      <c r="N1029" t="s">
        <v>8005</v>
      </c>
      <c r="O1029" t="s">
        <v>8005</v>
      </c>
      <c r="P1029" t="s">
        <v>8007</v>
      </c>
      <c r="Q1029">
        <v>3811</v>
      </c>
      <c r="R1029">
        <v>3811</v>
      </c>
      <c r="S1029">
        <v>3753</v>
      </c>
      <c r="T1029">
        <v>58</v>
      </c>
      <c r="U1029">
        <v>0</v>
      </c>
      <c r="V1029">
        <v>58</v>
      </c>
      <c r="W1029">
        <v>0.98480000000000001</v>
      </c>
      <c r="X1029">
        <v>1</v>
      </c>
      <c r="Y1029">
        <v>1</v>
      </c>
      <c r="Z1029">
        <v>1</v>
      </c>
      <c r="AA1029">
        <v>1</v>
      </c>
      <c r="AB1029" t="s">
        <v>1023</v>
      </c>
      <c r="AC1029" t="s">
        <v>8285</v>
      </c>
      <c r="AP1029" t="s">
        <v>981</v>
      </c>
      <c r="AQ1029">
        <v>0</v>
      </c>
      <c r="AT1029" t="s">
        <v>1044</v>
      </c>
      <c r="AU1029" t="s">
        <v>7709</v>
      </c>
      <c r="AV1029" t="s">
        <v>8286</v>
      </c>
      <c r="AW1029" t="s">
        <v>7710</v>
      </c>
      <c r="AX1029" t="s">
        <v>7710</v>
      </c>
      <c r="BF1029" s="730" t="s">
        <v>8272</v>
      </c>
      <c r="BG1029" s="730" t="s">
        <v>4114</v>
      </c>
      <c r="BH1029" s="730" t="s">
        <v>11139</v>
      </c>
    </row>
    <row r="1030" spans="1:60">
      <c r="A1030">
        <v>1026</v>
      </c>
      <c r="B1030" t="s">
        <v>1023</v>
      </c>
      <c r="D1030" t="s">
        <v>8287</v>
      </c>
      <c r="E1030" t="s">
        <v>8288</v>
      </c>
      <c r="F1030" t="s">
        <v>974</v>
      </c>
      <c r="G1030">
        <v>2</v>
      </c>
      <c r="H1030">
        <v>0</v>
      </c>
      <c r="I1030" t="s">
        <v>5890</v>
      </c>
      <c r="J1030" t="s">
        <v>5891</v>
      </c>
      <c r="K1030" t="s">
        <v>7942</v>
      </c>
      <c r="L1030" t="s">
        <v>2878</v>
      </c>
      <c r="M1030" t="s">
        <v>1586</v>
      </c>
      <c r="N1030" t="s">
        <v>8288</v>
      </c>
      <c r="O1030" t="s">
        <v>8289</v>
      </c>
      <c r="P1030" t="s">
        <v>8290</v>
      </c>
      <c r="Q1030">
        <v>4797</v>
      </c>
      <c r="R1030">
        <v>4797</v>
      </c>
      <c r="S1030">
        <v>4732</v>
      </c>
      <c r="T1030">
        <v>0</v>
      </c>
      <c r="U1030">
        <v>65</v>
      </c>
      <c r="V1030">
        <v>65</v>
      </c>
      <c r="W1030">
        <v>0.98640000000000005</v>
      </c>
      <c r="X1030">
        <v>1</v>
      </c>
      <c r="Y1030">
        <v>1</v>
      </c>
      <c r="Z1030">
        <v>1</v>
      </c>
      <c r="AA1030">
        <v>1</v>
      </c>
      <c r="AB1030" t="s">
        <v>1023</v>
      </c>
      <c r="AC1030" s="515" t="s">
        <v>8291</v>
      </c>
      <c r="AD1030" s="515" t="s">
        <v>8292</v>
      </c>
      <c r="AP1030" t="s">
        <v>981</v>
      </c>
      <c r="AQ1030">
        <v>0</v>
      </c>
      <c r="AT1030" t="s">
        <v>1044</v>
      </c>
      <c r="AU1030" t="s">
        <v>7709</v>
      </c>
      <c r="AV1030" t="s">
        <v>8293</v>
      </c>
      <c r="AW1030" t="s">
        <v>8294</v>
      </c>
      <c r="AX1030" t="s">
        <v>7710</v>
      </c>
      <c r="BF1030" s="730" t="s">
        <v>8278</v>
      </c>
      <c r="BG1030" s="730" t="s">
        <v>7933</v>
      </c>
      <c r="BH1030" s="730" t="s">
        <v>11139</v>
      </c>
    </row>
    <row r="1031" spans="1:60">
      <c r="A1031">
        <v>1027</v>
      </c>
      <c r="B1031" t="s">
        <v>1023</v>
      </c>
      <c r="D1031" t="s">
        <v>8295</v>
      </c>
      <c r="E1031" t="s">
        <v>8296</v>
      </c>
      <c r="F1031" t="s">
        <v>974</v>
      </c>
      <c r="G1031">
        <v>1</v>
      </c>
      <c r="H1031">
        <v>0</v>
      </c>
      <c r="I1031" t="s">
        <v>5890</v>
      </c>
      <c r="J1031" t="s">
        <v>8026</v>
      </c>
      <c r="K1031" t="s">
        <v>7933</v>
      </c>
      <c r="L1031" t="s">
        <v>2878</v>
      </c>
      <c r="M1031" t="s">
        <v>1586</v>
      </c>
      <c r="N1031" t="s">
        <v>8296</v>
      </c>
      <c r="O1031" t="s">
        <v>8296</v>
      </c>
      <c r="P1031" t="s">
        <v>8297</v>
      </c>
      <c r="Q1031">
        <v>6210</v>
      </c>
      <c r="R1031">
        <v>6152</v>
      </c>
      <c r="S1031">
        <v>6106</v>
      </c>
      <c r="T1031">
        <v>46</v>
      </c>
      <c r="U1031">
        <v>0</v>
      </c>
      <c r="V1031">
        <v>46</v>
      </c>
      <c r="W1031">
        <v>0.99250000000000005</v>
      </c>
      <c r="X1031">
        <v>1</v>
      </c>
      <c r="Y1031">
        <v>0</v>
      </c>
      <c r="Z1031">
        <v>1</v>
      </c>
      <c r="AA1031">
        <v>0</v>
      </c>
      <c r="AB1031" t="s">
        <v>1023</v>
      </c>
      <c r="AC1031" t="s">
        <v>8298</v>
      </c>
      <c r="AP1031" t="s">
        <v>981</v>
      </c>
      <c r="AQ1031">
        <v>0</v>
      </c>
      <c r="AT1031" t="s">
        <v>1023</v>
      </c>
      <c r="AU1031" t="s">
        <v>8299</v>
      </c>
      <c r="AV1031" t="s">
        <v>8300</v>
      </c>
      <c r="AW1031" t="s">
        <v>8301</v>
      </c>
      <c r="AX1031" t="s">
        <v>8301</v>
      </c>
      <c r="BF1031" s="730" t="s">
        <v>8283</v>
      </c>
      <c r="BG1031" s="730" t="s">
        <v>7942</v>
      </c>
      <c r="BH1031" s="730" t="s">
        <v>11139</v>
      </c>
    </row>
    <row r="1032" spans="1:60">
      <c r="A1032">
        <v>1028</v>
      </c>
      <c r="B1032" t="s">
        <v>1023</v>
      </c>
      <c r="D1032" t="s">
        <v>8235</v>
      </c>
      <c r="E1032" t="s">
        <v>8302</v>
      </c>
      <c r="F1032" t="s">
        <v>974</v>
      </c>
      <c r="G1032">
        <v>1</v>
      </c>
      <c r="H1032">
        <v>0</v>
      </c>
      <c r="I1032" t="s">
        <v>5890</v>
      </c>
      <c r="J1032" t="s">
        <v>7941</v>
      </c>
      <c r="K1032" t="s">
        <v>7942</v>
      </c>
      <c r="L1032" t="s">
        <v>2878</v>
      </c>
      <c r="M1032" t="s">
        <v>1586</v>
      </c>
      <c r="N1032" t="s">
        <v>8303</v>
      </c>
      <c r="O1032" t="s">
        <v>8304</v>
      </c>
      <c r="P1032" t="s">
        <v>8305</v>
      </c>
      <c r="Q1032">
        <v>59719</v>
      </c>
      <c r="R1032">
        <v>52916</v>
      </c>
      <c r="S1032">
        <v>52517</v>
      </c>
      <c r="T1032">
        <v>331</v>
      </c>
      <c r="U1032">
        <v>68</v>
      </c>
      <c r="V1032">
        <v>399</v>
      </c>
      <c r="W1032">
        <v>0.99250000000000005</v>
      </c>
      <c r="X1032">
        <v>1</v>
      </c>
      <c r="Y1032">
        <v>1</v>
      </c>
      <c r="Z1032">
        <v>1</v>
      </c>
      <c r="AA1032">
        <v>1</v>
      </c>
      <c r="AB1032" t="s">
        <v>1023</v>
      </c>
      <c r="AC1032" t="s">
        <v>8306</v>
      </c>
      <c r="AP1032" t="s">
        <v>1262</v>
      </c>
      <c r="AQ1032">
        <v>2</v>
      </c>
      <c r="AT1032" t="s">
        <v>1044</v>
      </c>
      <c r="AU1032" t="s">
        <v>7703</v>
      </c>
      <c r="AV1032" t="s">
        <v>8307</v>
      </c>
      <c r="AW1032" t="s">
        <v>8308</v>
      </c>
      <c r="AX1032" t="s">
        <v>7704</v>
      </c>
      <c r="BF1032" s="730" t="s">
        <v>8287</v>
      </c>
      <c r="BG1032" s="730" t="s">
        <v>7942</v>
      </c>
      <c r="BH1032" s="730" t="s">
        <v>11139</v>
      </c>
    </row>
    <row r="1033" spans="1:60">
      <c r="A1033">
        <v>1029</v>
      </c>
      <c r="B1033" t="s">
        <v>1023</v>
      </c>
      <c r="D1033" t="s">
        <v>8309</v>
      </c>
      <c r="E1033" t="s">
        <v>8310</v>
      </c>
      <c r="F1033" t="s">
        <v>974</v>
      </c>
      <c r="G1033">
        <v>1</v>
      </c>
      <c r="H1033">
        <v>0</v>
      </c>
      <c r="I1033" t="s">
        <v>5890</v>
      </c>
      <c r="J1033" t="s">
        <v>8246</v>
      </c>
      <c r="K1033" t="s">
        <v>7933</v>
      </c>
      <c r="L1033" t="s">
        <v>2878</v>
      </c>
      <c r="M1033" t="s">
        <v>1586</v>
      </c>
      <c r="N1033" t="s">
        <v>8310</v>
      </c>
      <c r="O1033" t="s">
        <v>8310</v>
      </c>
      <c r="P1033" t="s">
        <v>8311</v>
      </c>
      <c r="Q1033">
        <v>2665</v>
      </c>
      <c r="R1033">
        <v>2697</v>
      </c>
      <c r="S1033">
        <v>2637</v>
      </c>
      <c r="T1033">
        <v>53</v>
      </c>
      <c r="U1033">
        <v>7</v>
      </c>
      <c r="V1033">
        <v>60</v>
      </c>
      <c r="W1033">
        <v>0.9778</v>
      </c>
      <c r="X1033">
        <v>0</v>
      </c>
      <c r="Y1033">
        <v>1</v>
      </c>
      <c r="Z1033">
        <v>1</v>
      </c>
      <c r="AA1033">
        <v>0</v>
      </c>
      <c r="AB1033" t="s">
        <v>1023</v>
      </c>
      <c r="AC1033" t="s">
        <v>8312</v>
      </c>
      <c r="AP1033" t="s">
        <v>981</v>
      </c>
      <c r="AQ1033">
        <v>0</v>
      </c>
      <c r="AT1033" t="s">
        <v>1023</v>
      </c>
      <c r="AU1033" t="s">
        <v>8313</v>
      </c>
      <c r="AV1033" t="s">
        <v>8314</v>
      </c>
      <c r="AW1033" t="s">
        <v>8315</v>
      </c>
      <c r="AX1033" t="s">
        <v>8315</v>
      </c>
      <c r="BF1033" s="730" t="s">
        <v>8295</v>
      </c>
      <c r="BG1033" s="730" t="s">
        <v>7933</v>
      </c>
      <c r="BH1033" s="730" t="s">
        <v>11139</v>
      </c>
    </row>
    <row r="1034" spans="1:60">
      <c r="A1034">
        <v>1030</v>
      </c>
      <c r="B1034" t="s">
        <v>1023</v>
      </c>
      <c r="D1034" t="s">
        <v>8316</v>
      </c>
      <c r="E1034" t="s">
        <v>8317</v>
      </c>
      <c r="F1034" t="s">
        <v>974</v>
      </c>
      <c r="G1034">
        <v>1</v>
      </c>
      <c r="H1034">
        <v>0</v>
      </c>
      <c r="I1034" t="s">
        <v>5890</v>
      </c>
      <c r="J1034" t="s">
        <v>8318</v>
      </c>
      <c r="K1034" t="s">
        <v>7942</v>
      </c>
      <c r="L1034" t="s">
        <v>2878</v>
      </c>
      <c r="M1034" t="s">
        <v>1586</v>
      </c>
      <c r="N1034" t="s">
        <v>8317</v>
      </c>
      <c r="O1034" t="s">
        <v>8317</v>
      </c>
      <c r="P1034" t="s">
        <v>8319</v>
      </c>
      <c r="Q1034">
        <v>5106</v>
      </c>
      <c r="R1034">
        <v>5106</v>
      </c>
      <c r="S1034">
        <v>5106</v>
      </c>
      <c r="T1034">
        <v>0</v>
      </c>
      <c r="U1034">
        <v>0</v>
      </c>
      <c r="V1034">
        <v>0</v>
      </c>
      <c r="W1034">
        <v>1</v>
      </c>
      <c r="X1034">
        <v>1</v>
      </c>
      <c r="Y1034">
        <v>1</v>
      </c>
      <c r="Z1034">
        <v>0</v>
      </c>
      <c r="AA1034">
        <v>0</v>
      </c>
      <c r="AB1034" t="s">
        <v>1023</v>
      </c>
      <c r="AC1034" t="s">
        <v>8320</v>
      </c>
      <c r="AP1034" t="s">
        <v>981</v>
      </c>
      <c r="AQ1034">
        <v>0</v>
      </c>
      <c r="AT1034" t="s">
        <v>1044</v>
      </c>
      <c r="AU1034" t="s">
        <v>7688</v>
      </c>
      <c r="AV1034" t="s">
        <v>8321</v>
      </c>
      <c r="AW1034" t="s">
        <v>8322</v>
      </c>
      <c r="AX1034" t="s">
        <v>7689</v>
      </c>
      <c r="BF1034" s="730" t="s">
        <v>8235</v>
      </c>
      <c r="BG1034" s="730" t="s">
        <v>7942</v>
      </c>
      <c r="BH1034" s="730" t="s">
        <v>11139</v>
      </c>
    </row>
    <row r="1035" spans="1:60">
      <c r="A1035">
        <v>1031</v>
      </c>
      <c r="B1035" t="s">
        <v>1023</v>
      </c>
      <c r="D1035" t="s">
        <v>8323</v>
      </c>
      <c r="E1035" t="s">
        <v>8324</v>
      </c>
      <c r="F1035" t="s">
        <v>974</v>
      </c>
      <c r="G1035">
        <v>1</v>
      </c>
      <c r="H1035">
        <v>0</v>
      </c>
      <c r="I1035" t="s">
        <v>5890</v>
      </c>
      <c r="J1035" t="s">
        <v>8013</v>
      </c>
      <c r="K1035" t="s">
        <v>7933</v>
      </c>
      <c r="L1035" t="s">
        <v>2878</v>
      </c>
      <c r="M1035" t="s">
        <v>1586</v>
      </c>
      <c r="N1035" t="s">
        <v>8324</v>
      </c>
      <c r="O1035" t="s">
        <v>8324</v>
      </c>
      <c r="P1035" t="s">
        <v>8325</v>
      </c>
      <c r="Q1035">
        <v>18881</v>
      </c>
      <c r="R1035">
        <v>19433</v>
      </c>
      <c r="S1035">
        <v>19100</v>
      </c>
      <c r="T1035">
        <v>175</v>
      </c>
      <c r="U1035">
        <v>158</v>
      </c>
      <c r="V1035">
        <v>333</v>
      </c>
      <c r="W1035">
        <v>0.9829</v>
      </c>
      <c r="X1035">
        <v>1</v>
      </c>
      <c r="Y1035">
        <v>1</v>
      </c>
      <c r="Z1035">
        <v>1</v>
      </c>
      <c r="AA1035">
        <v>1</v>
      </c>
      <c r="AB1035" t="s">
        <v>1023</v>
      </c>
      <c r="AC1035" t="s">
        <v>8326</v>
      </c>
      <c r="AP1035" t="s">
        <v>981</v>
      </c>
      <c r="AQ1035">
        <v>0</v>
      </c>
      <c r="AT1035" t="s">
        <v>1023</v>
      </c>
      <c r="AU1035" t="s">
        <v>8327</v>
      </c>
      <c r="AV1035" t="s">
        <v>8328</v>
      </c>
      <c r="AW1035" t="s">
        <v>8329</v>
      </c>
      <c r="AX1035" t="s">
        <v>8329</v>
      </c>
      <c r="BF1035" s="730" t="s">
        <v>8309</v>
      </c>
      <c r="BG1035" s="730" t="s">
        <v>7933</v>
      </c>
      <c r="BH1035" s="730" t="s">
        <v>11139</v>
      </c>
    </row>
    <row r="1036" spans="1:60">
      <c r="A1036">
        <v>1032</v>
      </c>
      <c r="B1036" t="s">
        <v>1023</v>
      </c>
      <c r="D1036" t="s">
        <v>5393</v>
      </c>
      <c r="E1036" t="s">
        <v>5395</v>
      </c>
      <c r="F1036" t="s">
        <v>974</v>
      </c>
      <c r="G1036">
        <v>1</v>
      </c>
      <c r="H1036">
        <v>0</v>
      </c>
      <c r="I1036" t="s">
        <v>5890</v>
      </c>
      <c r="J1036" t="s">
        <v>8013</v>
      </c>
      <c r="K1036" t="s">
        <v>4114</v>
      </c>
      <c r="L1036" t="s">
        <v>2878</v>
      </c>
      <c r="M1036" t="s">
        <v>1586</v>
      </c>
      <c r="N1036" t="s">
        <v>8324</v>
      </c>
      <c r="O1036" t="s">
        <v>8324</v>
      </c>
      <c r="P1036" t="s">
        <v>8330</v>
      </c>
      <c r="Q1036">
        <v>2614</v>
      </c>
      <c r="R1036">
        <v>2600</v>
      </c>
      <c r="S1036">
        <v>2586</v>
      </c>
      <c r="T1036">
        <v>8</v>
      </c>
      <c r="U1036">
        <v>6</v>
      </c>
      <c r="V1036">
        <v>14</v>
      </c>
      <c r="W1036">
        <v>0.99460000000000004</v>
      </c>
      <c r="X1036">
        <v>1</v>
      </c>
      <c r="Y1036">
        <v>1</v>
      </c>
      <c r="Z1036">
        <v>1</v>
      </c>
      <c r="AA1036">
        <v>1</v>
      </c>
      <c r="AB1036" t="s">
        <v>1023</v>
      </c>
      <c r="AC1036" t="s">
        <v>8331</v>
      </c>
      <c r="AP1036" t="s">
        <v>981</v>
      </c>
      <c r="AQ1036">
        <v>0</v>
      </c>
      <c r="AT1036" t="s">
        <v>1034</v>
      </c>
      <c r="AU1036" t="s">
        <v>8332</v>
      </c>
      <c r="AV1036" t="s">
        <v>8333</v>
      </c>
      <c r="AW1036" t="s">
        <v>8334</v>
      </c>
      <c r="AX1036" t="s">
        <v>8335</v>
      </c>
      <c r="BF1036" s="730" t="s">
        <v>8316</v>
      </c>
      <c r="BG1036" s="730" t="s">
        <v>7942</v>
      </c>
      <c r="BH1036" s="730" t="s">
        <v>11139</v>
      </c>
    </row>
    <row r="1037" spans="1:60">
      <c r="A1037">
        <v>1033</v>
      </c>
      <c r="B1037" t="s">
        <v>1023</v>
      </c>
      <c r="D1037" t="s">
        <v>8336</v>
      </c>
      <c r="E1037" t="s">
        <v>8337</v>
      </c>
      <c r="F1037" t="s">
        <v>1019</v>
      </c>
      <c r="G1037">
        <v>0</v>
      </c>
      <c r="H1037">
        <v>4</v>
      </c>
      <c r="I1037" t="s">
        <v>5890</v>
      </c>
      <c r="J1037" t="s">
        <v>5891</v>
      </c>
      <c r="K1037" t="s">
        <v>7942</v>
      </c>
      <c r="L1037" t="s">
        <v>2878</v>
      </c>
      <c r="M1037" t="s">
        <v>1586</v>
      </c>
      <c r="N1037" t="s">
        <v>7313</v>
      </c>
      <c r="O1037" t="s">
        <v>8337</v>
      </c>
      <c r="P1037" t="s">
        <v>8338</v>
      </c>
      <c r="Q1037">
        <v>9500</v>
      </c>
      <c r="R1037">
        <v>9500</v>
      </c>
      <c r="S1037">
        <v>9330</v>
      </c>
      <c r="T1037">
        <v>100</v>
      </c>
      <c r="U1037">
        <v>70</v>
      </c>
      <c r="V1037">
        <v>170</v>
      </c>
      <c r="W1037">
        <v>0.98209999999999997</v>
      </c>
      <c r="X1037">
        <v>1</v>
      </c>
      <c r="Y1037">
        <v>0</v>
      </c>
      <c r="Z1037">
        <v>0</v>
      </c>
      <c r="AA1037">
        <v>0</v>
      </c>
      <c r="AB1037" t="s">
        <v>1023</v>
      </c>
      <c r="AC1037" t="s">
        <v>747</v>
      </c>
      <c r="AJ1037" s="503" t="s">
        <v>7310</v>
      </c>
      <c r="AK1037" s="503" t="s">
        <v>7310</v>
      </c>
      <c r="AL1037" s="503" t="s">
        <v>7310</v>
      </c>
      <c r="AM1037" s="503" t="s">
        <v>7310</v>
      </c>
      <c r="AP1037" t="s">
        <v>981</v>
      </c>
      <c r="AQ1037">
        <v>0</v>
      </c>
      <c r="AT1037" t="s">
        <v>1023</v>
      </c>
      <c r="AU1037" t="s">
        <v>8339</v>
      </c>
      <c r="AV1037" t="s">
        <v>8340</v>
      </c>
      <c r="AW1037" t="s">
        <v>8341</v>
      </c>
      <c r="AX1037" t="s">
        <v>8342</v>
      </c>
      <c r="BF1037" s="730" t="s">
        <v>8323</v>
      </c>
      <c r="BG1037" s="730" t="s">
        <v>7933</v>
      </c>
      <c r="BH1037" s="730" t="s">
        <v>11139</v>
      </c>
    </row>
    <row r="1038" spans="1:60">
      <c r="A1038">
        <v>1034</v>
      </c>
      <c r="B1038" t="s">
        <v>1023</v>
      </c>
      <c r="D1038" t="s">
        <v>8343</v>
      </c>
      <c r="E1038" t="s">
        <v>8344</v>
      </c>
      <c r="F1038" t="s">
        <v>974</v>
      </c>
      <c r="G1038">
        <v>1</v>
      </c>
      <c r="H1038">
        <v>0</v>
      </c>
      <c r="I1038" t="s">
        <v>5890</v>
      </c>
      <c r="J1038" t="s">
        <v>8026</v>
      </c>
      <c r="K1038" t="s">
        <v>7933</v>
      </c>
      <c r="L1038" t="s">
        <v>2878</v>
      </c>
      <c r="M1038" t="s">
        <v>1586</v>
      </c>
      <c r="N1038" t="s">
        <v>3791</v>
      </c>
      <c r="O1038" t="s">
        <v>3791</v>
      </c>
      <c r="P1038" t="s">
        <v>8345</v>
      </c>
      <c r="Q1038">
        <v>2383</v>
      </c>
      <c r="R1038">
        <v>2326</v>
      </c>
      <c r="S1038">
        <v>1308</v>
      </c>
      <c r="T1038">
        <v>994</v>
      </c>
      <c r="U1038">
        <v>24</v>
      </c>
      <c r="V1038">
        <v>1018</v>
      </c>
      <c r="W1038">
        <v>0.56230000000000002</v>
      </c>
      <c r="X1038">
        <v>0</v>
      </c>
      <c r="Y1038">
        <v>1</v>
      </c>
      <c r="Z1038">
        <v>1</v>
      </c>
      <c r="AA1038">
        <v>0</v>
      </c>
      <c r="AB1038" t="s">
        <v>1023</v>
      </c>
      <c r="AC1038" t="s">
        <v>8346</v>
      </c>
      <c r="AP1038" t="s">
        <v>981</v>
      </c>
      <c r="AQ1038">
        <v>0</v>
      </c>
      <c r="AT1038" t="s">
        <v>1054</v>
      </c>
      <c r="AU1038" t="s">
        <v>4051</v>
      </c>
      <c r="AV1038" t="s">
        <v>8347</v>
      </c>
      <c r="AW1038" t="s">
        <v>4052</v>
      </c>
      <c r="AX1038" t="s">
        <v>4052</v>
      </c>
      <c r="BF1038" s="730" t="s">
        <v>5393</v>
      </c>
      <c r="BG1038" s="730" t="s">
        <v>4114</v>
      </c>
      <c r="BH1038" s="730" t="s">
        <v>11139</v>
      </c>
    </row>
    <row r="1039" spans="1:60">
      <c r="A1039">
        <v>1035</v>
      </c>
      <c r="B1039" t="s">
        <v>1023</v>
      </c>
      <c r="D1039" t="s">
        <v>8348</v>
      </c>
      <c r="E1039" t="s">
        <v>8349</v>
      </c>
      <c r="F1039" t="s">
        <v>974</v>
      </c>
      <c r="G1039">
        <v>1</v>
      </c>
      <c r="H1039">
        <v>0</v>
      </c>
      <c r="I1039" t="s">
        <v>3976</v>
      </c>
      <c r="J1039" t="s">
        <v>5331</v>
      </c>
      <c r="K1039" t="s">
        <v>7942</v>
      </c>
      <c r="L1039" t="s">
        <v>2878</v>
      </c>
      <c r="M1039" t="s">
        <v>1586</v>
      </c>
      <c r="N1039" t="s">
        <v>8349</v>
      </c>
      <c r="O1039" t="s">
        <v>8350</v>
      </c>
      <c r="P1039" t="s">
        <v>8351</v>
      </c>
      <c r="Q1039">
        <v>27613</v>
      </c>
      <c r="R1039">
        <v>25518</v>
      </c>
      <c r="S1039">
        <v>25313</v>
      </c>
      <c r="T1039">
        <v>205</v>
      </c>
      <c r="U1039">
        <v>0</v>
      </c>
      <c r="V1039">
        <v>205</v>
      </c>
      <c r="W1039">
        <v>0.99199999999999999</v>
      </c>
      <c r="X1039">
        <v>1</v>
      </c>
      <c r="Y1039">
        <v>1</v>
      </c>
      <c r="Z1039">
        <v>1</v>
      </c>
      <c r="AA1039">
        <v>1</v>
      </c>
      <c r="AB1039" t="s">
        <v>1023</v>
      </c>
      <c r="AC1039" t="s">
        <v>8352</v>
      </c>
      <c r="AP1039" t="s">
        <v>1262</v>
      </c>
      <c r="AQ1039">
        <v>1</v>
      </c>
      <c r="AT1039" t="s">
        <v>1521</v>
      </c>
      <c r="AU1039" t="s">
        <v>1787</v>
      </c>
      <c r="AV1039" t="s">
        <v>8353</v>
      </c>
      <c r="AW1039" t="s">
        <v>8354</v>
      </c>
      <c r="AX1039" t="s">
        <v>1788</v>
      </c>
      <c r="BF1039" s="730" t="s">
        <v>8336</v>
      </c>
      <c r="BG1039" s="730" t="s">
        <v>7942</v>
      </c>
      <c r="BH1039" s="730" t="s">
        <v>11139</v>
      </c>
    </row>
    <row r="1040" spans="1:60">
      <c r="A1040">
        <v>1036</v>
      </c>
      <c r="B1040" t="s">
        <v>1023</v>
      </c>
      <c r="D1040" t="s">
        <v>8355</v>
      </c>
      <c r="E1040" t="s">
        <v>8356</v>
      </c>
      <c r="F1040" t="s">
        <v>974</v>
      </c>
      <c r="G1040">
        <v>1</v>
      </c>
      <c r="H1040">
        <v>0</v>
      </c>
      <c r="I1040" t="s">
        <v>5890</v>
      </c>
      <c r="J1040" t="s">
        <v>8179</v>
      </c>
      <c r="K1040" t="s">
        <v>4114</v>
      </c>
      <c r="L1040" t="s">
        <v>2878</v>
      </c>
      <c r="M1040" t="s">
        <v>1586</v>
      </c>
      <c r="N1040" t="s">
        <v>8356</v>
      </c>
      <c r="O1040" t="s">
        <v>8356</v>
      </c>
      <c r="P1040" t="s">
        <v>8357</v>
      </c>
      <c r="Q1040">
        <v>13117</v>
      </c>
      <c r="R1040">
        <v>11690</v>
      </c>
      <c r="S1040">
        <v>11368</v>
      </c>
      <c r="T1040">
        <v>225</v>
      </c>
      <c r="U1040">
        <v>97</v>
      </c>
      <c r="V1040">
        <v>322</v>
      </c>
      <c r="W1040">
        <v>0.97250000000000003</v>
      </c>
      <c r="X1040">
        <v>0</v>
      </c>
      <c r="Y1040">
        <v>1</v>
      </c>
      <c r="Z1040">
        <v>1</v>
      </c>
      <c r="AA1040">
        <v>0</v>
      </c>
      <c r="AB1040" t="s">
        <v>1023</v>
      </c>
      <c r="AC1040" t="s">
        <v>8358</v>
      </c>
      <c r="AP1040" t="s">
        <v>981</v>
      </c>
      <c r="AQ1040">
        <v>0</v>
      </c>
      <c r="AT1040" t="s">
        <v>1521</v>
      </c>
      <c r="AU1040" t="s">
        <v>1787</v>
      </c>
      <c r="AV1040" t="s">
        <v>8359</v>
      </c>
      <c r="AW1040" t="s">
        <v>8360</v>
      </c>
      <c r="AX1040" t="s">
        <v>1788</v>
      </c>
      <c r="BF1040" s="730" t="s">
        <v>8343</v>
      </c>
      <c r="BG1040" s="730" t="s">
        <v>7933</v>
      </c>
      <c r="BH1040" s="730" t="s">
        <v>11139</v>
      </c>
    </row>
    <row r="1041" spans="1:60">
      <c r="A1041">
        <v>1037</v>
      </c>
      <c r="B1041" t="s">
        <v>1023</v>
      </c>
      <c r="D1041" t="s">
        <v>8361</v>
      </c>
      <c r="E1041" t="s">
        <v>8362</v>
      </c>
      <c r="F1041" t="s">
        <v>974</v>
      </c>
      <c r="G1041">
        <v>1</v>
      </c>
      <c r="H1041">
        <v>0</v>
      </c>
      <c r="I1041" t="s">
        <v>5890</v>
      </c>
      <c r="J1041" t="s">
        <v>8179</v>
      </c>
      <c r="K1041" t="s">
        <v>4114</v>
      </c>
      <c r="L1041" t="s">
        <v>2878</v>
      </c>
      <c r="M1041" t="s">
        <v>1586</v>
      </c>
      <c r="N1041" t="s">
        <v>8363</v>
      </c>
      <c r="O1041" t="s">
        <v>8364</v>
      </c>
      <c r="P1041" t="s">
        <v>8365</v>
      </c>
      <c r="Q1041">
        <v>8516</v>
      </c>
      <c r="R1041">
        <v>8538</v>
      </c>
      <c r="S1041">
        <v>8452</v>
      </c>
      <c r="T1041">
        <v>20</v>
      </c>
      <c r="U1041">
        <v>66</v>
      </c>
      <c r="V1041">
        <v>86</v>
      </c>
      <c r="W1041">
        <v>0.9899</v>
      </c>
      <c r="X1041">
        <v>1</v>
      </c>
      <c r="Y1041">
        <v>1</v>
      </c>
      <c r="Z1041">
        <v>1</v>
      </c>
      <c r="AA1041">
        <v>1</v>
      </c>
      <c r="AB1041" t="s">
        <v>1023</v>
      </c>
      <c r="AC1041" t="s">
        <v>8366</v>
      </c>
      <c r="AP1041" t="s">
        <v>981</v>
      </c>
      <c r="AQ1041">
        <v>0</v>
      </c>
      <c r="AT1041" t="s">
        <v>936</v>
      </c>
      <c r="AU1041" t="s">
        <v>5951</v>
      </c>
      <c r="AV1041" t="s">
        <v>8367</v>
      </c>
      <c r="AW1041" t="s">
        <v>8368</v>
      </c>
      <c r="AX1041" t="s">
        <v>5952</v>
      </c>
      <c r="BF1041" s="730" t="s">
        <v>8348</v>
      </c>
      <c r="BG1041" s="730" t="s">
        <v>7942</v>
      </c>
      <c r="BH1041" s="730" t="s">
        <v>11139</v>
      </c>
    </row>
    <row r="1042" spans="1:60">
      <c r="A1042">
        <v>1038</v>
      </c>
      <c r="B1042" t="s">
        <v>1023</v>
      </c>
      <c r="D1042" t="s">
        <v>8369</v>
      </c>
      <c r="E1042" t="s">
        <v>8370</v>
      </c>
      <c r="F1042" t="s">
        <v>974</v>
      </c>
      <c r="G1042">
        <v>2</v>
      </c>
      <c r="H1042">
        <v>0</v>
      </c>
      <c r="I1042" t="s">
        <v>5890</v>
      </c>
      <c r="J1042" t="s">
        <v>7988</v>
      </c>
      <c r="K1042" t="s">
        <v>7933</v>
      </c>
      <c r="L1042" t="s">
        <v>2878</v>
      </c>
      <c r="M1042" t="s">
        <v>1586</v>
      </c>
      <c r="N1042" t="s">
        <v>8370</v>
      </c>
      <c r="O1042" t="s">
        <v>8371</v>
      </c>
      <c r="P1042" t="s">
        <v>8372</v>
      </c>
      <c r="Q1042">
        <v>6205</v>
      </c>
      <c r="R1042">
        <v>6352</v>
      </c>
      <c r="S1042">
        <v>6274</v>
      </c>
      <c r="T1042">
        <v>18</v>
      </c>
      <c r="U1042">
        <v>60</v>
      </c>
      <c r="V1042">
        <v>78</v>
      </c>
      <c r="W1042">
        <v>0.98770000000000002</v>
      </c>
      <c r="X1042">
        <v>1</v>
      </c>
      <c r="Y1042">
        <v>1</v>
      </c>
      <c r="Z1042">
        <v>1</v>
      </c>
      <c r="AA1042">
        <v>1</v>
      </c>
      <c r="AB1042" t="s">
        <v>1023</v>
      </c>
      <c r="AC1042" s="515" t="s">
        <v>8373</v>
      </c>
      <c r="AD1042" s="515" t="s">
        <v>8374</v>
      </c>
      <c r="AP1042" t="s">
        <v>981</v>
      </c>
      <c r="AQ1042">
        <v>0</v>
      </c>
      <c r="AT1042" t="s">
        <v>936</v>
      </c>
      <c r="AU1042" t="s">
        <v>5951</v>
      </c>
      <c r="AV1042" t="s">
        <v>8375</v>
      </c>
      <c r="AW1042" t="s">
        <v>8376</v>
      </c>
      <c r="AX1042" t="s">
        <v>5952</v>
      </c>
      <c r="BF1042" s="730" t="s">
        <v>8355</v>
      </c>
      <c r="BG1042" s="730" t="s">
        <v>4114</v>
      </c>
      <c r="BH1042" s="730" t="s">
        <v>11139</v>
      </c>
    </row>
    <row r="1043" spans="1:60">
      <c r="A1043">
        <v>1039</v>
      </c>
      <c r="B1043" t="s">
        <v>1023</v>
      </c>
      <c r="D1043" t="s">
        <v>8377</v>
      </c>
      <c r="E1043" t="s">
        <v>8378</v>
      </c>
      <c r="F1043" t="s">
        <v>974</v>
      </c>
      <c r="G1043">
        <v>1</v>
      </c>
      <c r="H1043">
        <v>0</v>
      </c>
      <c r="I1043" t="s">
        <v>5890</v>
      </c>
      <c r="J1043" t="s">
        <v>8246</v>
      </c>
      <c r="K1043" t="s">
        <v>7933</v>
      </c>
      <c r="L1043" t="s">
        <v>2878</v>
      </c>
      <c r="M1043" t="s">
        <v>1586</v>
      </c>
      <c r="N1043" t="s">
        <v>8378</v>
      </c>
      <c r="O1043" t="s">
        <v>8379</v>
      </c>
      <c r="P1043" t="s">
        <v>8380</v>
      </c>
      <c r="Q1043">
        <v>5916</v>
      </c>
      <c r="R1043">
        <v>5809</v>
      </c>
      <c r="S1043">
        <v>5748</v>
      </c>
      <c r="T1043">
        <v>60</v>
      </c>
      <c r="U1043">
        <v>1</v>
      </c>
      <c r="V1043">
        <v>61</v>
      </c>
      <c r="W1043">
        <v>0.98950000000000005</v>
      </c>
      <c r="X1043">
        <v>1</v>
      </c>
      <c r="Y1043">
        <v>1</v>
      </c>
      <c r="Z1043">
        <v>1</v>
      </c>
      <c r="AA1043">
        <v>1</v>
      </c>
      <c r="AB1043" t="s">
        <v>1023</v>
      </c>
      <c r="AC1043" t="s">
        <v>8381</v>
      </c>
      <c r="AP1043" t="s">
        <v>981</v>
      </c>
      <c r="AQ1043">
        <v>0</v>
      </c>
      <c r="AT1043" t="s">
        <v>1190</v>
      </c>
      <c r="AU1043" t="s">
        <v>3212</v>
      </c>
      <c r="AV1043" t="s">
        <v>8382</v>
      </c>
      <c r="AW1043" t="s">
        <v>3213</v>
      </c>
      <c r="AX1043" t="s">
        <v>3213</v>
      </c>
      <c r="BF1043" s="730" t="s">
        <v>8361</v>
      </c>
      <c r="BG1043" s="730" t="s">
        <v>4114</v>
      </c>
      <c r="BH1043" s="730" t="s">
        <v>11139</v>
      </c>
    </row>
    <row r="1044" spans="1:60">
      <c r="A1044">
        <v>1040</v>
      </c>
      <c r="B1044" t="s">
        <v>1023</v>
      </c>
      <c r="D1044" t="s">
        <v>8383</v>
      </c>
      <c r="E1044" t="s">
        <v>8384</v>
      </c>
      <c r="F1044" t="s">
        <v>974</v>
      </c>
      <c r="G1044">
        <v>1</v>
      </c>
      <c r="H1044">
        <v>0</v>
      </c>
      <c r="I1044" t="s">
        <v>5890</v>
      </c>
      <c r="J1044" t="s">
        <v>7999</v>
      </c>
      <c r="K1044" t="s">
        <v>5413</v>
      </c>
      <c r="L1044" t="s">
        <v>2878</v>
      </c>
      <c r="M1044" t="s">
        <v>1586</v>
      </c>
      <c r="N1044" t="s">
        <v>8384</v>
      </c>
      <c r="O1044" t="s">
        <v>8384</v>
      </c>
      <c r="P1044" t="s">
        <v>8385</v>
      </c>
      <c r="Q1044">
        <v>3585</v>
      </c>
      <c r="R1044">
        <v>3585</v>
      </c>
      <c r="S1044">
        <v>3573</v>
      </c>
      <c r="T1044">
        <v>0</v>
      </c>
      <c r="U1044">
        <v>12</v>
      </c>
      <c r="V1044">
        <v>12</v>
      </c>
      <c r="W1044">
        <v>0.99670000000000003</v>
      </c>
      <c r="X1044">
        <v>1</v>
      </c>
      <c r="Y1044">
        <v>1</v>
      </c>
      <c r="Z1044">
        <v>1</v>
      </c>
      <c r="AA1044">
        <v>1</v>
      </c>
      <c r="AB1044" t="s">
        <v>1023</v>
      </c>
      <c r="AC1044" t="s">
        <v>8386</v>
      </c>
      <c r="AP1044" t="s">
        <v>981</v>
      </c>
      <c r="AQ1044">
        <v>0</v>
      </c>
      <c r="AT1044" t="s">
        <v>1044</v>
      </c>
      <c r="AU1044" t="s">
        <v>7040</v>
      </c>
      <c r="AV1044" t="s">
        <v>8387</v>
      </c>
      <c r="AW1044" t="s">
        <v>8388</v>
      </c>
      <c r="AX1044" t="s">
        <v>7041</v>
      </c>
      <c r="BF1044" s="730" t="s">
        <v>8369</v>
      </c>
      <c r="BG1044" s="730" t="s">
        <v>7933</v>
      </c>
      <c r="BH1044" s="730" t="s">
        <v>11139</v>
      </c>
    </row>
    <row r="1045" spans="1:60">
      <c r="A1045">
        <v>1041</v>
      </c>
      <c r="B1045" t="s">
        <v>1023</v>
      </c>
      <c r="D1045" t="s">
        <v>8389</v>
      </c>
      <c r="E1045" t="s">
        <v>8390</v>
      </c>
      <c r="F1045" t="s">
        <v>974</v>
      </c>
      <c r="G1045">
        <v>1</v>
      </c>
      <c r="H1045">
        <v>0</v>
      </c>
      <c r="I1045" t="s">
        <v>5890</v>
      </c>
      <c r="J1045" t="s">
        <v>8013</v>
      </c>
      <c r="K1045" t="s">
        <v>7933</v>
      </c>
      <c r="L1045" t="s">
        <v>2878</v>
      </c>
      <c r="M1045" t="s">
        <v>1586</v>
      </c>
      <c r="N1045" t="s">
        <v>8390</v>
      </c>
      <c r="O1045" t="s">
        <v>8390</v>
      </c>
      <c r="P1045" t="s">
        <v>8391</v>
      </c>
      <c r="Q1045">
        <v>3370</v>
      </c>
      <c r="R1045">
        <v>3370</v>
      </c>
      <c r="S1045">
        <v>3356</v>
      </c>
      <c r="T1045">
        <v>14</v>
      </c>
      <c r="U1045">
        <v>0</v>
      </c>
      <c r="V1045">
        <v>14</v>
      </c>
      <c r="W1045">
        <v>0.99580000000000002</v>
      </c>
      <c r="X1045">
        <v>1</v>
      </c>
      <c r="Y1045">
        <v>1</v>
      </c>
      <c r="Z1045">
        <v>1</v>
      </c>
      <c r="AA1045">
        <v>1</v>
      </c>
      <c r="AB1045" t="s">
        <v>1023</v>
      </c>
      <c r="AC1045" t="s">
        <v>8392</v>
      </c>
      <c r="AP1045" t="s">
        <v>981</v>
      </c>
      <c r="AQ1045">
        <v>0</v>
      </c>
      <c r="AT1045" t="s">
        <v>1082</v>
      </c>
      <c r="AU1045" t="s">
        <v>2155</v>
      </c>
      <c r="AV1045" t="s">
        <v>8393</v>
      </c>
      <c r="AW1045" t="s">
        <v>8394</v>
      </c>
      <c r="AX1045" t="s">
        <v>2156</v>
      </c>
      <c r="BF1045" s="730" t="s">
        <v>8377</v>
      </c>
      <c r="BG1045" s="730" t="s">
        <v>7933</v>
      </c>
      <c r="BH1045" s="730" t="s">
        <v>11139</v>
      </c>
    </row>
    <row r="1046" spans="1:60">
      <c r="A1046">
        <v>1042</v>
      </c>
      <c r="B1046" t="s">
        <v>1023</v>
      </c>
      <c r="D1046" t="s">
        <v>8395</v>
      </c>
      <c r="E1046" t="s">
        <v>7778</v>
      </c>
      <c r="F1046" t="s">
        <v>974</v>
      </c>
      <c r="G1046">
        <v>1</v>
      </c>
      <c r="H1046">
        <v>0</v>
      </c>
      <c r="I1046" t="s">
        <v>5890</v>
      </c>
      <c r="J1046" t="s">
        <v>8396</v>
      </c>
      <c r="K1046" t="s">
        <v>4114</v>
      </c>
      <c r="L1046" t="s">
        <v>2878</v>
      </c>
      <c r="M1046" t="s">
        <v>1586</v>
      </c>
      <c r="N1046" t="s">
        <v>8397</v>
      </c>
      <c r="O1046" t="s">
        <v>8397</v>
      </c>
      <c r="P1046" t="s">
        <v>8398</v>
      </c>
      <c r="Q1046">
        <v>4633</v>
      </c>
      <c r="R1046">
        <v>4633</v>
      </c>
      <c r="S1046">
        <v>4633</v>
      </c>
      <c r="T1046">
        <v>0</v>
      </c>
      <c r="U1046">
        <v>0</v>
      </c>
      <c r="V1046">
        <v>0</v>
      </c>
      <c r="W1046">
        <v>1</v>
      </c>
      <c r="X1046">
        <v>1</v>
      </c>
      <c r="Y1046">
        <v>1</v>
      </c>
      <c r="Z1046">
        <v>1</v>
      </c>
      <c r="AA1046">
        <v>1</v>
      </c>
      <c r="AB1046" t="s">
        <v>1023</v>
      </c>
      <c r="AC1046" t="s">
        <v>8399</v>
      </c>
      <c r="AP1046" t="s">
        <v>981</v>
      </c>
      <c r="AQ1046">
        <v>0</v>
      </c>
      <c r="AT1046" t="s">
        <v>1054</v>
      </c>
      <c r="AU1046" t="s">
        <v>4417</v>
      </c>
      <c r="AV1046" t="s">
        <v>8400</v>
      </c>
      <c r="AW1046" t="s">
        <v>4418</v>
      </c>
      <c r="AX1046" t="s">
        <v>4418</v>
      </c>
      <c r="BF1046" s="730" t="s">
        <v>8383</v>
      </c>
      <c r="BG1046" s="730" t="s">
        <v>5413</v>
      </c>
      <c r="BH1046" s="730" t="s">
        <v>11139</v>
      </c>
    </row>
    <row r="1047" spans="1:60">
      <c r="A1047">
        <v>1043</v>
      </c>
      <c r="B1047" t="s">
        <v>1023</v>
      </c>
      <c r="D1047" t="s">
        <v>8401</v>
      </c>
      <c r="E1047" t="s">
        <v>8402</v>
      </c>
      <c r="F1047" t="s">
        <v>974</v>
      </c>
      <c r="G1047">
        <v>1</v>
      </c>
      <c r="H1047">
        <v>0</v>
      </c>
      <c r="I1047" t="s">
        <v>5890</v>
      </c>
      <c r="J1047" t="s">
        <v>7992</v>
      </c>
      <c r="K1047" t="s">
        <v>5413</v>
      </c>
      <c r="L1047" t="s">
        <v>2878</v>
      </c>
      <c r="M1047" t="s">
        <v>1586</v>
      </c>
      <c r="N1047" t="s">
        <v>8402</v>
      </c>
      <c r="O1047" t="s">
        <v>8403</v>
      </c>
      <c r="P1047" t="s">
        <v>8404</v>
      </c>
      <c r="Q1047">
        <v>50224</v>
      </c>
      <c r="R1047">
        <v>42793</v>
      </c>
      <c r="S1047">
        <v>42455</v>
      </c>
      <c r="T1047">
        <v>220</v>
      </c>
      <c r="U1047">
        <v>118</v>
      </c>
      <c r="V1047">
        <v>338</v>
      </c>
      <c r="W1047">
        <v>0.99209999999999998</v>
      </c>
      <c r="X1047">
        <v>1</v>
      </c>
      <c r="Y1047">
        <v>1</v>
      </c>
      <c r="Z1047">
        <v>1</v>
      </c>
      <c r="AA1047">
        <v>1</v>
      </c>
      <c r="AB1047" t="s">
        <v>1023</v>
      </c>
      <c r="AC1047" t="s">
        <v>8405</v>
      </c>
      <c r="AP1047" t="s">
        <v>981</v>
      </c>
      <c r="AQ1047">
        <v>0</v>
      </c>
      <c r="AT1047" t="s">
        <v>1034</v>
      </c>
      <c r="AU1047" t="s">
        <v>8406</v>
      </c>
      <c r="AV1047" t="s">
        <v>8407</v>
      </c>
      <c r="AW1047" t="s">
        <v>8408</v>
      </c>
      <c r="AX1047" t="s">
        <v>8408</v>
      </c>
      <c r="BF1047" s="730" t="s">
        <v>8389</v>
      </c>
      <c r="BG1047" s="730" t="s">
        <v>7933</v>
      </c>
      <c r="BH1047" s="730" t="s">
        <v>11139</v>
      </c>
    </row>
    <row r="1048" spans="1:60">
      <c r="A1048">
        <v>1044</v>
      </c>
      <c r="B1048" t="s">
        <v>1023</v>
      </c>
      <c r="D1048" t="s">
        <v>8409</v>
      </c>
      <c r="E1048" t="s">
        <v>8410</v>
      </c>
      <c r="F1048" t="s">
        <v>974</v>
      </c>
      <c r="G1048">
        <v>1</v>
      </c>
      <c r="H1048">
        <v>0</v>
      </c>
      <c r="I1048" t="s">
        <v>5890</v>
      </c>
      <c r="J1048" t="s">
        <v>8246</v>
      </c>
      <c r="K1048" t="s">
        <v>7933</v>
      </c>
      <c r="L1048" t="s">
        <v>2878</v>
      </c>
      <c r="M1048" t="s">
        <v>1586</v>
      </c>
      <c r="N1048" t="s">
        <v>8410</v>
      </c>
      <c r="O1048" t="s">
        <v>8411</v>
      </c>
      <c r="P1048" t="s">
        <v>8412</v>
      </c>
      <c r="Q1048">
        <v>11496</v>
      </c>
      <c r="R1048">
        <v>11211</v>
      </c>
      <c r="S1048">
        <v>11180</v>
      </c>
      <c r="T1048">
        <v>31</v>
      </c>
      <c r="U1048">
        <v>0</v>
      </c>
      <c r="V1048">
        <v>31</v>
      </c>
      <c r="W1048">
        <v>0.99719999999999998</v>
      </c>
      <c r="X1048">
        <v>1</v>
      </c>
      <c r="Y1048">
        <v>1</v>
      </c>
      <c r="Z1048">
        <v>1</v>
      </c>
      <c r="AA1048">
        <v>1</v>
      </c>
      <c r="AB1048" t="s">
        <v>1023</v>
      </c>
      <c r="AC1048" t="s">
        <v>8413</v>
      </c>
      <c r="AP1048" t="s">
        <v>981</v>
      </c>
      <c r="AQ1048">
        <v>0</v>
      </c>
      <c r="AT1048" t="s">
        <v>991</v>
      </c>
      <c r="AU1048" t="s">
        <v>8414</v>
      </c>
      <c r="AV1048" t="s">
        <v>8415</v>
      </c>
      <c r="AW1048" t="s">
        <v>8416</v>
      </c>
      <c r="AX1048" t="s">
        <v>8417</v>
      </c>
      <c r="BF1048" s="730" t="s">
        <v>8395</v>
      </c>
      <c r="BG1048" s="730" t="s">
        <v>4114</v>
      </c>
      <c r="BH1048" s="730" t="s">
        <v>11139</v>
      </c>
    </row>
    <row r="1049" spans="1:60">
      <c r="A1049">
        <v>1045</v>
      </c>
      <c r="B1049" t="s">
        <v>1023</v>
      </c>
      <c r="D1049" t="s">
        <v>8418</v>
      </c>
      <c r="E1049" t="s">
        <v>8419</v>
      </c>
      <c r="F1049" t="s">
        <v>974</v>
      </c>
      <c r="G1049">
        <v>1</v>
      </c>
      <c r="H1049">
        <v>0</v>
      </c>
      <c r="I1049" t="s">
        <v>5890</v>
      </c>
      <c r="J1049" t="s">
        <v>7933</v>
      </c>
      <c r="K1049" t="s">
        <v>7942</v>
      </c>
      <c r="L1049" t="s">
        <v>2878</v>
      </c>
      <c r="M1049" t="s">
        <v>1586</v>
      </c>
      <c r="N1049" t="s">
        <v>8419</v>
      </c>
      <c r="O1049" t="s">
        <v>8419</v>
      </c>
      <c r="P1049" t="s">
        <v>8420</v>
      </c>
      <c r="Q1049">
        <v>11202</v>
      </c>
      <c r="R1049">
        <v>11091</v>
      </c>
      <c r="S1049">
        <v>10900</v>
      </c>
      <c r="T1049">
        <v>182</v>
      </c>
      <c r="U1049">
        <v>9</v>
      </c>
      <c r="V1049">
        <v>191</v>
      </c>
      <c r="W1049">
        <v>0.98280000000000001</v>
      </c>
      <c r="X1049">
        <v>1</v>
      </c>
      <c r="Y1049">
        <v>1</v>
      </c>
      <c r="Z1049">
        <v>1</v>
      </c>
      <c r="AA1049">
        <v>1</v>
      </c>
      <c r="AB1049" t="s">
        <v>1023</v>
      </c>
      <c r="AC1049" t="s">
        <v>8421</v>
      </c>
      <c r="AP1049" t="s">
        <v>981</v>
      </c>
      <c r="AQ1049">
        <v>0</v>
      </c>
      <c r="AT1049" t="s">
        <v>1034</v>
      </c>
      <c r="AU1049" t="s">
        <v>8422</v>
      </c>
      <c r="AV1049" t="s">
        <v>8423</v>
      </c>
      <c r="AW1049" t="s">
        <v>8424</v>
      </c>
      <c r="AX1049" t="s">
        <v>8425</v>
      </c>
      <c r="BF1049" s="730" t="s">
        <v>8401</v>
      </c>
      <c r="BG1049" s="730" t="s">
        <v>5413</v>
      </c>
      <c r="BH1049" s="730" t="s">
        <v>11139</v>
      </c>
    </row>
    <row r="1050" spans="1:60">
      <c r="A1050">
        <v>1046</v>
      </c>
      <c r="B1050" t="s">
        <v>1023</v>
      </c>
      <c r="D1050" t="s">
        <v>8426</v>
      </c>
      <c r="E1050" t="s">
        <v>8427</v>
      </c>
      <c r="F1050" t="s">
        <v>974</v>
      </c>
      <c r="G1050">
        <v>1</v>
      </c>
      <c r="H1050">
        <v>0</v>
      </c>
      <c r="I1050" t="s">
        <v>5890</v>
      </c>
      <c r="J1050" t="s">
        <v>8396</v>
      </c>
      <c r="K1050" t="s">
        <v>4114</v>
      </c>
      <c r="L1050" t="s">
        <v>2878</v>
      </c>
      <c r="M1050" t="s">
        <v>1586</v>
      </c>
      <c r="N1050" t="s">
        <v>8427</v>
      </c>
      <c r="O1050" t="s">
        <v>8427</v>
      </c>
      <c r="P1050" t="s">
        <v>8428</v>
      </c>
      <c r="Q1050">
        <v>9228</v>
      </c>
      <c r="R1050">
        <v>8903</v>
      </c>
      <c r="S1050">
        <v>8824</v>
      </c>
      <c r="T1050">
        <v>74</v>
      </c>
      <c r="U1050">
        <v>5</v>
      </c>
      <c r="V1050">
        <v>79</v>
      </c>
      <c r="W1050">
        <v>0.99109999999999998</v>
      </c>
      <c r="X1050">
        <v>1</v>
      </c>
      <c r="Y1050">
        <v>1</v>
      </c>
      <c r="Z1050">
        <v>1</v>
      </c>
      <c r="AA1050">
        <v>1</v>
      </c>
      <c r="AB1050" t="s">
        <v>1023</v>
      </c>
      <c r="AC1050" t="s">
        <v>8429</v>
      </c>
      <c r="AP1050" t="s">
        <v>981</v>
      </c>
      <c r="AQ1050">
        <v>0</v>
      </c>
      <c r="AT1050" t="s">
        <v>936</v>
      </c>
      <c r="AU1050" t="s">
        <v>6097</v>
      </c>
      <c r="AV1050" t="s">
        <v>8430</v>
      </c>
      <c r="AW1050" t="s">
        <v>6098</v>
      </c>
      <c r="AX1050" t="s">
        <v>6098</v>
      </c>
      <c r="BF1050" s="730" t="s">
        <v>8409</v>
      </c>
      <c r="BG1050" s="730" t="s">
        <v>7933</v>
      </c>
      <c r="BH1050" s="730" t="s">
        <v>11139</v>
      </c>
    </row>
    <row r="1051" spans="1:60">
      <c r="A1051">
        <v>1047</v>
      </c>
      <c r="B1051" t="s">
        <v>1023</v>
      </c>
      <c r="D1051" t="s">
        <v>8431</v>
      </c>
      <c r="E1051" t="s">
        <v>8432</v>
      </c>
      <c r="F1051" t="s">
        <v>974</v>
      </c>
      <c r="G1051">
        <v>1</v>
      </c>
      <c r="H1051">
        <v>0</v>
      </c>
      <c r="I1051" t="s">
        <v>5890</v>
      </c>
      <c r="J1051" t="s">
        <v>7941</v>
      </c>
      <c r="K1051" t="s">
        <v>7942</v>
      </c>
      <c r="L1051" t="s">
        <v>2878</v>
      </c>
      <c r="M1051" t="s">
        <v>1586</v>
      </c>
      <c r="N1051" t="s">
        <v>8433</v>
      </c>
      <c r="O1051" t="s">
        <v>8433</v>
      </c>
      <c r="P1051" t="s">
        <v>8434</v>
      </c>
      <c r="Q1051">
        <v>1286</v>
      </c>
      <c r="R1051">
        <v>1378</v>
      </c>
      <c r="S1051">
        <v>1314</v>
      </c>
      <c r="T1051">
        <v>64</v>
      </c>
      <c r="U1051">
        <v>0</v>
      </c>
      <c r="V1051">
        <v>64</v>
      </c>
      <c r="W1051">
        <v>0.9536</v>
      </c>
      <c r="X1051">
        <v>0</v>
      </c>
      <c r="Y1051">
        <v>1</v>
      </c>
      <c r="Z1051">
        <v>1</v>
      </c>
      <c r="AA1051">
        <v>0</v>
      </c>
      <c r="AB1051" t="s">
        <v>1023</v>
      </c>
      <c r="AC1051" t="s">
        <v>8435</v>
      </c>
      <c r="AP1051" t="s">
        <v>981</v>
      </c>
      <c r="AQ1051">
        <v>0</v>
      </c>
      <c r="AT1051" t="s">
        <v>1034</v>
      </c>
      <c r="AU1051" t="s">
        <v>8436</v>
      </c>
      <c r="AV1051" t="s">
        <v>8437</v>
      </c>
      <c r="AW1051" t="s">
        <v>8438</v>
      </c>
      <c r="AX1051" t="s">
        <v>8439</v>
      </c>
      <c r="BF1051" s="730" t="s">
        <v>8418</v>
      </c>
      <c r="BG1051" s="730" t="s">
        <v>7942</v>
      </c>
      <c r="BH1051" s="730" t="s">
        <v>11139</v>
      </c>
    </row>
    <row r="1052" spans="1:60">
      <c r="A1052">
        <v>1048</v>
      </c>
      <c r="B1052" t="s">
        <v>1023</v>
      </c>
      <c r="D1052" t="s">
        <v>8440</v>
      </c>
      <c r="E1052" t="s">
        <v>8441</v>
      </c>
      <c r="F1052" t="s">
        <v>974</v>
      </c>
      <c r="G1052">
        <v>1</v>
      </c>
      <c r="H1052">
        <v>0</v>
      </c>
      <c r="I1052" t="s">
        <v>6220</v>
      </c>
      <c r="J1052" t="s">
        <v>7948</v>
      </c>
      <c r="K1052" t="s">
        <v>4114</v>
      </c>
      <c r="L1052" t="s">
        <v>2878</v>
      </c>
      <c r="M1052" t="s">
        <v>1586</v>
      </c>
      <c r="N1052" t="s">
        <v>8441</v>
      </c>
      <c r="O1052" t="s">
        <v>8441</v>
      </c>
      <c r="P1052" t="s">
        <v>8442</v>
      </c>
      <c r="Q1052">
        <v>3107</v>
      </c>
      <c r="R1052">
        <v>2900</v>
      </c>
      <c r="S1052">
        <v>2846</v>
      </c>
      <c r="T1052">
        <v>0</v>
      </c>
      <c r="U1052">
        <v>54</v>
      </c>
      <c r="V1052">
        <v>54</v>
      </c>
      <c r="W1052">
        <v>0.98140000000000005</v>
      </c>
      <c r="X1052">
        <v>1</v>
      </c>
      <c r="Y1052">
        <v>1</v>
      </c>
      <c r="Z1052">
        <v>1</v>
      </c>
      <c r="AA1052">
        <v>1</v>
      </c>
      <c r="AB1052" t="s">
        <v>1023</v>
      </c>
      <c r="AC1052" t="s">
        <v>8443</v>
      </c>
      <c r="AP1052" t="s">
        <v>981</v>
      </c>
      <c r="AQ1052">
        <v>0</v>
      </c>
      <c r="AT1052" t="s">
        <v>1034</v>
      </c>
      <c r="AU1052" t="s">
        <v>8444</v>
      </c>
      <c r="AV1052" t="s">
        <v>8445</v>
      </c>
      <c r="AW1052" t="s">
        <v>8446</v>
      </c>
      <c r="AX1052" t="s">
        <v>8446</v>
      </c>
      <c r="BF1052" s="730" t="s">
        <v>8426</v>
      </c>
      <c r="BG1052" s="730" t="s">
        <v>4114</v>
      </c>
      <c r="BH1052" s="730" t="s">
        <v>11139</v>
      </c>
    </row>
    <row r="1053" spans="1:60">
      <c r="A1053">
        <v>1049</v>
      </c>
      <c r="B1053" t="s">
        <v>1023</v>
      </c>
      <c r="D1053" t="s">
        <v>8447</v>
      </c>
      <c r="E1053" t="s">
        <v>8448</v>
      </c>
      <c r="F1053" t="s">
        <v>974</v>
      </c>
      <c r="G1053">
        <v>1</v>
      </c>
      <c r="H1053">
        <v>0</v>
      </c>
      <c r="I1053" t="s">
        <v>5890</v>
      </c>
      <c r="J1053" t="s">
        <v>7932</v>
      </c>
      <c r="K1053" t="s">
        <v>7933</v>
      </c>
      <c r="L1053" t="s">
        <v>2878</v>
      </c>
      <c r="M1053" t="s">
        <v>1586</v>
      </c>
      <c r="N1053" t="s">
        <v>8448</v>
      </c>
      <c r="O1053" t="s">
        <v>8448</v>
      </c>
      <c r="P1053" t="s">
        <v>8449</v>
      </c>
      <c r="Q1053">
        <v>5695</v>
      </c>
      <c r="R1053">
        <v>5695</v>
      </c>
      <c r="S1053">
        <v>5695</v>
      </c>
      <c r="T1053">
        <v>0</v>
      </c>
      <c r="U1053">
        <v>0</v>
      </c>
      <c r="V1053">
        <v>0</v>
      </c>
      <c r="W1053">
        <v>1</v>
      </c>
      <c r="X1053">
        <v>1</v>
      </c>
      <c r="Y1053">
        <v>1</v>
      </c>
      <c r="Z1053">
        <v>0</v>
      </c>
      <c r="AA1053">
        <v>0</v>
      </c>
      <c r="AB1053" t="s">
        <v>1023</v>
      </c>
      <c r="AC1053" t="s">
        <v>8450</v>
      </c>
      <c r="AP1053" t="s">
        <v>981</v>
      </c>
      <c r="AQ1053">
        <v>0</v>
      </c>
      <c r="AT1053" t="s">
        <v>1023</v>
      </c>
      <c r="AU1053" t="s">
        <v>8451</v>
      </c>
      <c r="AV1053" t="s">
        <v>8452</v>
      </c>
      <c r="AW1053" t="s">
        <v>8453</v>
      </c>
      <c r="AX1053" t="s">
        <v>7933</v>
      </c>
      <c r="BF1053" s="730" t="s">
        <v>8431</v>
      </c>
      <c r="BG1053" s="730" t="s">
        <v>7942</v>
      </c>
      <c r="BH1053" s="730" t="s">
        <v>11139</v>
      </c>
    </row>
    <row r="1054" spans="1:60">
      <c r="A1054">
        <v>1050</v>
      </c>
      <c r="B1054" t="s">
        <v>1023</v>
      </c>
      <c r="D1054" t="s">
        <v>8454</v>
      </c>
      <c r="E1054" t="s">
        <v>8455</v>
      </c>
      <c r="F1054" t="s">
        <v>974</v>
      </c>
      <c r="G1054">
        <v>1</v>
      </c>
      <c r="H1054">
        <v>0</v>
      </c>
      <c r="I1054" t="s">
        <v>5890</v>
      </c>
      <c r="J1054" t="s">
        <v>8069</v>
      </c>
      <c r="K1054" t="s">
        <v>4114</v>
      </c>
      <c r="L1054" t="s">
        <v>2878</v>
      </c>
      <c r="M1054" t="s">
        <v>1586</v>
      </c>
      <c r="N1054" t="s">
        <v>8455</v>
      </c>
      <c r="O1054" t="s">
        <v>8456</v>
      </c>
      <c r="P1054" t="s">
        <v>8457</v>
      </c>
      <c r="Q1054">
        <v>13615</v>
      </c>
      <c r="R1054">
        <v>13615</v>
      </c>
      <c r="S1054">
        <v>13471</v>
      </c>
      <c r="T1054">
        <v>144</v>
      </c>
      <c r="U1054">
        <v>0</v>
      </c>
      <c r="V1054">
        <v>144</v>
      </c>
      <c r="W1054">
        <v>0.98939999999999995</v>
      </c>
      <c r="X1054">
        <v>1</v>
      </c>
      <c r="Y1054">
        <v>1</v>
      </c>
      <c r="Z1054">
        <v>1</v>
      </c>
      <c r="AA1054">
        <v>1</v>
      </c>
      <c r="AB1054" t="s">
        <v>1023</v>
      </c>
      <c r="AC1054" t="s">
        <v>8458</v>
      </c>
      <c r="AP1054" t="s">
        <v>981</v>
      </c>
      <c r="AQ1054">
        <v>0</v>
      </c>
      <c r="AT1054" t="s">
        <v>1190</v>
      </c>
      <c r="AU1054" t="s">
        <v>2857</v>
      </c>
      <c r="AV1054" t="s">
        <v>8459</v>
      </c>
      <c r="AW1054" t="s">
        <v>8460</v>
      </c>
      <c r="AX1054" t="s">
        <v>2858</v>
      </c>
      <c r="BF1054" s="730" t="s">
        <v>8440</v>
      </c>
      <c r="BG1054" s="730" t="s">
        <v>4114</v>
      </c>
      <c r="BH1054" s="730" t="s">
        <v>11139</v>
      </c>
    </row>
    <row r="1055" spans="1:60">
      <c r="A1055">
        <v>1051</v>
      </c>
      <c r="B1055" t="s">
        <v>1023</v>
      </c>
      <c r="D1055" t="s">
        <v>8461</v>
      </c>
      <c r="E1055" t="s">
        <v>8462</v>
      </c>
      <c r="F1055" t="s">
        <v>974</v>
      </c>
      <c r="G1055">
        <v>1</v>
      </c>
      <c r="H1055">
        <v>0</v>
      </c>
      <c r="I1055" t="s">
        <v>5890</v>
      </c>
      <c r="J1055" t="s">
        <v>8041</v>
      </c>
      <c r="K1055" t="s">
        <v>7942</v>
      </c>
      <c r="L1055" t="s">
        <v>2878</v>
      </c>
      <c r="M1055" t="s">
        <v>1586</v>
      </c>
      <c r="N1055" t="s">
        <v>8462</v>
      </c>
      <c r="O1055" t="s">
        <v>8462</v>
      </c>
      <c r="P1055" t="s">
        <v>8463</v>
      </c>
      <c r="Q1055">
        <v>4580</v>
      </c>
      <c r="R1055">
        <v>4613</v>
      </c>
      <c r="S1055">
        <v>4446</v>
      </c>
      <c r="T1055">
        <v>167</v>
      </c>
      <c r="U1055">
        <v>0</v>
      </c>
      <c r="V1055">
        <v>167</v>
      </c>
      <c r="W1055">
        <v>0.96379999999999999</v>
      </c>
      <c r="X1055">
        <v>0</v>
      </c>
      <c r="Y1055">
        <v>1</v>
      </c>
      <c r="Z1055">
        <v>1</v>
      </c>
      <c r="AA1055">
        <v>0</v>
      </c>
      <c r="AB1055" t="s">
        <v>1023</v>
      </c>
      <c r="AC1055" t="s">
        <v>8464</v>
      </c>
      <c r="AP1055" t="s">
        <v>981</v>
      </c>
      <c r="AQ1055">
        <v>0</v>
      </c>
      <c r="AT1055" t="s">
        <v>991</v>
      </c>
      <c r="AU1055" t="s">
        <v>8465</v>
      </c>
      <c r="AV1055" t="s">
        <v>8466</v>
      </c>
      <c r="AW1055" t="s">
        <v>8467</v>
      </c>
      <c r="AX1055" t="s">
        <v>8468</v>
      </c>
      <c r="BF1055" s="730" t="s">
        <v>8447</v>
      </c>
      <c r="BG1055" s="730" t="s">
        <v>7933</v>
      </c>
      <c r="BH1055" s="730" t="s">
        <v>11139</v>
      </c>
    </row>
    <row r="1056" spans="1:60">
      <c r="A1056">
        <v>1052</v>
      </c>
      <c r="B1056" t="s">
        <v>1023</v>
      </c>
      <c r="D1056" t="s">
        <v>8469</v>
      </c>
      <c r="E1056" t="s">
        <v>8470</v>
      </c>
      <c r="F1056" t="s">
        <v>974</v>
      </c>
      <c r="G1056">
        <v>1</v>
      </c>
      <c r="H1056">
        <v>0</v>
      </c>
      <c r="I1056" t="s">
        <v>5890</v>
      </c>
      <c r="J1056" t="s">
        <v>7992</v>
      </c>
      <c r="K1056" t="s">
        <v>5413</v>
      </c>
      <c r="L1056" t="s">
        <v>2878</v>
      </c>
      <c r="M1056" t="s">
        <v>1586</v>
      </c>
      <c r="N1056" t="s">
        <v>8402</v>
      </c>
      <c r="O1056" t="s">
        <v>8471</v>
      </c>
      <c r="P1056" t="s">
        <v>8472</v>
      </c>
      <c r="Q1056">
        <v>4539</v>
      </c>
      <c r="R1056">
        <v>4411</v>
      </c>
      <c r="S1056">
        <v>4181</v>
      </c>
      <c r="T1056">
        <v>230</v>
      </c>
      <c r="U1056">
        <v>0</v>
      </c>
      <c r="V1056">
        <v>230</v>
      </c>
      <c r="W1056">
        <v>0.94789999999999996</v>
      </c>
      <c r="X1056">
        <v>0</v>
      </c>
      <c r="Y1056">
        <v>1</v>
      </c>
      <c r="Z1056">
        <v>1</v>
      </c>
      <c r="AA1056">
        <v>0</v>
      </c>
      <c r="AB1056" t="s">
        <v>1023</v>
      </c>
      <c r="AC1056" t="s">
        <v>8473</v>
      </c>
      <c r="AP1056" t="s">
        <v>981</v>
      </c>
      <c r="AQ1056">
        <v>0</v>
      </c>
      <c r="AT1056" t="s">
        <v>991</v>
      </c>
      <c r="AU1056" t="s">
        <v>8474</v>
      </c>
      <c r="AV1056" t="s">
        <v>8475</v>
      </c>
      <c r="AW1056" t="s">
        <v>8476</v>
      </c>
      <c r="AX1056" t="s">
        <v>6573</v>
      </c>
      <c r="BF1056" s="730" t="s">
        <v>8454</v>
      </c>
      <c r="BG1056" s="730" t="s">
        <v>4114</v>
      </c>
      <c r="BH1056" s="730" t="s">
        <v>11139</v>
      </c>
    </row>
    <row r="1057" spans="1:60">
      <c r="A1057">
        <v>1053</v>
      </c>
      <c r="B1057" t="s">
        <v>1023</v>
      </c>
      <c r="D1057" t="s">
        <v>2804</v>
      </c>
      <c r="E1057" t="s">
        <v>2806</v>
      </c>
      <c r="F1057" t="s">
        <v>974</v>
      </c>
      <c r="G1057">
        <v>1</v>
      </c>
      <c r="H1057">
        <v>0</v>
      </c>
      <c r="I1057" t="s">
        <v>5890</v>
      </c>
      <c r="J1057" t="s">
        <v>7992</v>
      </c>
      <c r="K1057" t="s">
        <v>5413</v>
      </c>
      <c r="L1057" t="s">
        <v>2878</v>
      </c>
      <c r="M1057" t="s">
        <v>1586</v>
      </c>
      <c r="N1057" t="s">
        <v>8402</v>
      </c>
      <c r="O1057" t="s">
        <v>8471</v>
      </c>
      <c r="P1057" t="s">
        <v>8477</v>
      </c>
      <c r="Q1057">
        <v>8912</v>
      </c>
      <c r="R1057">
        <v>8968</v>
      </c>
      <c r="S1057">
        <v>8771</v>
      </c>
      <c r="T1057">
        <v>197</v>
      </c>
      <c r="U1057">
        <v>0</v>
      </c>
      <c r="V1057">
        <v>197</v>
      </c>
      <c r="W1057">
        <v>0.97799999999999998</v>
      </c>
      <c r="X1057">
        <v>0</v>
      </c>
      <c r="Y1057">
        <v>1</v>
      </c>
      <c r="Z1057">
        <v>1</v>
      </c>
      <c r="AA1057">
        <v>0</v>
      </c>
      <c r="AB1057" t="s">
        <v>1023</v>
      </c>
      <c r="AC1057" t="s">
        <v>8117</v>
      </c>
      <c r="AP1057" t="s">
        <v>981</v>
      </c>
      <c r="AQ1057">
        <v>0</v>
      </c>
      <c r="AT1057" t="s">
        <v>991</v>
      </c>
      <c r="AU1057" t="s">
        <v>8478</v>
      </c>
      <c r="AV1057" t="s">
        <v>8479</v>
      </c>
      <c r="AW1057" t="s">
        <v>5102</v>
      </c>
      <c r="AX1057" t="s">
        <v>5102</v>
      </c>
      <c r="BF1057" s="730" t="s">
        <v>8461</v>
      </c>
      <c r="BG1057" s="730" t="s">
        <v>7942</v>
      </c>
      <c r="BH1057" s="730" t="s">
        <v>11139</v>
      </c>
    </row>
    <row r="1058" spans="1:60">
      <c r="A1058">
        <v>1054</v>
      </c>
      <c r="B1058" t="s">
        <v>1023</v>
      </c>
      <c r="D1058" t="s">
        <v>8480</v>
      </c>
      <c r="E1058" t="s">
        <v>8481</v>
      </c>
      <c r="F1058" t="s">
        <v>1628</v>
      </c>
      <c r="G1058">
        <v>1</v>
      </c>
      <c r="H1058">
        <v>1</v>
      </c>
      <c r="I1058" t="s">
        <v>5890</v>
      </c>
      <c r="J1058" t="s">
        <v>8013</v>
      </c>
      <c r="K1058" t="s">
        <v>7933</v>
      </c>
      <c r="L1058" t="s">
        <v>2878</v>
      </c>
      <c r="M1058" t="s">
        <v>1586</v>
      </c>
      <c r="N1058" t="s">
        <v>8481</v>
      </c>
      <c r="O1058" t="s">
        <v>8481</v>
      </c>
      <c r="P1058" t="s">
        <v>8482</v>
      </c>
      <c r="Q1058">
        <v>7798</v>
      </c>
      <c r="R1058">
        <v>8110</v>
      </c>
      <c r="S1058">
        <v>7800</v>
      </c>
      <c r="T1058">
        <v>263</v>
      </c>
      <c r="U1058">
        <v>47</v>
      </c>
      <c r="V1058">
        <v>310</v>
      </c>
      <c r="W1058">
        <v>0.96179999999999999</v>
      </c>
      <c r="X1058">
        <v>0</v>
      </c>
      <c r="Y1058">
        <v>1</v>
      </c>
      <c r="Z1058">
        <v>1</v>
      </c>
      <c r="AA1058">
        <v>0</v>
      </c>
      <c r="AB1058" t="s">
        <v>1023</v>
      </c>
      <c r="AC1058" t="s">
        <v>8483</v>
      </c>
      <c r="AJ1058" t="s">
        <v>7665</v>
      </c>
      <c r="AP1058" t="s">
        <v>981</v>
      </c>
      <c r="AQ1058">
        <v>0</v>
      </c>
      <c r="AT1058" t="s">
        <v>1239</v>
      </c>
      <c r="AU1058" t="s">
        <v>6297</v>
      </c>
      <c r="AV1058" t="s">
        <v>8484</v>
      </c>
      <c r="AW1058" t="s">
        <v>7360</v>
      </c>
      <c r="AX1058" t="s">
        <v>6298</v>
      </c>
      <c r="BF1058" s="730" t="s">
        <v>8469</v>
      </c>
      <c r="BG1058" s="730" t="s">
        <v>5413</v>
      </c>
      <c r="BH1058" s="730" t="s">
        <v>11139</v>
      </c>
    </row>
    <row r="1059" spans="1:60">
      <c r="A1059">
        <v>1055</v>
      </c>
      <c r="B1059" t="s">
        <v>1023</v>
      </c>
      <c r="D1059" t="s">
        <v>8451</v>
      </c>
      <c r="E1059" t="s">
        <v>7933</v>
      </c>
      <c r="F1059" t="s">
        <v>974</v>
      </c>
      <c r="G1059">
        <v>1</v>
      </c>
      <c r="H1059">
        <v>0</v>
      </c>
      <c r="I1059" t="s">
        <v>5890</v>
      </c>
      <c r="J1059" t="s">
        <v>7933</v>
      </c>
      <c r="K1059" t="s">
        <v>7933</v>
      </c>
      <c r="L1059" t="s">
        <v>2878</v>
      </c>
      <c r="M1059" t="s">
        <v>1586</v>
      </c>
      <c r="N1059" t="s">
        <v>7933</v>
      </c>
      <c r="O1059" t="s">
        <v>8485</v>
      </c>
      <c r="P1059" t="s">
        <v>8486</v>
      </c>
      <c r="Q1059">
        <v>101222</v>
      </c>
      <c r="R1059">
        <v>96423</v>
      </c>
      <c r="S1059">
        <v>94607</v>
      </c>
      <c r="T1059">
        <v>1322</v>
      </c>
      <c r="U1059">
        <v>494</v>
      </c>
      <c r="V1059">
        <v>1816</v>
      </c>
      <c r="W1059">
        <v>0.98119999999999996</v>
      </c>
      <c r="X1059">
        <v>1</v>
      </c>
      <c r="Y1059">
        <v>1</v>
      </c>
      <c r="Z1059">
        <v>1</v>
      </c>
      <c r="AA1059">
        <v>1</v>
      </c>
      <c r="AB1059" t="s">
        <v>1023</v>
      </c>
      <c r="AC1059" t="s">
        <v>8487</v>
      </c>
      <c r="AP1059" t="s">
        <v>981</v>
      </c>
      <c r="AQ1059">
        <v>0</v>
      </c>
      <c r="AT1059" t="s">
        <v>1239</v>
      </c>
      <c r="AU1059" t="s">
        <v>6446</v>
      </c>
      <c r="AV1059" t="s">
        <v>8488</v>
      </c>
      <c r="AW1059" t="s">
        <v>8489</v>
      </c>
      <c r="AX1059" t="s">
        <v>6447</v>
      </c>
      <c r="BF1059" s="730" t="s">
        <v>2804</v>
      </c>
      <c r="BG1059" s="730" t="s">
        <v>5413</v>
      </c>
      <c r="BH1059" s="730" t="s">
        <v>11139</v>
      </c>
    </row>
    <row r="1060" spans="1:60">
      <c r="A1060">
        <v>1056</v>
      </c>
      <c r="B1060" t="s">
        <v>1023</v>
      </c>
      <c r="D1060" t="s">
        <v>8327</v>
      </c>
      <c r="E1060" t="s">
        <v>8329</v>
      </c>
      <c r="F1060" t="s">
        <v>974</v>
      </c>
      <c r="G1060">
        <v>1</v>
      </c>
      <c r="H1060">
        <v>0</v>
      </c>
      <c r="I1060" t="s">
        <v>5890</v>
      </c>
      <c r="J1060" t="s">
        <v>8246</v>
      </c>
      <c r="K1060" t="s">
        <v>5413</v>
      </c>
      <c r="L1060" t="s">
        <v>2878</v>
      </c>
      <c r="M1060" t="s">
        <v>1586</v>
      </c>
      <c r="N1060" t="s">
        <v>8490</v>
      </c>
      <c r="O1060" t="s">
        <v>8490</v>
      </c>
      <c r="P1060" t="s">
        <v>8491</v>
      </c>
      <c r="Q1060">
        <v>3640</v>
      </c>
      <c r="R1060">
        <v>3464</v>
      </c>
      <c r="S1060">
        <v>3366</v>
      </c>
      <c r="T1060">
        <v>98</v>
      </c>
      <c r="U1060">
        <v>0</v>
      </c>
      <c r="V1060">
        <v>98</v>
      </c>
      <c r="W1060">
        <v>0.97170000000000001</v>
      </c>
      <c r="X1060">
        <v>0</v>
      </c>
      <c r="Y1060">
        <v>1</v>
      </c>
      <c r="Z1060">
        <v>1</v>
      </c>
      <c r="AA1060">
        <v>0</v>
      </c>
      <c r="AB1060" t="s">
        <v>1023</v>
      </c>
      <c r="AC1060" t="s">
        <v>8492</v>
      </c>
      <c r="AP1060" t="s">
        <v>981</v>
      </c>
      <c r="AQ1060">
        <v>0</v>
      </c>
      <c r="AT1060" t="s">
        <v>1023</v>
      </c>
      <c r="AU1060" t="s">
        <v>8480</v>
      </c>
      <c r="AV1060" t="s">
        <v>8493</v>
      </c>
      <c r="AW1060" t="s">
        <v>8481</v>
      </c>
      <c r="AX1060" t="s">
        <v>8481</v>
      </c>
      <c r="BF1060" s="730" t="s">
        <v>8480</v>
      </c>
      <c r="BG1060" s="730" t="s">
        <v>7933</v>
      </c>
      <c r="BH1060" s="730" t="s">
        <v>11139</v>
      </c>
    </row>
    <row r="1061" spans="1:60">
      <c r="A1061">
        <v>1057</v>
      </c>
      <c r="B1061" t="s">
        <v>1023</v>
      </c>
      <c r="D1061" t="s">
        <v>8313</v>
      </c>
      <c r="E1061" t="s">
        <v>8315</v>
      </c>
      <c r="F1061" t="s">
        <v>974</v>
      </c>
      <c r="G1061">
        <v>1</v>
      </c>
      <c r="H1061">
        <v>0</v>
      </c>
      <c r="I1061" t="s">
        <v>5890</v>
      </c>
      <c r="J1061" t="s">
        <v>8396</v>
      </c>
      <c r="K1061" t="s">
        <v>4114</v>
      </c>
      <c r="L1061" t="s">
        <v>2878</v>
      </c>
      <c r="M1061" t="s">
        <v>1586</v>
      </c>
      <c r="N1061" t="s">
        <v>8315</v>
      </c>
      <c r="O1061" t="s">
        <v>8315</v>
      </c>
      <c r="P1061" t="s">
        <v>8494</v>
      </c>
      <c r="Q1061">
        <v>3640</v>
      </c>
      <c r="R1061">
        <v>3600</v>
      </c>
      <c r="S1061">
        <v>3362</v>
      </c>
      <c r="T1061">
        <v>193</v>
      </c>
      <c r="U1061">
        <v>45</v>
      </c>
      <c r="V1061">
        <v>238</v>
      </c>
      <c r="W1061">
        <v>0.93389999999999995</v>
      </c>
      <c r="X1061">
        <v>0</v>
      </c>
      <c r="Y1061">
        <v>1</v>
      </c>
      <c r="Z1061">
        <v>1</v>
      </c>
      <c r="AA1061">
        <v>0</v>
      </c>
      <c r="AB1061" t="s">
        <v>1023</v>
      </c>
      <c r="AC1061" t="s">
        <v>8495</v>
      </c>
      <c r="AP1061" t="s">
        <v>981</v>
      </c>
      <c r="AQ1061">
        <v>0</v>
      </c>
      <c r="AT1061" t="s">
        <v>1054</v>
      </c>
      <c r="AU1061" t="s">
        <v>4749</v>
      </c>
      <c r="AV1061" t="s">
        <v>8496</v>
      </c>
      <c r="AW1061" t="s">
        <v>8497</v>
      </c>
      <c r="AX1061" t="s">
        <v>4750</v>
      </c>
      <c r="BF1061" s="730" t="s">
        <v>8451</v>
      </c>
      <c r="BG1061" s="730" t="s">
        <v>7933</v>
      </c>
      <c r="BH1061" s="730" t="s">
        <v>11139</v>
      </c>
    </row>
    <row r="1062" spans="1:60">
      <c r="A1062">
        <v>1058</v>
      </c>
      <c r="B1062" t="s">
        <v>1023</v>
      </c>
      <c r="D1062" t="s">
        <v>8299</v>
      </c>
      <c r="E1062" t="s">
        <v>8301</v>
      </c>
      <c r="F1062" t="s">
        <v>974</v>
      </c>
      <c r="G1062">
        <v>1</v>
      </c>
      <c r="H1062">
        <v>0</v>
      </c>
      <c r="I1062" t="s">
        <v>5890</v>
      </c>
      <c r="J1062" t="s">
        <v>8063</v>
      </c>
      <c r="K1062" t="s">
        <v>5413</v>
      </c>
      <c r="L1062" t="s">
        <v>2878</v>
      </c>
      <c r="M1062" t="s">
        <v>1586</v>
      </c>
      <c r="N1062" t="s">
        <v>8301</v>
      </c>
      <c r="O1062" t="s">
        <v>8301</v>
      </c>
      <c r="P1062" t="s">
        <v>8498</v>
      </c>
      <c r="Q1062">
        <v>2820</v>
      </c>
      <c r="R1062">
        <v>2583</v>
      </c>
      <c r="S1062">
        <v>1764</v>
      </c>
      <c r="T1062">
        <v>775</v>
      </c>
      <c r="U1062">
        <v>44</v>
      </c>
      <c r="V1062">
        <v>819</v>
      </c>
      <c r="W1062">
        <v>0.68289999999999995</v>
      </c>
      <c r="X1062">
        <v>0</v>
      </c>
      <c r="Y1062">
        <v>1</v>
      </c>
      <c r="Z1062">
        <v>1</v>
      </c>
      <c r="AA1062">
        <v>0</v>
      </c>
      <c r="AB1062" t="s">
        <v>1023</v>
      </c>
      <c r="AC1062" t="s">
        <v>8499</v>
      </c>
      <c r="AP1062" t="s">
        <v>981</v>
      </c>
      <c r="AQ1062">
        <v>0</v>
      </c>
      <c r="AT1062" t="s">
        <v>1044</v>
      </c>
      <c r="AU1062" t="s">
        <v>6903</v>
      </c>
      <c r="AV1062" t="s">
        <v>8500</v>
      </c>
      <c r="AW1062" t="s">
        <v>8501</v>
      </c>
      <c r="AX1062" t="s">
        <v>6904</v>
      </c>
      <c r="BF1062" s="730" t="s">
        <v>8327</v>
      </c>
      <c r="BG1062" s="730" t="s">
        <v>5413</v>
      </c>
      <c r="BH1062" s="730" t="s">
        <v>11139</v>
      </c>
    </row>
    <row r="1063" spans="1:60">
      <c r="A1063">
        <v>1059</v>
      </c>
      <c r="B1063" t="s">
        <v>1023</v>
      </c>
      <c r="D1063" t="s">
        <v>8151</v>
      </c>
      <c r="E1063" t="s">
        <v>8154</v>
      </c>
      <c r="F1063" t="s">
        <v>974</v>
      </c>
      <c r="G1063">
        <v>1</v>
      </c>
      <c r="H1063">
        <v>0</v>
      </c>
      <c r="I1063" t="s">
        <v>5890</v>
      </c>
      <c r="J1063" t="s">
        <v>8103</v>
      </c>
      <c r="K1063" t="s">
        <v>5413</v>
      </c>
      <c r="L1063" t="s">
        <v>2878</v>
      </c>
      <c r="M1063" t="s">
        <v>1586</v>
      </c>
      <c r="N1063" t="s">
        <v>8154</v>
      </c>
      <c r="O1063" t="s">
        <v>8154</v>
      </c>
      <c r="P1063" t="s">
        <v>8502</v>
      </c>
      <c r="Q1063">
        <v>9829</v>
      </c>
      <c r="R1063">
        <v>10126</v>
      </c>
      <c r="S1063">
        <v>9945</v>
      </c>
      <c r="T1063">
        <v>136</v>
      </c>
      <c r="U1063">
        <v>45</v>
      </c>
      <c r="V1063">
        <v>181</v>
      </c>
      <c r="W1063">
        <v>0.98209999999999997</v>
      </c>
      <c r="X1063">
        <v>1</v>
      </c>
      <c r="Y1063">
        <v>1</v>
      </c>
      <c r="Z1063">
        <v>1</v>
      </c>
      <c r="AA1063">
        <v>1</v>
      </c>
      <c r="AB1063" t="s">
        <v>1023</v>
      </c>
      <c r="AC1063" t="s">
        <v>8503</v>
      </c>
      <c r="AP1063" t="s">
        <v>981</v>
      </c>
      <c r="AQ1063">
        <v>0</v>
      </c>
      <c r="AT1063" t="s">
        <v>936</v>
      </c>
      <c r="AU1063" t="s">
        <v>5090</v>
      </c>
      <c r="AV1063" t="s">
        <v>8504</v>
      </c>
      <c r="AW1063" t="s">
        <v>8505</v>
      </c>
      <c r="AX1063" t="s">
        <v>5091</v>
      </c>
      <c r="BF1063" s="730" t="s">
        <v>8313</v>
      </c>
      <c r="BG1063" s="730" t="s">
        <v>4114</v>
      </c>
      <c r="BH1063" s="730" t="s">
        <v>11139</v>
      </c>
    </row>
    <row r="1064" spans="1:60">
      <c r="A1064">
        <v>1060</v>
      </c>
      <c r="B1064" t="s">
        <v>1023</v>
      </c>
      <c r="D1064" t="s">
        <v>8118</v>
      </c>
      <c r="E1064" t="s">
        <v>7989</v>
      </c>
      <c r="F1064" t="s">
        <v>974</v>
      </c>
      <c r="G1064">
        <v>1</v>
      </c>
      <c r="H1064">
        <v>0</v>
      </c>
      <c r="I1064" t="s">
        <v>5890</v>
      </c>
      <c r="J1064" t="s">
        <v>7988</v>
      </c>
      <c r="K1064" t="s">
        <v>4114</v>
      </c>
      <c r="L1064" t="s">
        <v>2878</v>
      </c>
      <c r="M1064" t="s">
        <v>1586</v>
      </c>
      <c r="N1064" t="s">
        <v>8506</v>
      </c>
      <c r="O1064" t="s">
        <v>8507</v>
      </c>
      <c r="P1064" t="s">
        <v>8508</v>
      </c>
      <c r="Q1064">
        <v>80000</v>
      </c>
      <c r="R1064">
        <v>35258</v>
      </c>
      <c r="S1064">
        <v>34760</v>
      </c>
      <c r="T1064">
        <v>297</v>
      </c>
      <c r="U1064">
        <v>201</v>
      </c>
      <c r="V1064">
        <v>498</v>
      </c>
      <c r="W1064">
        <v>0.9859</v>
      </c>
      <c r="X1064">
        <v>1</v>
      </c>
      <c r="Y1064">
        <v>1</v>
      </c>
      <c r="Z1064">
        <v>1</v>
      </c>
      <c r="AA1064">
        <v>1</v>
      </c>
      <c r="AB1064" t="s">
        <v>1023</v>
      </c>
      <c r="AC1064" t="s">
        <v>8509</v>
      </c>
      <c r="AP1064" t="s">
        <v>981</v>
      </c>
      <c r="AQ1064">
        <v>0</v>
      </c>
      <c r="AT1064" t="s">
        <v>936</v>
      </c>
      <c r="AU1064" t="s">
        <v>5082</v>
      </c>
      <c r="AV1064" t="s">
        <v>8510</v>
      </c>
      <c r="AW1064" t="s">
        <v>8511</v>
      </c>
      <c r="AX1064" t="s">
        <v>936</v>
      </c>
      <c r="BF1064" s="730" t="s">
        <v>8299</v>
      </c>
      <c r="BG1064" s="730" t="s">
        <v>5413</v>
      </c>
      <c r="BH1064" s="730" t="s">
        <v>11139</v>
      </c>
    </row>
    <row r="1065" spans="1:60">
      <c r="A1065">
        <v>1061</v>
      </c>
      <c r="B1065" t="s">
        <v>1023</v>
      </c>
      <c r="D1065" t="s">
        <v>8060</v>
      </c>
      <c r="E1065" t="s">
        <v>8062</v>
      </c>
      <c r="F1065" t="s">
        <v>974</v>
      </c>
      <c r="G1065">
        <v>1</v>
      </c>
      <c r="H1065">
        <v>0</v>
      </c>
      <c r="I1065" t="s">
        <v>5890</v>
      </c>
      <c r="J1065" t="s">
        <v>7974</v>
      </c>
      <c r="K1065" t="s">
        <v>4114</v>
      </c>
      <c r="L1065" t="s">
        <v>2878</v>
      </c>
      <c r="M1065" t="s">
        <v>1586</v>
      </c>
      <c r="N1065" t="s">
        <v>1598</v>
      </c>
      <c r="O1065" t="s">
        <v>1598</v>
      </c>
      <c r="P1065" t="s">
        <v>8512</v>
      </c>
      <c r="Q1065">
        <v>2584</v>
      </c>
      <c r="R1065">
        <v>2260</v>
      </c>
      <c r="S1065">
        <v>2227</v>
      </c>
      <c r="T1065">
        <v>26</v>
      </c>
      <c r="U1065">
        <v>7</v>
      </c>
      <c r="V1065">
        <v>33</v>
      </c>
      <c r="W1065">
        <v>0.98540000000000005</v>
      </c>
      <c r="X1065">
        <v>1</v>
      </c>
      <c r="Y1065">
        <v>1</v>
      </c>
      <c r="Z1065">
        <v>1</v>
      </c>
      <c r="AA1065">
        <v>1</v>
      </c>
      <c r="AB1065" t="s">
        <v>1023</v>
      </c>
      <c r="AC1065" t="s">
        <v>8513</v>
      </c>
      <c r="AP1065" t="s">
        <v>981</v>
      </c>
      <c r="AQ1065">
        <v>0</v>
      </c>
      <c r="AT1065" t="s">
        <v>936</v>
      </c>
      <c r="AU1065" t="s">
        <v>5082</v>
      </c>
      <c r="AV1065" t="s">
        <v>8514</v>
      </c>
      <c r="AW1065" t="s">
        <v>8515</v>
      </c>
      <c r="AX1065" t="s">
        <v>936</v>
      </c>
      <c r="BF1065" s="730" t="s">
        <v>8151</v>
      </c>
      <c r="BG1065" s="730" t="s">
        <v>5413</v>
      </c>
      <c r="BH1065" s="730" t="s">
        <v>11139</v>
      </c>
    </row>
    <row r="1066" spans="1:60">
      <c r="A1066">
        <v>1062</v>
      </c>
      <c r="B1066" t="s">
        <v>1023</v>
      </c>
      <c r="D1066" t="s">
        <v>8029</v>
      </c>
      <c r="E1066" t="s">
        <v>8032</v>
      </c>
      <c r="F1066" t="s">
        <v>974</v>
      </c>
      <c r="G1066">
        <v>2</v>
      </c>
      <c r="H1066">
        <v>0</v>
      </c>
      <c r="I1066" t="s">
        <v>3976</v>
      </c>
      <c r="J1066" t="s">
        <v>5331</v>
      </c>
      <c r="K1066" t="s">
        <v>7942</v>
      </c>
      <c r="L1066" t="s">
        <v>2878</v>
      </c>
      <c r="M1066" t="s">
        <v>1586</v>
      </c>
      <c r="N1066" t="s">
        <v>8032</v>
      </c>
      <c r="O1066" t="s">
        <v>8032</v>
      </c>
      <c r="P1066" t="s">
        <v>8516</v>
      </c>
      <c r="Q1066">
        <v>4291</v>
      </c>
      <c r="R1066">
        <v>4310</v>
      </c>
      <c r="S1066">
        <v>4295</v>
      </c>
      <c r="T1066">
        <v>15</v>
      </c>
      <c r="U1066">
        <v>0</v>
      </c>
      <c r="V1066">
        <v>15</v>
      </c>
      <c r="W1066">
        <v>0.99650000000000005</v>
      </c>
      <c r="X1066">
        <v>1</v>
      </c>
      <c r="Y1066">
        <v>0</v>
      </c>
      <c r="Z1066">
        <v>1</v>
      </c>
      <c r="AA1066">
        <v>0</v>
      </c>
      <c r="AB1066" t="s">
        <v>1023</v>
      </c>
      <c r="AC1066" s="515" t="s">
        <v>8517</v>
      </c>
      <c r="AD1066" s="515" t="s">
        <v>8517</v>
      </c>
      <c r="AP1066" t="s">
        <v>981</v>
      </c>
      <c r="AQ1066">
        <v>0</v>
      </c>
      <c r="AT1066" t="s">
        <v>936</v>
      </c>
      <c r="AU1066" t="s">
        <v>5082</v>
      </c>
      <c r="AV1066" t="s">
        <v>8518</v>
      </c>
      <c r="AW1066" t="s">
        <v>8519</v>
      </c>
      <c r="AX1066" t="s">
        <v>936</v>
      </c>
      <c r="BF1066" s="730" t="s">
        <v>8118</v>
      </c>
      <c r="BG1066" s="730" t="s">
        <v>4114</v>
      </c>
      <c r="BH1066" s="730" t="s">
        <v>11139</v>
      </c>
    </row>
    <row r="1067" spans="1:60">
      <c r="A1067">
        <v>1063</v>
      </c>
      <c r="B1067" t="s">
        <v>1023</v>
      </c>
      <c r="D1067" t="s">
        <v>8023</v>
      </c>
      <c r="E1067" t="s">
        <v>8025</v>
      </c>
      <c r="F1067" t="s">
        <v>974</v>
      </c>
      <c r="G1067">
        <v>1</v>
      </c>
      <c r="H1067">
        <v>0</v>
      </c>
      <c r="I1067" t="s">
        <v>6220</v>
      </c>
      <c r="J1067" t="s">
        <v>7948</v>
      </c>
      <c r="K1067" t="s">
        <v>4114</v>
      </c>
      <c r="L1067" t="s">
        <v>2878</v>
      </c>
      <c r="M1067" t="s">
        <v>1586</v>
      </c>
      <c r="N1067" t="s">
        <v>8520</v>
      </c>
      <c r="O1067" t="s">
        <v>8520</v>
      </c>
      <c r="P1067" t="s">
        <v>8521</v>
      </c>
      <c r="Q1067">
        <v>2990</v>
      </c>
      <c r="R1067">
        <v>2990</v>
      </c>
      <c r="S1067">
        <v>2990</v>
      </c>
      <c r="T1067">
        <v>0</v>
      </c>
      <c r="U1067">
        <v>0</v>
      </c>
      <c r="V1067">
        <v>0</v>
      </c>
      <c r="W1067">
        <v>1</v>
      </c>
      <c r="X1067">
        <v>1</v>
      </c>
      <c r="Y1067">
        <v>1</v>
      </c>
      <c r="Z1067">
        <v>1</v>
      </c>
      <c r="AA1067">
        <v>1</v>
      </c>
      <c r="AB1067" t="s">
        <v>1023</v>
      </c>
      <c r="AC1067" t="s">
        <v>8522</v>
      </c>
      <c r="AP1067" t="s">
        <v>981</v>
      </c>
      <c r="AQ1067">
        <v>0</v>
      </c>
      <c r="AT1067" t="s">
        <v>1082</v>
      </c>
      <c r="AU1067" t="s">
        <v>2560</v>
      </c>
      <c r="AV1067" t="s">
        <v>8523</v>
      </c>
      <c r="AW1067" t="s">
        <v>2561</v>
      </c>
      <c r="AX1067" t="s">
        <v>2561</v>
      </c>
      <c r="BF1067" s="730" t="s">
        <v>8060</v>
      </c>
      <c r="BG1067" s="730" t="s">
        <v>4114</v>
      </c>
      <c r="BH1067" s="730" t="s">
        <v>11139</v>
      </c>
    </row>
    <row r="1068" spans="1:60">
      <c r="A1068">
        <v>1064</v>
      </c>
      <c r="B1068" t="s">
        <v>1023</v>
      </c>
      <c r="D1068" t="s">
        <v>7957</v>
      </c>
      <c r="E1068" t="s">
        <v>7960</v>
      </c>
      <c r="F1068" t="s">
        <v>974</v>
      </c>
      <c r="G1068">
        <v>2</v>
      </c>
      <c r="H1068">
        <v>0</v>
      </c>
      <c r="I1068" t="s">
        <v>3976</v>
      </c>
      <c r="J1068" t="s">
        <v>5261</v>
      </c>
      <c r="K1068" t="s">
        <v>7942</v>
      </c>
      <c r="L1068" t="s">
        <v>2878</v>
      </c>
      <c r="M1068" t="s">
        <v>1586</v>
      </c>
      <c r="N1068" t="s">
        <v>5439</v>
      </c>
      <c r="O1068" t="s">
        <v>5439</v>
      </c>
      <c r="P1068" t="s">
        <v>8524</v>
      </c>
      <c r="Q1068">
        <v>3801</v>
      </c>
      <c r="R1068">
        <v>3698</v>
      </c>
      <c r="S1068">
        <v>3639</v>
      </c>
      <c r="T1068">
        <v>39</v>
      </c>
      <c r="U1068">
        <v>20</v>
      </c>
      <c r="V1068">
        <v>59</v>
      </c>
      <c r="W1068">
        <v>0.98399999999999999</v>
      </c>
      <c r="X1068">
        <v>1</v>
      </c>
      <c r="Y1068">
        <v>0</v>
      </c>
      <c r="Z1068">
        <v>1</v>
      </c>
      <c r="AA1068">
        <v>0</v>
      </c>
      <c r="AB1068" t="s">
        <v>1023</v>
      </c>
      <c r="AC1068" s="515" t="s">
        <v>8525</v>
      </c>
      <c r="AD1068" s="515" t="s">
        <v>8526</v>
      </c>
      <c r="AP1068" t="s">
        <v>981</v>
      </c>
      <c r="AQ1068">
        <v>0</v>
      </c>
      <c r="AT1068" t="s">
        <v>1044</v>
      </c>
      <c r="AU1068" t="s">
        <v>7338</v>
      </c>
      <c r="AV1068" t="s">
        <v>8527</v>
      </c>
      <c r="AW1068" t="s">
        <v>8528</v>
      </c>
      <c r="AX1068" t="s">
        <v>7339</v>
      </c>
      <c r="BF1068" s="730" t="s">
        <v>8029</v>
      </c>
      <c r="BG1068" s="730" t="s">
        <v>7942</v>
      </c>
      <c r="BH1068" s="730" t="s">
        <v>11139</v>
      </c>
    </row>
    <row r="1069" spans="1:60">
      <c r="A1069">
        <v>1065</v>
      </c>
      <c r="B1069" t="s">
        <v>1023</v>
      </c>
      <c r="D1069" t="s">
        <v>7928</v>
      </c>
      <c r="E1069" t="s">
        <v>7931</v>
      </c>
      <c r="F1069" t="s">
        <v>974</v>
      </c>
      <c r="G1069">
        <v>1</v>
      </c>
      <c r="H1069">
        <v>0</v>
      </c>
      <c r="I1069" t="s">
        <v>5890</v>
      </c>
      <c r="J1069" t="s">
        <v>7999</v>
      </c>
      <c r="K1069" t="s">
        <v>5413</v>
      </c>
      <c r="L1069" t="s">
        <v>2878</v>
      </c>
      <c r="M1069" t="s">
        <v>1586</v>
      </c>
      <c r="N1069" t="s">
        <v>7931</v>
      </c>
      <c r="O1069" t="s">
        <v>8529</v>
      </c>
      <c r="P1069" t="s">
        <v>8530</v>
      </c>
      <c r="Q1069">
        <v>16183</v>
      </c>
      <c r="R1069">
        <v>18816</v>
      </c>
      <c r="S1069">
        <v>18418</v>
      </c>
      <c r="T1069">
        <v>358</v>
      </c>
      <c r="U1069">
        <v>40</v>
      </c>
      <c r="V1069">
        <v>398</v>
      </c>
      <c r="W1069">
        <v>0.9788</v>
      </c>
      <c r="X1069">
        <v>0</v>
      </c>
      <c r="Y1069">
        <v>1</v>
      </c>
      <c r="Z1069">
        <v>1</v>
      </c>
      <c r="AA1069">
        <v>0</v>
      </c>
      <c r="AB1069" t="s">
        <v>1023</v>
      </c>
      <c r="AC1069" t="s">
        <v>8531</v>
      </c>
      <c r="AP1069" t="s">
        <v>981</v>
      </c>
      <c r="AQ1069">
        <v>0</v>
      </c>
      <c r="AT1069" t="s">
        <v>1034</v>
      </c>
      <c r="AU1069" t="s">
        <v>8532</v>
      </c>
      <c r="AV1069" t="s">
        <v>8533</v>
      </c>
      <c r="AW1069" t="s">
        <v>8534</v>
      </c>
      <c r="AX1069" t="s">
        <v>8535</v>
      </c>
      <c r="BF1069" s="730" t="s">
        <v>8023</v>
      </c>
      <c r="BG1069" s="730" t="s">
        <v>4114</v>
      </c>
      <c r="BH1069" s="730" t="s">
        <v>11139</v>
      </c>
    </row>
    <row r="1070" spans="1:60">
      <c r="A1070">
        <v>1066</v>
      </c>
      <c r="B1070" t="s">
        <v>1023</v>
      </c>
      <c r="D1070" t="s">
        <v>7894</v>
      </c>
      <c r="E1070" t="s">
        <v>7896</v>
      </c>
      <c r="F1070" t="s">
        <v>974</v>
      </c>
      <c r="G1070">
        <v>1</v>
      </c>
      <c r="H1070">
        <v>0</v>
      </c>
      <c r="I1070" t="s">
        <v>5890</v>
      </c>
      <c r="J1070" t="s">
        <v>8013</v>
      </c>
      <c r="K1070" t="s">
        <v>7933</v>
      </c>
      <c r="L1070" t="s">
        <v>2878</v>
      </c>
      <c r="M1070" t="s">
        <v>1586</v>
      </c>
      <c r="N1070" t="s">
        <v>7896</v>
      </c>
      <c r="O1070" t="s">
        <v>7896</v>
      </c>
      <c r="P1070" t="s">
        <v>8536</v>
      </c>
      <c r="Q1070">
        <v>5134</v>
      </c>
      <c r="R1070">
        <v>5120</v>
      </c>
      <c r="S1070">
        <v>5120</v>
      </c>
      <c r="T1070">
        <v>0</v>
      </c>
      <c r="U1070">
        <v>0</v>
      </c>
      <c r="V1070">
        <v>0</v>
      </c>
      <c r="W1070">
        <v>1</v>
      </c>
      <c r="X1070">
        <v>1</v>
      </c>
      <c r="Y1070">
        <v>1</v>
      </c>
      <c r="Z1070">
        <v>1</v>
      </c>
      <c r="AA1070">
        <v>1</v>
      </c>
      <c r="AB1070" t="s">
        <v>1023</v>
      </c>
      <c r="AC1070" t="s">
        <v>8537</v>
      </c>
      <c r="AP1070" t="s">
        <v>981</v>
      </c>
      <c r="AQ1070">
        <v>0</v>
      </c>
      <c r="AT1070" t="s">
        <v>1044</v>
      </c>
      <c r="AU1070" t="s">
        <v>6867</v>
      </c>
      <c r="AV1070" t="s">
        <v>8538</v>
      </c>
      <c r="AW1070" t="s">
        <v>4631</v>
      </c>
      <c r="AX1070" t="s">
        <v>6868</v>
      </c>
      <c r="BF1070" s="730" t="s">
        <v>7957</v>
      </c>
      <c r="BG1070" s="730" t="s">
        <v>7942</v>
      </c>
      <c r="BH1070" s="730" t="s">
        <v>11139</v>
      </c>
    </row>
    <row r="1071" spans="1:60">
      <c r="A1071">
        <v>1067</v>
      </c>
      <c r="B1071" t="s">
        <v>1023</v>
      </c>
      <c r="D1071" t="s">
        <v>7740</v>
      </c>
      <c r="E1071" t="s">
        <v>7743</v>
      </c>
      <c r="F1071" t="s">
        <v>974</v>
      </c>
      <c r="G1071">
        <v>1</v>
      </c>
      <c r="H1071">
        <v>0</v>
      </c>
      <c r="I1071" t="s">
        <v>5890</v>
      </c>
      <c r="J1071" t="s">
        <v>8279</v>
      </c>
      <c r="K1071" t="s">
        <v>7933</v>
      </c>
      <c r="L1071" t="s">
        <v>2878</v>
      </c>
      <c r="M1071" t="s">
        <v>1586</v>
      </c>
      <c r="N1071" t="s">
        <v>8539</v>
      </c>
      <c r="O1071" t="s">
        <v>8540</v>
      </c>
      <c r="P1071" t="s">
        <v>8541</v>
      </c>
      <c r="Q1071">
        <v>81025</v>
      </c>
      <c r="R1071">
        <v>73849</v>
      </c>
      <c r="S1071">
        <v>72705</v>
      </c>
      <c r="T1071">
        <v>1005</v>
      </c>
      <c r="U1071">
        <v>139</v>
      </c>
      <c r="V1071">
        <v>1144</v>
      </c>
      <c r="W1071">
        <v>0.98450000000000004</v>
      </c>
      <c r="X1071">
        <v>1</v>
      </c>
      <c r="Y1071">
        <v>1</v>
      </c>
      <c r="Z1071">
        <v>1</v>
      </c>
      <c r="AA1071">
        <v>1</v>
      </c>
      <c r="AB1071" t="s">
        <v>1023</v>
      </c>
      <c r="AC1071" t="s">
        <v>8542</v>
      </c>
      <c r="AP1071" t="s">
        <v>981</v>
      </c>
      <c r="AQ1071">
        <v>0</v>
      </c>
      <c r="AT1071" t="s">
        <v>1034</v>
      </c>
      <c r="AU1071" t="s">
        <v>8543</v>
      </c>
      <c r="AV1071" t="s">
        <v>8544</v>
      </c>
      <c r="AW1071" t="s">
        <v>1181</v>
      </c>
      <c r="AX1071" t="s">
        <v>8545</v>
      </c>
      <c r="BF1071" s="730" t="s">
        <v>7928</v>
      </c>
      <c r="BG1071" s="730" t="s">
        <v>5413</v>
      </c>
      <c r="BH1071" s="730" t="s">
        <v>11139</v>
      </c>
    </row>
    <row r="1072" spans="1:60">
      <c r="A1072">
        <v>1068</v>
      </c>
      <c r="B1072" t="s">
        <v>1023</v>
      </c>
      <c r="D1072" t="s">
        <v>7665</v>
      </c>
      <c r="E1072" t="s">
        <v>7667</v>
      </c>
      <c r="F1072" t="s">
        <v>974</v>
      </c>
      <c r="G1072">
        <v>1</v>
      </c>
      <c r="H1072">
        <v>0</v>
      </c>
      <c r="I1072" t="s">
        <v>5890</v>
      </c>
      <c r="J1072" t="s">
        <v>8013</v>
      </c>
      <c r="K1072" t="s">
        <v>7933</v>
      </c>
      <c r="L1072" t="s">
        <v>2878</v>
      </c>
      <c r="M1072" t="s">
        <v>1586</v>
      </c>
      <c r="N1072" t="s">
        <v>8546</v>
      </c>
      <c r="O1072" t="s">
        <v>8546</v>
      </c>
      <c r="P1072" t="s">
        <v>8547</v>
      </c>
      <c r="Q1072">
        <v>6121</v>
      </c>
      <c r="R1072">
        <v>6125</v>
      </c>
      <c r="S1072">
        <v>6095</v>
      </c>
      <c r="T1072">
        <v>14</v>
      </c>
      <c r="U1072">
        <v>16</v>
      </c>
      <c r="V1072">
        <v>30</v>
      </c>
      <c r="W1072">
        <v>0.99509999999999998</v>
      </c>
      <c r="X1072">
        <v>1</v>
      </c>
      <c r="Y1072">
        <v>1</v>
      </c>
      <c r="Z1072">
        <v>1</v>
      </c>
      <c r="AA1072">
        <v>1</v>
      </c>
      <c r="AB1072" t="s">
        <v>1023</v>
      </c>
      <c r="AC1072" t="s">
        <v>8548</v>
      </c>
      <c r="AP1072" t="s">
        <v>1262</v>
      </c>
      <c r="AQ1072">
        <v>1</v>
      </c>
      <c r="AT1072" t="s">
        <v>991</v>
      </c>
      <c r="AU1072" t="s">
        <v>8549</v>
      </c>
      <c r="AV1072" t="s">
        <v>8550</v>
      </c>
      <c r="AW1072" t="s">
        <v>6695</v>
      </c>
      <c r="AX1072" t="s">
        <v>8551</v>
      </c>
      <c r="BF1072" s="730" t="s">
        <v>7894</v>
      </c>
      <c r="BG1072" s="730" t="s">
        <v>7933</v>
      </c>
      <c r="BH1072" s="730" t="s">
        <v>11139</v>
      </c>
    </row>
    <row r="1073" spans="1:60">
      <c r="A1073">
        <v>1069</v>
      </c>
      <c r="B1073" t="s">
        <v>1023</v>
      </c>
      <c r="D1073" t="s">
        <v>7566</v>
      </c>
      <c r="E1073" t="s">
        <v>7569</v>
      </c>
      <c r="F1073" t="s">
        <v>974</v>
      </c>
      <c r="G1073">
        <v>1</v>
      </c>
      <c r="H1073">
        <v>0</v>
      </c>
      <c r="I1073" t="s">
        <v>6220</v>
      </c>
      <c r="J1073" t="s">
        <v>7948</v>
      </c>
      <c r="K1073" t="s">
        <v>4114</v>
      </c>
      <c r="L1073" t="s">
        <v>2878</v>
      </c>
      <c r="M1073" t="s">
        <v>1586</v>
      </c>
      <c r="N1073" t="s">
        <v>7569</v>
      </c>
      <c r="O1073" t="s">
        <v>7569</v>
      </c>
      <c r="P1073" t="s">
        <v>8552</v>
      </c>
      <c r="Q1073">
        <v>2458</v>
      </c>
      <c r="R1073">
        <v>2458</v>
      </c>
      <c r="S1073">
        <v>2458</v>
      </c>
      <c r="T1073">
        <v>0</v>
      </c>
      <c r="U1073">
        <v>0</v>
      </c>
      <c r="V1073">
        <v>0</v>
      </c>
      <c r="W1073">
        <v>1</v>
      </c>
      <c r="X1073">
        <v>1</v>
      </c>
      <c r="Y1073">
        <v>1</v>
      </c>
      <c r="Z1073">
        <v>1</v>
      </c>
      <c r="AA1073">
        <v>1</v>
      </c>
      <c r="AB1073" t="s">
        <v>1023</v>
      </c>
      <c r="AC1073" t="s">
        <v>8553</v>
      </c>
      <c r="AP1073" t="s">
        <v>981</v>
      </c>
      <c r="AQ1073">
        <v>0</v>
      </c>
      <c r="AT1073" t="s">
        <v>1044</v>
      </c>
      <c r="AU1073" t="s">
        <v>7611</v>
      </c>
      <c r="AV1073" t="s">
        <v>8554</v>
      </c>
      <c r="AW1073" t="s">
        <v>7612</v>
      </c>
      <c r="AX1073" t="s">
        <v>7612</v>
      </c>
      <c r="BF1073" s="730" t="s">
        <v>7740</v>
      </c>
      <c r="BG1073" s="730" t="s">
        <v>7933</v>
      </c>
      <c r="BH1073" s="730" t="s">
        <v>11139</v>
      </c>
    </row>
    <row r="1074" spans="1:60">
      <c r="A1074">
        <v>1070</v>
      </c>
      <c r="B1074" t="s">
        <v>1023</v>
      </c>
      <c r="D1074" t="s">
        <v>7539</v>
      </c>
      <c r="E1074" t="s">
        <v>7541</v>
      </c>
      <c r="F1074" t="s">
        <v>974</v>
      </c>
      <c r="G1074">
        <v>1</v>
      </c>
      <c r="H1074">
        <v>0</v>
      </c>
      <c r="I1074" t="s">
        <v>5890</v>
      </c>
      <c r="J1074" t="s">
        <v>8069</v>
      </c>
      <c r="K1074" t="s">
        <v>4114</v>
      </c>
      <c r="L1074" t="s">
        <v>2878</v>
      </c>
      <c r="M1074" t="s">
        <v>1586</v>
      </c>
      <c r="N1074" t="s">
        <v>7541</v>
      </c>
      <c r="O1074" t="s">
        <v>7541</v>
      </c>
      <c r="P1074" t="s">
        <v>8555</v>
      </c>
      <c r="Q1074">
        <v>5609</v>
      </c>
      <c r="R1074">
        <v>5490</v>
      </c>
      <c r="S1074">
        <v>5468</v>
      </c>
      <c r="T1074">
        <v>22</v>
      </c>
      <c r="U1074">
        <v>0</v>
      </c>
      <c r="V1074">
        <v>22</v>
      </c>
      <c r="W1074">
        <v>0.996</v>
      </c>
      <c r="X1074">
        <v>1</v>
      </c>
      <c r="Y1074">
        <v>1</v>
      </c>
      <c r="Z1074">
        <v>1</v>
      </c>
      <c r="AA1074">
        <v>1</v>
      </c>
      <c r="AB1074" t="s">
        <v>1023</v>
      </c>
      <c r="AC1074" t="s">
        <v>8556</v>
      </c>
      <c r="AP1074" t="s">
        <v>981</v>
      </c>
      <c r="AQ1074">
        <v>0</v>
      </c>
      <c r="AT1074" t="s">
        <v>1034</v>
      </c>
      <c r="AU1074" t="s">
        <v>8557</v>
      </c>
      <c r="AV1074" t="s">
        <v>8558</v>
      </c>
      <c r="AW1074" t="s">
        <v>8559</v>
      </c>
      <c r="AX1074" t="s">
        <v>8560</v>
      </c>
      <c r="BF1074" s="730" t="s">
        <v>7665</v>
      </c>
      <c r="BG1074" s="730" t="s">
        <v>7933</v>
      </c>
      <c r="BH1074" s="730" t="s">
        <v>11139</v>
      </c>
    </row>
    <row r="1075" spans="1:60">
      <c r="A1075">
        <v>1071</v>
      </c>
      <c r="B1075" t="s">
        <v>1023</v>
      </c>
      <c r="D1075" t="s">
        <v>8339</v>
      </c>
      <c r="E1075" t="s">
        <v>8342</v>
      </c>
      <c r="F1075" t="s">
        <v>974</v>
      </c>
      <c r="G1075">
        <v>1</v>
      </c>
      <c r="H1075">
        <v>0</v>
      </c>
      <c r="I1075" t="s">
        <v>5890</v>
      </c>
      <c r="J1075" t="s">
        <v>8069</v>
      </c>
      <c r="K1075" t="s">
        <v>4114</v>
      </c>
      <c r="L1075" t="s">
        <v>2878</v>
      </c>
      <c r="M1075" t="s">
        <v>1586</v>
      </c>
      <c r="N1075" t="s">
        <v>7541</v>
      </c>
      <c r="O1075" t="s">
        <v>7541</v>
      </c>
      <c r="P1075" t="s">
        <v>8561</v>
      </c>
      <c r="Q1075">
        <v>4242</v>
      </c>
      <c r="R1075">
        <v>4220</v>
      </c>
      <c r="S1075">
        <v>4170</v>
      </c>
      <c r="T1075">
        <v>50</v>
      </c>
      <c r="U1075">
        <v>0</v>
      </c>
      <c r="V1075">
        <v>50</v>
      </c>
      <c r="W1075">
        <v>0.98819999999999997</v>
      </c>
      <c r="X1075">
        <v>1</v>
      </c>
      <c r="Y1075">
        <v>1</v>
      </c>
      <c r="Z1075">
        <v>1</v>
      </c>
      <c r="AA1075">
        <v>1</v>
      </c>
      <c r="AB1075" t="s">
        <v>1023</v>
      </c>
      <c r="AC1075" t="s">
        <v>8556</v>
      </c>
      <c r="AP1075" t="s">
        <v>981</v>
      </c>
      <c r="AQ1075">
        <v>0</v>
      </c>
      <c r="AT1075" t="s">
        <v>1190</v>
      </c>
      <c r="AU1075" t="s">
        <v>3204</v>
      </c>
      <c r="AV1075" t="s">
        <v>8562</v>
      </c>
      <c r="AW1075" t="s">
        <v>3205</v>
      </c>
      <c r="AX1075" t="s">
        <v>3205</v>
      </c>
      <c r="BF1075" s="730" t="s">
        <v>7566</v>
      </c>
      <c r="BG1075" s="730" t="s">
        <v>4114</v>
      </c>
      <c r="BH1075" s="730" t="s">
        <v>11139</v>
      </c>
    </row>
    <row r="1076" spans="1:60">
      <c r="A1076">
        <v>1072</v>
      </c>
      <c r="B1076" t="s">
        <v>1023</v>
      </c>
      <c r="D1076" t="s">
        <v>7475</v>
      </c>
      <c r="E1076" t="s">
        <v>7478</v>
      </c>
      <c r="F1076" t="s">
        <v>974</v>
      </c>
      <c r="G1076">
        <v>1</v>
      </c>
      <c r="H1076">
        <v>0</v>
      </c>
      <c r="I1076" t="s">
        <v>5890</v>
      </c>
      <c r="J1076" t="s">
        <v>7932</v>
      </c>
      <c r="K1076" t="s">
        <v>7933</v>
      </c>
      <c r="L1076" t="s">
        <v>2878</v>
      </c>
      <c r="M1076" t="s">
        <v>1586</v>
      </c>
      <c r="N1076" t="s">
        <v>8563</v>
      </c>
      <c r="O1076" t="s">
        <v>8563</v>
      </c>
      <c r="P1076" t="s">
        <v>8564</v>
      </c>
      <c r="Q1076">
        <v>2010</v>
      </c>
      <c r="R1076">
        <v>2010</v>
      </c>
      <c r="S1076">
        <v>1970</v>
      </c>
      <c r="T1076">
        <v>40</v>
      </c>
      <c r="U1076">
        <v>0</v>
      </c>
      <c r="V1076">
        <v>40</v>
      </c>
      <c r="W1076">
        <v>0.98009999999999997</v>
      </c>
      <c r="X1076">
        <v>1</v>
      </c>
      <c r="Y1076">
        <v>1</v>
      </c>
      <c r="Z1076">
        <v>1</v>
      </c>
      <c r="AA1076">
        <v>1</v>
      </c>
      <c r="AB1076" t="s">
        <v>1023</v>
      </c>
      <c r="AC1076" t="s">
        <v>8565</v>
      </c>
      <c r="AP1076" t="s">
        <v>981</v>
      </c>
      <c r="AQ1076">
        <v>0</v>
      </c>
      <c r="AT1076" t="s">
        <v>991</v>
      </c>
      <c r="AU1076" t="s">
        <v>8566</v>
      </c>
      <c r="AV1076" t="s">
        <v>8567</v>
      </c>
      <c r="AW1076" t="s">
        <v>8568</v>
      </c>
      <c r="AX1076" t="s">
        <v>8569</v>
      </c>
      <c r="BF1076" s="730" t="s">
        <v>7539</v>
      </c>
      <c r="BG1076" s="730" t="s">
        <v>4114</v>
      </c>
      <c r="BH1076" s="730" t="s">
        <v>11139</v>
      </c>
    </row>
    <row r="1077" spans="1:60">
      <c r="A1077">
        <v>1073</v>
      </c>
      <c r="B1077" t="s">
        <v>1023</v>
      </c>
      <c r="D1077" t="s">
        <v>7444</v>
      </c>
      <c r="E1077" t="s">
        <v>7447</v>
      </c>
      <c r="F1077" t="s">
        <v>974</v>
      </c>
      <c r="G1077">
        <v>1</v>
      </c>
      <c r="H1077">
        <v>0</v>
      </c>
      <c r="I1077" t="s">
        <v>5890</v>
      </c>
      <c r="J1077" t="s">
        <v>8279</v>
      </c>
      <c r="K1077" t="s">
        <v>7933</v>
      </c>
      <c r="L1077" t="s">
        <v>2878</v>
      </c>
      <c r="M1077" t="s">
        <v>1586</v>
      </c>
      <c r="N1077" t="s">
        <v>7447</v>
      </c>
      <c r="O1077" t="s">
        <v>8570</v>
      </c>
      <c r="P1077" t="s">
        <v>8571</v>
      </c>
      <c r="Q1077">
        <v>4811</v>
      </c>
      <c r="R1077">
        <v>4721</v>
      </c>
      <c r="S1077">
        <v>4629</v>
      </c>
      <c r="T1077">
        <v>92</v>
      </c>
      <c r="U1077">
        <v>0</v>
      </c>
      <c r="V1077">
        <v>92</v>
      </c>
      <c r="W1077">
        <v>0.98050000000000004</v>
      </c>
      <c r="X1077">
        <v>1</v>
      </c>
      <c r="Y1077">
        <v>1</v>
      </c>
      <c r="Z1077">
        <v>1</v>
      </c>
      <c r="AA1077">
        <v>1</v>
      </c>
      <c r="AB1077" t="s">
        <v>1023</v>
      </c>
      <c r="AC1077" t="s">
        <v>8572</v>
      </c>
      <c r="AP1077" t="s">
        <v>981</v>
      </c>
      <c r="AQ1077">
        <v>0</v>
      </c>
      <c r="AT1077" t="s">
        <v>1239</v>
      </c>
      <c r="AU1077" t="s">
        <v>6652</v>
      </c>
      <c r="AV1077" t="s">
        <v>8573</v>
      </c>
      <c r="AW1077" t="s">
        <v>6653</v>
      </c>
      <c r="AX1077" t="s">
        <v>6653</v>
      </c>
      <c r="BF1077" s="730" t="s">
        <v>8339</v>
      </c>
      <c r="BG1077" s="730" t="s">
        <v>4114</v>
      </c>
      <c r="BH1077" s="730" t="s">
        <v>11139</v>
      </c>
    </row>
    <row r="1078" spans="1:60">
      <c r="A1078">
        <v>1074</v>
      </c>
      <c r="B1078" t="s">
        <v>1023</v>
      </c>
      <c r="D1078" t="s">
        <v>7424</v>
      </c>
      <c r="E1078" t="s">
        <v>7426</v>
      </c>
      <c r="F1078" t="s">
        <v>974</v>
      </c>
      <c r="G1078">
        <v>1</v>
      </c>
      <c r="H1078">
        <v>0</v>
      </c>
      <c r="I1078" t="s">
        <v>5890</v>
      </c>
      <c r="J1078" t="s">
        <v>8063</v>
      </c>
      <c r="K1078" t="s">
        <v>5413</v>
      </c>
      <c r="L1078" t="s">
        <v>2878</v>
      </c>
      <c r="M1078" t="s">
        <v>1586</v>
      </c>
      <c r="N1078" t="s">
        <v>7426</v>
      </c>
      <c r="O1078" t="s">
        <v>7426</v>
      </c>
      <c r="P1078" t="s">
        <v>8574</v>
      </c>
      <c r="Q1078">
        <v>8576</v>
      </c>
      <c r="R1078">
        <v>8483</v>
      </c>
      <c r="S1078">
        <v>8393</v>
      </c>
      <c r="T1078">
        <v>72</v>
      </c>
      <c r="U1078">
        <v>18</v>
      </c>
      <c r="V1078">
        <v>90</v>
      </c>
      <c r="W1078">
        <v>0.98939999999999995</v>
      </c>
      <c r="X1078">
        <v>1</v>
      </c>
      <c r="Y1078">
        <v>1</v>
      </c>
      <c r="Z1078">
        <v>1</v>
      </c>
      <c r="AA1078">
        <v>1</v>
      </c>
      <c r="AB1078" t="s">
        <v>1023</v>
      </c>
      <c r="AC1078" t="s">
        <v>8575</v>
      </c>
      <c r="AP1078" t="s">
        <v>981</v>
      </c>
      <c r="AQ1078">
        <v>0</v>
      </c>
      <c r="AT1078" t="s">
        <v>1044</v>
      </c>
      <c r="AU1078" t="s">
        <v>7089</v>
      </c>
      <c r="AV1078" t="s">
        <v>8576</v>
      </c>
      <c r="AW1078" t="s">
        <v>8577</v>
      </c>
      <c r="AX1078" t="s">
        <v>7090</v>
      </c>
      <c r="BF1078" s="730" t="s">
        <v>7475</v>
      </c>
      <c r="BG1078" s="730" t="s">
        <v>7933</v>
      </c>
      <c r="BH1078" s="730" t="s">
        <v>11139</v>
      </c>
    </row>
    <row r="1079" spans="1:60">
      <c r="A1079">
        <v>1075</v>
      </c>
      <c r="B1079" t="s">
        <v>1023</v>
      </c>
      <c r="D1079" t="s">
        <v>7310</v>
      </c>
      <c r="E1079" t="s">
        <v>7313</v>
      </c>
      <c r="F1079" t="s">
        <v>974</v>
      </c>
      <c r="G1079">
        <v>1</v>
      </c>
      <c r="H1079">
        <v>0</v>
      </c>
      <c r="I1079" t="s">
        <v>5890</v>
      </c>
      <c r="J1079" t="s">
        <v>5891</v>
      </c>
      <c r="K1079" t="s">
        <v>7942</v>
      </c>
      <c r="L1079" t="s">
        <v>2878</v>
      </c>
      <c r="M1079" t="s">
        <v>1586</v>
      </c>
      <c r="N1079" t="s">
        <v>8578</v>
      </c>
      <c r="O1079" t="s">
        <v>8579</v>
      </c>
      <c r="P1079" t="s">
        <v>8580</v>
      </c>
      <c r="Q1079">
        <v>60512</v>
      </c>
      <c r="R1079">
        <v>58398</v>
      </c>
      <c r="S1079">
        <v>58010</v>
      </c>
      <c r="T1079">
        <v>283</v>
      </c>
      <c r="U1079">
        <v>105</v>
      </c>
      <c r="V1079">
        <v>388</v>
      </c>
      <c r="W1079">
        <v>0.99339999999999995</v>
      </c>
      <c r="X1079">
        <v>1</v>
      </c>
      <c r="Y1079">
        <v>1</v>
      </c>
      <c r="Z1079">
        <v>1</v>
      </c>
      <c r="AA1079">
        <v>1</v>
      </c>
      <c r="AB1079" t="s">
        <v>1023</v>
      </c>
      <c r="AC1079" t="s">
        <v>8581</v>
      </c>
      <c r="AP1079" t="s">
        <v>1262</v>
      </c>
      <c r="AQ1079">
        <v>4</v>
      </c>
      <c r="AT1079" t="s">
        <v>1034</v>
      </c>
      <c r="AU1079" t="s">
        <v>8582</v>
      </c>
      <c r="AV1079" t="s">
        <v>8583</v>
      </c>
      <c r="AW1079" t="s">
        <v>8584</v>
      </c>
      <c r="AX1079" t="s">
        <v>8584</v>
      </c>
      <c r="BF1079" s="730" t="s">
        <v>7444</v>
      </c>
      <c r="BG1079" s="730" t="s">
        <v>7933</v>
      </c>
      <c r="BH1079" s="730" t="s">
        <v>11139</v>
      </c>
    </row>
    <row r="1080" spans="1:60">
      <c r="A1080">
        <v>1076</v>
      </c>
      <c r="B1080" t="s">
        <v>1023</v>
      </c>
      <c r="D1080" t="s">
        <v>4900</v>
      </c>
      <c r="E1080" t="s">
        <v>4903</v>
      </c>
      <c r="F1080" t="s">
        <v>974</v>
      </c>
      <c r="G1080">
        <v>1</v>
      </c>
      <c r="H1080">
        <v>0</v>
      </c>
      <c r="I1080" t="s">
        <v>5890</v>
      </c>
      <c r="J1080" t="s">
        <v>7999</v>
      </c>
      <c r="K1080" t="s">
        <v>4114</v>
      </c>
      <c r="L1080" t="s">
        <v>2878</v>
      </c>
      <c r="M1080" t="s">
        <v>1586</v>
      </c>
      <c r="N1080" t="s">
        <v>8164</v>
      </c>
      <c r="O1080" t="s">
        <v>8164</v>
      </c>
      <c r="P1080" t="s">
        <v>8585</v>
      </c>
      <c r="Q1080">
        <v>2457</v>
      </c>
      <c r="R1080">
        <v>2476</v>
      </c>
      <c r="S1080">
        <v>2444</v>
      </c>
      <c r="T1080">
        <v>1</v>
      </c>
      <c r="U1080">
        <v>31</v>
      </c>
      <c r="V1080">
        <v>32</v>
      </c>
      <c r="W1080">
        <v>0.98709999999999998</v>
      </c>
      <c r="X1080">
        <v>1</v>
      </c>
      <c r="Y1080">
        <v>1</v>
      </c>
      <c r="Z1080">
        <v>1</v>
      </c>
      <c r="AA1080">
        <v>1</v>
      </c>
      <c r="AB1080" t="s">
        <v>1023</v>
      </c>
      <c r="AC1080" t="s">
        <v>8586</v>
      </c>
      <c r="AP1080" t="s">
        <v>981</v>
      </c>
      <c r="AQ1080">
        <v>0</v>
      </c>
      <c r="AT1080" t="s">
        <v>1190</v>
      </c>
      <c r="AU1080" t="s">
        <v>3637</v>
      </c>
      <c r="AV1080" t="s">
        <v>8587</v>
      </c>
      <c r="AW1080" t="s">
        <v>8588</v>
      </c>
      <c r="AX1080" t="s">
        <v>3463</v>
      </c>
      <c r="BF1080" s="730" t="s">
        <v>7424</v>
      </c>
      <c r="BG1080" s="730" t="s">
        <v>5413</v>
      </c>
      <c r="BH1080" s="730" t="s">
        <v>11139</v>
      </c>
    </row>
    <row r="1081" spans="1:60">
      <c r="A1081">
        <v>1077</v>
      </c>
      <c r="B1081" t="s">
        <v>1023</v>
      </c>
      <c r="D1081" t="s">
        <v>6857</v>
      </c>
      <c r="E1081" t="s">
        <v>6860</v>
      </c>
      <c r="F1081" t="s">
        <v>974</v>
      </c>
      <c r="G1081">
        <v>1</v>
      </c>
      <c r="H1081">
        <v>0</v>
      </c>
      <c r="I1081" t="s">
        <v>5890</v>
      </c>
      <c r="J1081" t="s">
        <v>8026</v>
      </c>
      <c r="K1081" t="s">
        <v>7933</v>
      </c>
      <c r="L1081" t="s">
        <v>2878</v>
      </c>
      <c r="M1081" t="s">
        <v>1586</v>
      </c>
      <c r="N1081" t="s">
        <v>6860</v>
      </c>
      <c r="O1081" t="s">
        <v>6860</v>
      </c>
      <c r="P1081" t="s">
        <v>8589</v>
      </c>
      <c r="Q1081">
        <v>2236</v>
      </c>
      <c r="R1081">
        <v>2004</v>
      </c>
      <c r="S1081">
        <v>1971</v>
      </c>
      <c r="T1081">
        <v>30</v>
      </c>
      <c r="U1081">
        <v>3</v>
      </c>
      <c r="V1081">
        <v>33</v>
      </c>
      <c r="W1081">
        <v>0.98350000000000004</v>
      </c>
      <c r="X1081">
        <v>1</v>
      </c>
      <c r="Y1081">
        <v>1</v>
      </c>
      <c r="Z1081">
        <v>1</v>
      </c>
      <c r="AA1081">
        <v>1</v>
      </c>
      <c r="AB1081" t="s">
        <v>1023</v>
      </c>
      <c r="AC1081" t="s">
        <v>8590</v>
      </c>
      <c r="AP1081" t="s">
        <v>981</v>
      </c>
      <c r="AQ1081">
        <v>0</v>
      </c>
      <c r="AT1081" t="s">
        <v>1044</v>
      </c>
      <c r="AU1081" t="s">
        <v>7002</v>
      </c>
      <c r="AV1081" t="s">
        <v>8591</v>
      </c>
      <c r="AW1081" t="s">
        <v>8592</v>
      </c>
      <c r="AX1081" t="s">
        <v>7003</v>
      </c>
      <c r="BF1081" s="730" t="s">
        <v>7310</v>
      </c>
      <c r="BG1081" s="730" t="s">
        <v>7942</v>
      </c>
      <c r="BH1081" s="730" t="s">
        <v>11139</v>
      </c>
    </row>
    <row r="1082" spans="1:60">
      <c r="A1082">
        <v>1078</v>
      </c>
      <c r="B1082" t="s">
        <v>1023</v>
      </c>
      <c r="D1082" t="s">
        <v>6770</v>
      </c>
      <c r="E1082" t="s">
        <v>6773</v>
      </c>
      <c r="F1082" t="s">
        <v>974</v>
      </c>
      <c r="G1082">
        <v>1</v>
      </c>
      <c r="H1082">
        <v>0</v>
      </c>
      <c r="I1082" t="s">
        <v>5890</v>
      </c>
      <c r="J1082" t="s">
        <v>8396</v>
      </c>
      <c r="K1082" t="s">
        <v>4114</v>
      </c>
      <c r="L1082" t="s">
        <v>2878</v>
      </c>
      <c r="M1082" t="s">
        <v>1586</v>
      </c>
      <c r="N1082" t="s">
        <v>6773</v>
      </c>
      <c r="O1082" t="s">
        <v>8593</v>
      </c>
      <c r="P1082" t="s">
        <v>8594</v>
      </c>
      <c r="Q1082">
        <v>17780</v>
      </c>
      <c r="R1082">
        <v>17907</v>
      </c>
      <c r="S1082">
        <v>17855</v>
      </c>
      <c r="T1082">
        <v>40</v>
      </c>
      <c r="U1082">
        <v>12</v>
      </c>
      <c r="V1082">
        <v>52</v>
      </c>
      <c r="W1082">
        <v>0.99709999999999999</v>
      </c>
      <c r="X1082">
        <v>1</v>
      </c>
      <c r="Y1082">
        <v>1</v>
      </c>
      <c r="Z1082">
        <v>1</v>
      </c>
      <c r="AA1082">
        <v>1</v>
      </c>
      <c r="AB1082" t="s">
        <v>1023</v>
      </c>
      <c r="AC1082" t="s">
        <v>8595</v>
      </c>
      <c r="AP1082" t="s">
        <v>981</v>
      </c>
      <c r="AQ1082">
        <v>0</v>
      </c>
      <c r="AT1082" t="s">
        <v>936</v>
      </c>
      <c r="AU1082" t="s">
        <v>5076</v>
      </c>
      <c r="AV1082" t="s">
        <v>8596</v>
      </c>
      <c r="AW1082" t="s">
        <v>8597</v>
      </c>
      <c r="AX1082" t="s">
        <v>5077</v>
      </c>
      <c r="BF1082" s="730" t="s">
        <v>4900</v>
      </c>
      <c r="BG1082" s="730" t="s">
        <v>4114</v>
      </c>
      <c r="BH1082" s="730" t="s">
        <v>11139</v>
      </c>
    </row>
    <row r="1083" spans="1:60">
      <c r="A1083">
        <v>1079</v>
      </c>
      <c r="B1083" t="s">
        <v>1023</v>
      </c>
      <c r="D1083" t="s">
        <v>6756</v>
      </c>
      <c r="E1083" t="s">
        <v>6759</v>
      </c>
      <c r="F1083" t="s">
        <v>974</v>
      </c>
      <c r="G1083">
        <v>1</v>
      </c>
      <c r="H1083">
        <v>0</v>
      </c>
      <c r="I1083" t="s">
        <v>5890</v>
      </c>
      <c r="J1083" t="s">
        <v>8179</v>
      </c>
      <c r="K1083" t="s">
        <v>4114</v>
      </c>
      <c r="L1083" t="s">
        <v>2878</v>
      </c>
      <c r="M1083" t="s">
        <v>1586</v>
      </c>
      <c r="N1083" t="s">
        <v>8598</v>
      </c>
      <c r="O1083" t="s">
        <v>8599</v>
      </c>
      <c r="P1083" t="s">
        <v>8600</v>
      </c>
      <c r="Q1083">
        <v>19687</v>
      </c>
      <c r="R1083">
        <v>18177</v>
      </c>
      <c r="S1083">
        <v>17857</v>
      </c>
      <c r="T1083">
        <v>256</v>
      </c>
      <c r="U1083">
        <v>64</v>
      </c>
      <c r="V1083">
        <v>320</v>
      </c>
      <c r="W1083">
        <v>0.98240000000000005</v>
      </c>
      <c r="X1083">
        <v>1</v>
      </c>
      <c r="Y1083">
        <v>1</v>
      </c>
      <c r="Z1083">
        <v>1</v>
      </c>
      <c r="AA1083">
        <v>1</v>
      </c>
      <c r="AB1083" t="s">
        <v>1023</v>
      </c>
      <c r="AC1083" t="s">
        <v>8601</v>
      </c>
      <c r="AP1083" t="s">
        <v>981</v>
      </c>
      <c r="AQ1083">
        <v>0</v>
      </c>
      <c r="AT1083" t="s">
        <v>971</v>
      </c>
      <c r="AU1083" t="s">
        <v>1022</v>
      </c>
      <c r="AV1083" t="s">
        <v>8602</v>
      </c>
      <c r="AW1083" t="s">
        <v>8603</v>
      </c>
      <c r="AX1083" t="s">
        <v>1009</v>
      </c>
      <c r="BF1083" s="730" t="s">
        <v>6857</v>
      </c>
      <c r="BG1083" s="730" t="s">
        <v>7933</v>
      </c>
      <c r="BH1083" s="730" t="s">
        <v>11139</v>
      </c>
    </row>
    <row r="1084" spans="1:60">
      <c r="A1084">
        <v>1080</v>
      </c>
      <c r="B1084" t="s">
        <v>1023</v>
      </c>
      <c r="D1084" t="s">
        <v>6725</v>
      </c>
      <c r="E1084" t="s">
        <v>6728</v>
      </c>
      <c r="F1084" t="s">
        <v>974</v>
      </c>
      <c r="G1084">
        <v>1</v>
      </c>
      <c r="H1084">
        <v>0</v>
      </c>
      <c r="I1084" t="s">
        <v>5890</v>
      </c>
      <c r="J1084" t="s">
        <v>7988</v>
      </c>
      <c r="K1084" t="s">
        <v>4114</v>
      </c>
      <c r="L1084" t="s">
        <v>2878</v>
      </c>
      <c r="M1084" t="s">
        <v>1586</v>
      </c>
      <c r="N1084" t="s">
        <v>8604</v>
      </c>
      <c r="O1084" t="s">
        <v>8605</v>
      </c>
      <c r="P1084" t="s">
        <v>8606</v>
      </c>
      <c r="Q1084">
        <v>23914</v>
      </c>
      <c r="R1084">
        <v>15245</v>
      </c>
      <c r="S1084">
        <v>15245</v>
      </c>
      <c r="T1084">
        <v>0</v>
      </c>
      <c r="U1084">
        <v>0</v>
      </c>
      <c r="V1084">
        <v>0</v>
      </c>
      <c r="W1084">
        <v>1</v>
      </c>
      <c r="X1084">
        <v>1</v>
      </c>
      <c r="Y1084">
        <v>1</v>
      </c>
      <c r="Z1084">
        <v>1</v>
      </c>
      <c r="AA1084">
        <v>1</v>
      </c>
      <c r="AB1084" t="s">
        <v>1023</v>
      </c>
      <c r="AC1084" t="s">
        <v>8607</v>
      </c>
      <c r="AP1084" t="s">
        <v>1262</v>
      </c>
      <c r="AQ1084">
        <v>1</v>
      </c>
      <c r="AT1084" t="s">
        <v>1044</v>
      </c>
      <c r="AU1084" t="s">
        <v>7221</v>
      </c>
      <c r="AV1084" t="s">
        <v>8608</v>
      </c>
      <c r="AW1084" t="s">
        <v>8609</v>
      </c>
      <c r="AX1084" t="s">
        <v>7222</v>
      </c>
      <c r="BF1084" s="730" t="s">
        <v>6770</v>
      </c>
      <c r="BG1084" s="730" t="s">
        <v>4114</v>
      </c>
      <c r="BH1084" s="730" t="s">
        <v>11139</v>
      </c>
    </row>
    <row r="1085" spans="1:60">
      <c r="A1085">
        <v>1081</v>
      </c>
      <c r="B1085" t="s">
        <v>1023</v>
      </c>
      <c r="D1085" t="s">
        <v>8610</v>
      </c>
      <c r="E1085" t="s">
        <v>8611</v>
      </c>
      <c r="F1085" t="s">
        <v>1019</v>
      </c>
      <c r="G1085">
        <v>0</v>
      </c>
      <c r="H1085">
        <v>1</v>
      </c>
      <c r="I1085" t="s">
        <v>5890</v>
      </c>
      <c r="J1085" t="s">
        <v>7988</v>
      </c>
      <c r="K1085" t="s">
        <v>4114</v>
      </c>
      <c r="L1085" t="s">
        <v>2878</v>
      </c>
      <c r="M1085" t="s">
        <v>1586</v>
      </c>
      <c r="N1085" t="s">
        <v>8604</v>
      </c>
      <c r="O1085" t="s">
        <v>8604</v>
      </c>
      <c r="P1085" t="s">
        <v>8612</v>
      </c>
      <c r="Q1085">
        <v>3000</v>
      </c>
      <c r="R1085">
        <v>3000</v>
      </c>
      <c r="S1085">
        <v>788</v>
      </c>
      <c r="T1085">
        <v>2212</v>
      </c>
      <c r="U1085">
        <v>0</v>
      </c>
      <c r="V1085">
        <v>2212</v>
      </c>
      <c r="W1085">
        <v>0.26269999999999999</v>
      </c>
      <c r="X1085">
        <v>0</v>
      </c>
      <c r="Y1085">
        <v>0</v>
      </c>
      <c r="Z1085">
        <v>1</v>
      </c>
      <c r="AA1085">
        <v>0</v>
      </c>
      <c r="AB1085" t="s">
        <v>1023</v>
      </c>
      <c r="AC1085" t="s">
        <v>747</v>
      </c>
      <c r="AJ1085" t="s">
        <v>6725</v>
      </c>
      <c r="AP1085" t="s">
        <v>981</v>
      </c>
      <c r="AQ1085">
        <v>0</v>
      </c>
      <c r="AT1085" t="s">
        <v>1044</v>
      </c>
      <c r="AU1085" t="s">
        <v>7682</v>
      </c>
      <c r="AV1085" t="s">
        <v>8613</v>
      </c>
      <c r="AW1085" t="s">
        <v>8614</v>
      </c>
      <c r="AX1085" t="s">
        <v>7683</v>
      </c>
      <c r="BF1085" s="730" t="s">
        <v>6756</v>
      </c>
      <c r="BG1085" s="730" t="s">
        <v>4114</v>
      </c>
      <c r="BH1085" s="730" t="s">
        <v>11139</v>
      </c>
    </row>
    <row r="1086" spans="1:60">
      <c r="A1086">
        <v>1082</v>
      </c>
      <c r="B1086" t="s">
        <v>1023</v>
      </c>
      <c r="D1086" t="s">
        <v>6684</v>
      </c>
      <c r="E1086" t="s">
        <v>6686</v>
      </c>
      <c r="F1086" t="s">
        <v>974</v>
      </c>
      <c r="G1086">
        <v>1</v>
      </c>
      <c r="H1086">
        <v>0</v>
      </c>
      <c r="I1086" t="s">
        <v>5890</v>
      </c>
      <c r="J1086" t="s">
        <v>8013</v>
      </c>
      <c r="K1086" t="s">
        <v>7933</v>
      </c>
      <c r="L1086" t="s">
        <v>2878</v>
      </c>
      <c r="M1086" t="s">
        <v>1586</v>
      </c>
      <c r="N1086" t="s">
        <v>8546</v>
      </c>
      <c r="O1086" t="s">
        <v>8546</v>
      </c>
      <c r="P1086" t="s">
        <v>8615</v>
      </c>
      <c r="Q1086">
        <v>17237</v>
      </c>
      <c r="R1086">
        <v>17239</v>
      </c>
      <c r="S1086">
        <v>17149</v>
      </c>
      <c r="T1086">
        <v>50</v>
      </c>
      <c r="U1086">
        <v>40</v>
      </c>
      <c r="V1086">
        <v>90</v>
      </c>
      <c r="W1086">
        <v>0.99480000000000002</v>
      </c>
      <c r="X1086">
        <v>1</v>
      </c>
      <c r="Y1086">
        <v>1</v>
      </c>
      <c r="Z1086">
        <v>1</v>
      </c>
      <c r="AA1086">
        <v>1</v>
      </c>
      <c r="AB1086" t="s">
        <v>1023</v>
      </c>
      <c r="AC1086" t="s">
        <v>8616</v>
      </c>
      <c r="AP1086" t="s">
        <v>981</v>
      </c>
      <c r="AQ1086">
        <v>0</v>
      </c>
      <c r="AT1086" t="s">
        <v>1034</v>
      </c>
      <c r="AU1086" t="s">
        <v>8617</v>
      </c>
      <c r="AV1086" t="s">
        <v>8618</v>
      </c>
      <c r="AW1086" t="s">
        <v>8619</v>
      </c>
      <c r="AX1086" t="s">
        <v>8620</v>
      </c>
      <c r="BF1086" s="730" t="s">
        <v>6725</v>
      </c>
      <c r="BG1086" s="730" t="s">
        <v>4114</v>
      </c>
      <c r="BH1086" s="730" t="s">
        <v>11139</v>
      </c>
    </row>
    <row r="1087" spans="1:60">
      <c r="A1087">
        <v>1083</v>
      </c>
      <c r="B1087" t="s">
        <v>1023</v>
      </c>
      <c r="D1087" t="s">
        <v>6599</v>
      </c>
      <c r="E1087" t="s">
        <v>6602</v>
      </c>
      <c r="F1087" t="s">
        <v>974</v>
      </c>
      <c r="G1087">
        <v>1</v>
      </c>
      <c r="H1087">
        <v>0</v>
      </c>
      <c r="I1087" t="s">
        <v>5890</v>
      </c>
      <c r="J1087" t="s">
        <v>8013</v>
      </c>
      <c r="K1087" t="s">
        <v>4114</v>
      </c>
      <c r="L1087" t="s">
        <v>2878</v>
      </c>
      <c r="M1087" t="s">
        <v>1586</v>
      </c>
      <c r="N1087" t="s">
        <v>8621</v>
      </c>
      <c r="O1087" t="s">
        <v>8621</v>
      </c>
      <c r="P1087" t="s">
        <v>8622</v>
      </c>
      <c r="Q1087">
        <v>6846</v>
      </c>
      <c r="R1087">
        <v>7046</v>
      </c>
      <c r="S1087">
        <v>7046</v>
      </c>
      <c r="T1087">
        <v>0</v>
      </c>
      <c r="U1087">
        <v>0</v>
      </c>
      <c r="V1087">
        <v>0</v>
      </c>
      <c r="W1087">
        <v>1</v>
      </c>
      <c r="X1087">
        <v>1</v>
      </c>
      <c r="Y1087">
        <v>1</v>
      </c>
      <c r="Z1087">
        <v>1</v>
      </c>
      <c r="AA1087">
        <v>1</v>
      </c>
      <c r="AB1087" t="s">
        <v>1023</v>
      </c>
      <c r="AC1087" t="s">
        <v>8623</v>
      </c>
      <c r="AP1087" t="s">
        <v>981</v>
      </c>
      <c r="AQ1087">
        <v>0</v>
      </c>
      <c r="AT1087" t="s">
        <v>1023</v>
      </c>
      <c r="AU1087" t="s">
        <v>8469</v>
      </c>
      <c r="AV1087" t="s">
        <v>8624</v>
      </c>
      <c r="AW1087" t="s">
        <v>8470</v>
      </c>
      <c r="AX1087" t="s">
        <v>8470</v>
      </c>
      <c r="BF1087" s="730" t="s">
        <v>8610</v>
      </c>
      <c r="BG1087" s="730" t="s">
        <v>4114</v>
      </c>
      <c r="BH1087" s="730" t="s">
        <v>11139</v>
      </c>
    </row>
    <row r="1088" spans="1:60">
      <c r="A1088">
        <v>1084</v>
      </c>
      <c r="B1088" t="s">
        <v>1023</v>
      </c>
      <c r="D1088" t="s">
        <v>6543</v>
      </c>
      <c r="E1088" t="s">
        <v>6546</v>
      </c>
      <c r="F1088" t="s">
        <v>974</v>
      </c>
      <c r="G1088">
        <v>1</v>
      </c>
      <c r="H1088">
        <v>0</v>
      </c>
      <c r="I1088" t="s">
        <v>5890</v>
      </c>
      <c r="J1088" t="s">
        <v>8041</v>
      </c>
      <c r="K1088" t="s">
        <v>7942</v>
      </c>
      <c r="L1088" t="s">
        <v>2878</v>
      </c>
      <c r="M1088" t="s">
        <v>1586</v>
      </c>
      <c r="N1088" t="s">
        <v>6546</v>
      </c>
      <c r="O1088" t="s">
        <v>6546</v>
      </c>
      <c r="P1088" t="s">
        <v>8625</v>
      </c>
      <c r="Q1088">
        <v>2695</v>
      </c>
      <c r="R1088">
        <v>2743</v>
      </c>
      <c r="S1088">
        <v>2609</v>
      </c>
      <c r="T1088">
        <v>123</v>
      </c>
      <c r="U1088">
        <v>11</v>
      </c>
      <c r="V1088">
        <v>134</v>
      </c>
      <c r="W1088">
        <v>0.95109999999999995</v>
      </c>
      <c r="X1088">
        <v>0</v>
      </c>
      <c r="Y1088">
        <v>1</v>
      </c>
      <c r="Z1088">
        <v>1</v>
      </c>
      <c r="AA1088">
        <v>0</v>
      </c>
      <c r="AB1088" t="s">
        <v>1023</v>
      </c>
      <c r="AC1088" t="s">
        <v>8626</v>
      </c>
      <c r="AP1088" t="s">
        <v>981</v>
      </c>
      <c r="AQ1088">
        <v>0</v>
      </c>
      <c r="AT1088" t="s">
        <v>1239</v>
      </c>
      <c r="AU1088" t="s">
        <v>6687</v>
      </c>
      <c r="AV1088" t="s">
        <v>8627</v>
      </c>
      <c r="AW1088" t="s">
        <v>8628</v>
      </c>
      <c r="AX1088" t="s">
        <v>6688</v>
      </c>
      <c r="BF1088" s="730" t="s">
        <v>6684</v>
      </c>
      <c r="BG1088" s="730" t="s">
        <v>7933</v>
      </c>
      <c r="BH1088" s="730" t="s">
        <v>11139</v>
      </c>
    </row>
    <row r="1089" spans="1:60">
      <c r="A1089">
        <v>1085</v>
      </c>
      <c r="B1089" t="s">
        <v>1023</v>
      </c>
      <c r="D1089" t="s">
        <v>6534</v>
      </c>
      <c r="E1089" t="s">
        <v>6537</v>
      </c>
      <c r="F1089" t="s">
        <v>974</v>
      </c>
      <c r="G1089">
        <v>2</v>
      </c>
      <c r="H1089">
        <v>0</v>
      </c>
      <c r="I1089" t="s">
        <v>5890</v>
      </c>
      <c r="J1089" t="s">
        <v>8246</v>
      </c>
      <c r="K1089" t="s">
        <v>5413</v>
      </c>
      <c r="L1089" t="s">
        <v>2878</v>
      </c>
      <c r="M1089" t="s">
        <v>1586</v>
      </c>
      <c r="N1089" t="s">
        <v>6536</v>
      </c>
      <c r="O1089" t="s">
        <v>8629</v>
      </c>
      <c r="P1089" t="s">
        <v>8630</v>
      </c>
      <c r="Q1089">
        <v>8381</v>
      </c>
      <c r="R1089">
        <v>7801</v>
      </c>
      <c r="S1089">
        <v>417</v>
      </c>
      <c r="T1089">
        <v>7352</v>
      </c>
      <c r="U1089">
        <v>32</v>
      </c>
      <c r="V1089">
        <v>7384</v>
      </c>
      <c r="W1089">
        <v>5.3499999999999999E-2</v>
      </c>
      <c r="X1089">
        <v>0</v>
      </c>
      <c r="Y1089">
        <v>0</v>
      </c>
      <c r="Z1089">
        <v>1</v>
      </c>
      <c r="AA1089">
        <v>0</v>
      </c>
      <c r="AB1089" t="s">
        <v>1023</v>
      </c>
      <c r="AC1089" s="515" t="s">
        <v>8631</v>
      </c>
      <c r="AD1089" s="515" t="s">
        <v>8632</v>
      </c>
      <c r="AP1089" t="s">
        <v>981</v>
      </c>
      <c r="AQ1089">
        <v>0</v>
      </c>
      <c r="AT1089" t="s">
        <v>1239</v>
      </c>
      <c r="AU1089" t="s">
        <v>6687</v>
      </c>
      <c r="AV1089" t="s">
        <v>8633</v>
      </c>
      <c r="AW1089" t="s">
        <v>8634</v>
      </c>
      <c r="AX1089" t="s">
        <v>6688</v>
      </c>
      <c r="BF1089" s="730" t="s">
        <v>6599</v>
      </c>
      <c r="BG1089" s="730" t="s">
        <v>4114</v>
      </c>
      <c r="BH1089" s="730" t="s">
        <v>11139</v>
      </c>
    </row>
    <row r="1090" spans="1:60">
      <c r="A1090">
        <v>1086</v>
      </c>
      <c r="B1090" t="s">
        <v>1023</v>
      </c>
      <c r="D1090" t="s">
        <v>6182</v>
      </c>
      <c r="E1090" t="s">
        <v>6185</v>
      </c>
      <c r="F1090" t="s">
        <v>974</v>
      </c>
      <c r="G1090">
        <v>1</v>
      </c>
      <c r="H1090">
        <v>0</v>
      </c>
      <c r="I1090" t="s">
        <v>5890</v>
      </c>
      <c r="J1090" t="s">
        <v>7953</v>
      </c>
      <c r="K1090" t="s">
        <v>7942</v>
      </c>
      <c r="L1090" t="s">
        <v>2878</v>
      </c>
      <c r="M1090" t="s">
        <v>1586</v>
      </c>
      <c r="N1090" t="s">
        <v>6185</v>
      </c>
      <c r="O1090" t="s">
        <v>6185</v>
      </c>
      <c r="P1090" t="s">
        <v>8635</v>
      </c>
      <c r="Q1090">
        <v>7172</v>
      </c>
      <c r="R1090">
        <v>7873</v>
      </c>
      <c r="S1090">
        <v>7611</v>
      </c>
      <c r="T1090">
        <v>210</v>
      </c>
      <c r="U1090">
        <v>52</v>
      </c>
      <c r="V1090">
        <v>262</v>
      </c>
      <c r="W1090">
        <v>0.9667</v>
      </c>
      <c r="X1090">
        <v>0</v>
      </c>
      <c r="Y1090">
        <v>0</v>
      </c>
      <c r="Z1090">
        <v>1</v>
      </c>
      <c r="AA1090">
        <v>0</v>
      </c>
      <c r="AB1090" t="s">
        <v>1023</v>
      </c>
      <c r="AC1090" t="s">
        <v>8636</v>
      </c>
      <c r="AP1090" t="s">
        <v>981</v>
      </c>
      <c r="AQ1090">
        <v>0</v>
      </c>
      <c r="AT1090" t="s">
        <v>936</v>
      </c>
      <c r="AU1090" t="s">
        <v>5864</v>
      </c>
      <c r="AV1090" t="s">
        <v>8637</v>
      </c>
      <c r="AW1090" t="s">
        <v>8638</v>
      </c>
      <c r="AX1090" t="s">
        <v>5865</v>
      </c>
      <c r="BF1090" s="730" t="s">
        <v>6543</v>
      </c>
      <c r="BG1090" s="730" t="s">
        <v>7942</v>
      </c>
      <c r="BH1090" s="730" t="s">
        <v>11139</v>
      </c>
    </row>
    <row r="1091" spans="1:60">
      <c r="A1091">
        <v>1087</v>
      </c>
      <c r="B1091" t="s">
        <v>1023</v>
      </c>
      <c r="D1091" t="s">
        <v>6074</v>
      </c>
      <c r="E1091" t="s">
        <v>6076</v>
      </c>
      <c r="F1091" t="s">
        <v>974</v>
      </c>
      <c r="G1091">
        <v>1</v>
      </c>
      <c r="H1091">
        <v>0</v>
      </c>
      <c r="I1091" t="s">
        <v>5890</v>
      </c>
      <c r="J1091" t="s">
        <v>5891</v>
      </c>
      <c r="K1091" t="s">
        <v>4114</v>
      </c>
      <c r="L1091" t="s">
        <v>2878</v>
      </c>
      <c r="M1091" t="s">
        <v>1586</v>
      </c>
      <c r="N1091" t="s">
        <v>6076</v>
      </c>
      <c r="O1091" t="s">
        <v>8639</v>
      </c>
      <c r="P1091" t="s">
        <v>8640</v>
      </c>
      <c r="Q1091">
        <v>5348</v>
      </c>
      <c r="R1091">
        <v>5348</v>
      </c>
      <c r="S1091">
        <v>5325</v>
      </c>
      <c r="T1091">
        <v>0</v>
      </c>
      <c r="U1091">
        <v>23</v>
      </c>
      <c r="V1091">
        <v>23</v>
      </c>
      <c r="W1091">
        <v>0.99570000000000003</v>
      </c>
      <c r="X1091">
        <v>1</v>
      </c>
      <c r="Y1091">
        <v>1</v>
      </c>
      <c r="Z1091">
        <v>1</v>
      </c>
      <c r="AA1091">
        <v>1</v>
      </c>
      <c r="AB1091" t="s">
        <v>1023</v>
      </c>
      <c r="AC1091" t="s">
        <v>8641</v>
      </c>
      <c r="AP1091" t="s">
        <v>981</v>
      </c>
      <c r="AQ1091">
        <v>0</v>
      </c>
      <c r="AT1091" t="s">
        <v>1521</v>
      </c>
      <c r="AU1091" t="s">
        <v>2028</v>
      </c>
      <c r="AV1091" t="s">
        <v>8642</v>
      </c>
      <c r="AW1091" t="s">
        <v>8643</v>
      </c>
      <c r="AX1091" t="s">
        <v>2029</v>
      </c>
      <c r="BF1091" s="730" t="s">
        <v>6534</v>
      </c>
      <c r="BG1091" s="730" t="s">
        <v>5413</v>
      </c>
      <c r="BH1091" s="730" t="s">
        <v>11139</v>
      </c>
    </row>
    <row r="1092" spans="1:60">
      <c r="A1092">
        <v>1088</v>
      </c>
      <c r="B1092" t="s">
        <v>1023</v>
      </c>
      <c r="D1092" t="s">
        <v>5501</v>
      </c>
      <c r="E1092" t="s">
        <v>5504</v>
      </c>
      <c r="F1092" t="s">
        <v>974</v>
      </c>
      <c r="G1092">
        <v>1</v>
      </c>
      <c r="H1092">
        <v>0</v>
      </c>
      <c r="I1092" t="s">
        <v>5890</v>
      </c>
      <c r="J1092" t="s">
        <v>7992</v>
      </c>
      <c r="K1092" t="s">
        <v>7933</v>
      </c>
      <c r="L1092" t="s">
        <v>2878</v>
      </c>
      <c r="M1092" t="s">
        <v>1586</v>
      </c>
      <c r="N1092" t="s">
        <v>5504</v>
      </c>
      <c r="O1092" t="s">
        <v>5504</v>
      </c>
      <c r="P1092" t="s">
        <v>8644</v>
      </c>
      <c r="Q1092">
        <v>5598</v>
      </c>
      <c r="R1092">
        <v>5622</v>
      </c>
      <c r="S1092">
        <v>5551</v>
      </c>
      <c r="T1092">
        <v>59</v>
      </c>
      <c r="U1092">
        <v>12</v>
      </c>
      <c r="V1092">
        <v>71</v>
      </c>
      <c r="W1092">
        <v>0.98740000000000006</v>
      </c>
      <c r="X1092">
        <v>1</v>
      </c>
      <c r="Y1092">
        <v>1</v>
      </c>
      <c r="Z1092">
        <v>1</v>
      </c>
      <c r="AA1092">
        <v>1</v>
      </c>
      <c r="AB1092" t="s">
        <v>1023</v>
      </c>
      <c r="AC1092" t="s">
        <v>8645</v>
      </c>
      <c r="AP1092" t="s">
        <v>981</v>
      </c>
      <c r="AQ1092">
        <v>0</v>
      </c>
      <c r="AT1092" t="s">
        <v>1190</v>
      </c>
      <c r="AU1092" t="s">
        <v>3629</v>
      </c>
      <c r="AV1092" t="s">
        <v>8646</v>
      </c>
      <c r="AW1092" t="s">
        <v>3630</v>
      </c>
      <c r="AX1092" t="s">
        <v>3630</v>
      </c>
      <c r="BF1092" s="730" t="s">
        <v>6182</v>
      </c>
      <c r="BG1092" s="730" t="s">
        <v>7942</v>
      </c>
      <c r="BH1092" s="730" t="s">
        <v>11139</v>
      </c>
    </row>
    <row r="1093" spans="1:60">
      <c r="A1093">
        <v>1089</v>
      </c>
      <c r="B1093" t="s">
        <v>1023</v>
      </c>
      <c r="D1093" t="s">
        <v>5453</v>
      </c>
      <c r="E1093" t="s">
        <v>5456</v>
      </c>
      <c r="F1093" t="s">
        <v>974</v>
      </c>
      <c r="G1093">
        <v>1</v>
      </c>
      <c r="H1093">
        <v>0</v>
      </c>
      <c r="I1093" t="s">
        <v>5890</v>
      </c>
      <c r="J1093" t="s">
        <v>5891</v>
      </c>
      <c r="K1093" t="s">
        <v>7942</v>
      </c>
      <c r="L1093" t="s">
        <v>2878</v>
      </c>
      <c r="M1093" t="s">
        <v>1586</v>
      </c>
      <c r="N1093" t="s">
        <v>5456</v>
      </c>
      <c r="O1093" t="s">
        <v>5456</v>
      </c>
      <c r="P1093" t="s">
        <v>8647</v>
      </c>
      <c r="Q1093">
        <v>6387</v>
      </c>
      <c r="R1093">
        <v>6055</v>
      </c>
      <c r="S1093">
        <v>4404</v>
      </c>
      <c r="T1093">
        <v>1611</v>
      </c>
      <c r="U1093">
        <v>40</v>
      </c>
      <c r="V1093">
        <v>1651</v>
      </c>
      <c r="W1093">
        <v>0.72729999999999995</v>
      </c>
      <c r="X1093">
        <v>0</v>
      </c>
      <c r="Y1093">
        <v>1</v>
      </c>
      <c r="Z1093">
        <v>1</v>
      </c>
      <c r="AA1093">
        <v>0</v>
      </c>
      <c r="AB1093" t="s">
        <v>1023</v>
      </c>
      <c r="AC1093" t="s">
        <v>8648</v>
      </c>
      <c r="AP1093" t="s">
        <v>981</v>
      </c>
      <c r="AQ1093">
        <v>0</v>
      </c>
      <c r="AT1093" t="s">
        <v>1034</v>
      </c>
      <c r="AU1093" t="s">
        <v>8649</v>
      </c>
      <c r="AV1093" t="s">
        <v>8650</v>
      </c>
      <c r="AW1093" t="s">
        <v>8651</v>
      </c>
      <c r="AX1093" t="s">
        <v>8651</v>
      </c>
      <c r="BF1093" s="730" t="s">
        <v>6074</v>
      </c>
      <c r="BG1093" s="730" t="s">
        <v>4114</v>
      </c>
      <c r="BH1093" s="730" t="s">
        <v>11139</v>
      </c>
    </row>
    <row r="1094" spans="1:60">
      <c r="A1094">
        <v>1090</v>
      </c>
      <c r="B1094" t="s">
        <v>1023</v>
      </c>
      <c r="D1094" t="s">
        <v>5410</v>
      </c>
      <c r="E1094" t="s">
        <v>5413</v>
      </c>
      <c r="F1094" t="s">
        <v>974</v>
      </c>
      <c r="G1094">
        <v>1</v>
      </c>
      <c r="H1094">
        <v>0</v>
      </c>
      <c r="I1094" t="s">
        <v>5890</v>
      </c>
      <c r="J1094" t="s">
        <v>8063</v>
      </c>
      <c r="K1094" t="s">
        <v>5413</v>
      </c>
      <c r="L1094" t="s">
        <v>2878</v>
      </c>
      <c r="M1094" t="s">
        <v>1586</v>
      </c>
      <c r="N1094" t="s">
        <v>8652</v>
      </c>
      <c r="O1094" t="s">
        <v>8653</v>
      </c>
      <c r="P1094" t="s">
        <v>8654</v>
      </c>
      <c r="Q1094">
        <v>64094</v>
      </c>
      <c r="R1094">
        <v>59790</v>
      </c>
      <c r="S1094">
        <v>59790</v>
      </c>
      <c r="T1094">
        <v>0</v>
      </c>
      <c r="U1094">
        <v>0</v>
      </c>
      <c r="V1094">
        <v>0</v>
      </c>
      <c r="W1094">
        <v>1</v>
      </c>
      <c r="X1094">
        <v>1</v>
      </c>
      <c r="Y1094">
        <v>1</v>
      </c>
      <c r="Z1094">
        <v>1</v>
      </c>
      <c r="AA1094">
        <v>1</v>
      </c>
      <c r="AB1094" t="s">
        <v>1023</v>
      </c>
      <c r="AC1094" t="s">
        <v>8655</v>
      </c>
      <c r="AP1094" t="s">
        <v>981</v>
      </c>
      <c r="AQ1094">
        <v>0</v>
      </c>
      <c r="AT1094" t="s">
        <v>936</v>
      </c>
      <c r="AU1094" t="s">
        <v>5993</v>
      </c>
      <c r="AV1094" t="s">
        <v>8656</v>
      </c>
      <c r="AW1094" t="s">
        <v>8657</v>
      </c>
      <c r="AX1094" t="s">
        <v>8657</v>
      </c>
      <c r="BF1094" s="730" t="s">
        <v>5501</v>
      </c>
      <c r="BG1094" s="730" t="s">
        <v>7933</v>
      </c>
      <c r="BH1094" s="730" t="s">
        <v>11139</v>
      </c>
    </row>
    <row r="1095" spans="1:60">
      <c r="A1095">
        <v>1091</v>
      </c>
      <c r="B1095" t="s">
        <v>1023</v>
      </c>
      <c r="D1095" t="s">
        <v>5297</v>
      </c>
      <c r="E1095" t="s">
        <v>5299</v>
      </c>
      <c r="F1095" t="s">
        <v>974</v>
      </c>
      <c r="G1095">
        <v>1</v>
      </c>
      <c r="H1095">
        <v>0</v>
      </c>
      <c r="I1095" t="s">
        <v>5890</v>
      </c>
      <c r="J1095" t="s">
        <v>8026</v>
      </c>
      <c r="K1095" t="s">
        <v>7933</v>
      </c>
      <c r="L1095" t="s">
        <v>2878</v>
      </c>
      <c r="M1095" t="s">
        <v>1586</v>
      </c>
      <c r="N1095" t="s">
        <v>8658</v>
      </c>
      <c r="O1095" t="s">
        <v>8658</v>
      </c>
      <c r="P1095" t="s">
        <v>8659</v>
      </c>
      <c r="Q1095">
        <v>4393</v>
      </c>
      <c r="R1095">
        <v>4315</v>
      </c>
      <c r="S1095">
        <v>4253</v>
      </c>
      <c r="T1095">
        <v>54</v>
      </c>
      <c r="U1095">
        <v>8</v>
      </c>
      <c r="V1095">
        <v>62</v>
      </c>
      <c r="W1095">
        <v>0.98560000000000003</v>
      </c>
      <c r="X1095">
        <v>1</v>
      </c>
      <c r="Y1095">
        <v>1</v>
      </c>
      <c r="Z1095">
        <v>1</v>
      </c>
      <c r="AA1095">
        <v>1</v>
      </c>
      <c r="AB1095" t="s">
        <v>1023</v>
      </c>
      <c r="AC1095" t="s">
        <v>8660</v>
      </c>
      <c r="AP1095" t="s">
        <v>981</v>
      </c>
      <c r="AQ1095">
        <v>0</v>
      </c>
      <c r="AT1095" t="s">
        <v>1054</v>
      </c>
      <c r="AU1095" t="s">
        <v>4411</v>
      </c>
      <c r="AV1095" t="s">
        <v>8661</v>
      </c>
      <c r="AW1095" t="s">
        <v>8662</v>
      </c>
      <c r="AX1095" t="s">
        <v>4412</v>
      </c>
      <c r="BF1095" s="730" t="s">
        <v>5453</v>
      </c>
      <c r="BG1095" s="730" t="s">
        <v>7942</v>
      </c>
      <c r="BH1095" s="730" t="s">
        <v>11139</v>
      </c>
    </row>
    <row r="1096" spans="1:60">
      <c r="A1096">
        <v>1092</v>
      </c>
      <c r="B1096" t="s">
        <v>1023</v>
      </c>
      <c r="D1096" t="s">
        <v>5178</v>
      </c>
      <c r="E1096" t="s">
        <v>5181</v>
      </c>
      <c r="F1096" t="s">
        <v>974</v>
      </c>
      <c r="G1096">
        <v>1</v>
      </c>
      <c r="H1096">
        <v>0</v>
      </c>
      <c r="I1096" t="s">
        <v>5890</v>
      </c>
      <c r="J1096" t="s">
        <v>7992</v>
      </c>
      <c r="K1096" t="s">
        <v>5413</v>
      </c>
      <c r="L1096" t="s">
        <v>2878</v>
      </c>
      <c r="M1096" t="s">
        <v>1586</v>
      </c>
      <c r="N1096" t="s">
        <v>5181</v>
      </c>
      <c r="O1096" t="s">
        <v>5181</v>
      </c>
      <c r="P1096" t="s">
        <v>8663</v>
      </c>
      <c r="Q1096">
        <v>5449</v>
      </c>
      <c r="R1096">
        <v>5057</v>
      </c>
      <c r="S1096">
        <v>4960</v>
      </c>
      <c r="T1096">
        <v>71</v>
      </c>
      <c r="U1096">
        <v>26</v>
      </c>
      <c r="V1096">
        <v>97</v>
      </c>
      <c r="W1096">
        <v>0.98080000000000001</v>
      </c>
      <c r="X1096">
        <v>1</v>
      </c>
      <c r="Y1096">
        <v>1</v>
      </c>
      <c r="Z1096">
        <v>1</v>
      </c>
      <c r="AA1096">
        <v>1</v>
      </c>
      <c r="AB1096" t="s">
        <v>1023</v>
      </c>
      <c r="AC1096" t="s">
        <v>8664</v>
      </c>
      <c r="AP1096" t="s">
        <v>981</v>
      </c>
      <c r="AQ1096">
        <v>0</v>
      </c>
      <c r="AT1096" t="s">
        <v>1239</v>
      </c>
      <c r="AU1096" t="s">
        <v>6559</v>
      </c>
      <c r="AV1096" t="s">
        <v>8665</v>
      </c>
      <c r="AW1096" t="s">
        <v>8666</v>
      </c>
      <c r="AX1096" t="s">
        <v>6560</v>
      </c>
      <c r="BF1096" s="730" t="s">
        <v>5410</v>
      </c>
      <c r="BG1096" s="730" t="s">
        <v>5413</v>
      </c>
      <c r="BH1096" s="730" t="s">
        <v>11139</v>
      </c>
    </row>
    <row r="1097" spans="1:60">
      <c r="A1097">
        <v>1093</v>
      </c>
      <c r="B1097" t="s">
        <v>1023</v>
      </c>
      <c r="D1097" t="s">
        <v>5134</v>
      </c>
      <c r="E1097" t="s">
        <v>5137</v>
      </c>
      <c r="F1097" t="s">
        <v>974</v>
      </c>
      <c r="G1097">
        <v>1</v>
      </c>
      <c r="H1097">
        <v>0</v>
      </c>
      <c r="I1097" t="s">
        <v>5890</v>
      </c>
      <c r="J1097" t="s">
        <v>8069</v>
      </c>
      <c r="K1097" t="s">
        <v>4114</v>
      </c>
      <c r="L1097" t="s">
        <v>2878</v>
      </c>
      <c r="M1097" t="s">
        <v>1586</v>
      </c>
      <c r="N1097" t="s">
        <v>5137</v>
      </c>
      <c r="O1097" t="s">
        <v>5137</v>
      </c>
      <c r="P1097" t="s">
        <v>8667</v>
      </c>
      <c r="Q1097">
        <v>4830</v>
      </c>
      <c r="R1097">
        <v>4830</v>
      </c>
      <c r="S1097">
        <v>4767</v>
      </c>
      <c r="T1097">
        <v>63</v>
      </c>
      <c r="U1097">
        <v>0</v>
      </c>
      <c r="V1097">
        <v>63</v>
      </c>
      <c r="W1097">
        <v>0.98699999999999999</v>
      </c>
      <c r="X1097">
        <v>1</v>
      </c>
      <c r="Y1097">
        <v>1</v>
      </c>
      <c r="Z1097">
        <v>1</v>
      </c>
      <c r="AA1097">
        <v>1</v>
      </c>
      <c r="AB1097" t="s">
        <v>1023</v>
      </c>
      <c r="AC1097" t="s">
        <v>8668</v>
      </c>
      <c r="AP1097" t="s">
        <v>981</v>
      </c>
      <c r="AQ1097">
        <v>0</v>
      </c>
      <c r="AT1097" t="s">
        <v>991</v>
      </c>
      <c r="AU1097" t="s">
        <v>8669</v>
      </c>
      <c r="AV1097" t="s">
        <v>8670</v>
      </c>
      <c r="AW1097" t="s">
        <v>8671</v>
      </c>
      <c r="AX1097" t="s">
        <v>8672</v>
      </c>
      <c r="BF1097" s="730" t="s">
        <v>5297</v>
      </c>
      <c r="BG1097" s="730" t="s">
        <v>7933</v>
      </c>
      <c r="BH1097" s="730" t="s">
        <v>11139</v>
      </c>
    </row>
    <row r="1098" spans="1:60">
      <c r="A1098">
        <v>1094</v>
      </c>
      <c r="B1098" t="s">
        <v>1023</v>
      </c>
      <c r="D1098" t="s">
        <v>4983</v>
      </c>
      <c r="E1098" t="s">
        <v>4985</v>
      </c>
      <c r="F1098" t="s">
        <v>974</v>
      </c>
      <c r="G1098">
        <v>1</v>
      </c>
      <c r="H1098">
        <v>0</v>
      </c>
      <c r="I1098" t="s">
        <v>3976</v>
      </c>
      <c r="J1098" t="s">
        <v>8673</v>
      </c>
      <c r="K1098" t="s">
        <v>7942</v>
      </c>
      <c r="L1098" t="s">
        <v>2878</v>
      </c>
      <c r="M1098" t="s">
        <v>1586</v>
      </c>
      <c r="N1098" t="s">
        <v>4985</v>
      </c>
      <c r="O1098" t="s">
        <v>4985</v>
      </c>
      <c r="P1098" t="s">
        <v>8674</v>
      </c>
      <c r="Q1098">
        <v>2108</v>
      </c>
      <c r="R1098">
        <v>2108</v>
      </c>
      <c r="S1098">
        <v>2094</v>
      </c>
      <c r="T1098">
        <v>14</v>
      </c>
      <c r="U1098">
        <v>0</v>
      </c>
      <c r="V1098">
        <v>14</v>
      </c>
      <c r="W1098">
        <v>0.99339999999999995</v>
      </c>
      <c r="X1098">
        <v>1</v>
      </c>
      <c r="Y1098">
        <v>1</v>
      </c>
      <c r="Z1098">
        <v>1</v>
      </c>
      <c r="AA1098">
        <v>1</v>
      </c>
      <c r="AB1098" t="s">
        <v>1023</v>
      </c>
      <c r="AC1098" t="s">
        <v>8675</v>
      </c>
      <c r="AP1098" t="s">
        <v>981</v>
      </c>
      <c r="AQ1098">
        <v>0</v>
      </c>
      <c r="AT1098" t="s">
        <v>1044</v>
      </c>
      <c r="AU1098" t="s">
        <v>7302</v>
      </c>
      <c r="AV1098" t="s">
        <v>8676</v>
      </c>
      <c r="AW1098" t="s">
        <v>1181</v>
      </c>
      <c r="AX1098" t="s">
        <v>7303</v>
      </c>
      <c r="BF1098" s="730" t="s">
        <v>5178</v>
      </c>
      <c r="BG1098" s="730" t="s">
        <v>5413</v>
      </c>
      <c r="BH1098" s="730" t="s">
        <v>11139</v>
      </c>
    </row>
    <row r="1099" spans="1:60">
      <c r="A1099">
        <v>1095</v>
      </c>
      <c r="B1099" t="s">
        <v>1023</v>
      </c>
      <c r="D1099" t="s">
        <v>4866</v>
      </c>
      <c r="E1099" t="s">
        <v>4869</v>
      </c>
      <c r="F1099" t="s">
        <v>974</v>
      </c>
      <c r="G1099">
        <v>1</v>
      </c>
      <c r="H1099">
        <v>0</v>
      </c>
      <c r="I1099" t="s">
        <v>5890</v>
      </c>
      <c r="J1099" t="s">
        <v>8396</v>
      </c>
      <c r="K1099" t="s">
        <v>4114</v>
      </c>
      <c r="L1099" t="s">
        <v>2878</v>
      </c>
      <c r="M1099" t="s">
        <v>1586</v>
      </c>
      <c r="N1099" t="s">
        <v>4869</v>
      </c>
      <c r="O1099" t="s">
        <v>4869</v>
      </c>
      <c r="P1099" t="s">
        <v>8677</v>
      </c>
      <c r="Q1099">
        <v>6022</v>
      </c>
      <c r="R1099">
        <v>6022</v>
      </c>
      <c r="S1099">
        <v>5905</v>
      </c>
      <c r="T1099">
        <v>117</v>
      </c>
      <c r="U1099">
        <v>0</v>
      </c>
      <c r="V1099">
        <v>117</v>
      </c>
      <c r="W1099">
        <v>0.98060000000000003</v>
      </c>
      <c r="X1099">
        <v>1</v>
      </c>
      <c r="Y1099">
        <v>1</v>
      </c>
      <c r="Z1099">
        <v>1</v>
      </c>
      <c r="AA1099">
        <v>1</v>
      </c>
      <c r="AB1099" t="s">
        <v>1023</v>
      </c>
      <c r="AC1099" t="s">
        <v>8678</v>
      </c>
      <c r="AP1099" t="s">
        <v>981</v>
      </c>
      <c r="AQ1099">
        <v>0</v>
      </c>
      <c r="AT1099" t="s">
        <v>1044</v>
      </c>
      <c r="AU1099" t="s">
        <v>7695</v>
      </c>
      <c r="AV1099" t="s">
        <v>8679</v>
      </c>
      <c r="AW1099" t="s">
        <v>8680</v>
      </c>
      <c r="AX1099" t="s">
        <v>7696</v>
      </c>
      <c r="BF1099" s="730" t="s">
        <v>5134</v>
      </c>
      <c r="BG1099" s="730" t="s">
        <v>4114</v>
      </c>
      <c r="BH1099" s="730" t="s">
        <v>11139</v>
      </c>
    </row>
    <row r="1100" spans="1:60">
      <c r="A1100">
        <v>1096</v>
      </c>
      <c r="B1100" t="s">
        <v>1023</v>
      </c>
      <c r="D1100" t="s">
        <v>8681</v>
      </c>
      <c r="E1100" t="s">
        <v>8682</v>
      </c>
      <c r="F1100" t="s">
        <v>1019</v>
      </c>
      <c r="G1100">
        <v>0</v>
      </c>
      <c r="H1100">
        <v>1</v>
      </c>
      <c r="I1100" t="s">
        <v>3976</v>
      </c>
      <c r="J1100" t="s">
        <v>5261</v>
      </c>
      <c r="K1100" t="s">
        <v>7942</v>
      </c>
      <c r="L1100" t="s">
        <v>2878</v>
      </c>
      <c r="M1100" t="s">
        <v>1586</v>
      </c>
      <c r="N1100" t="s">
        <v>8683</v>
      </c>
      <c r="O1100" t="s">
        <v>8683</v>
      </c>
      <c r="P1100" t="s">
        <v>8684</v>
      </c>
      <c r="Q1100">
        <v>2043</v>
      </c>
      <c r="R1100">
        <v>2043</v>
      </c>
      <c r="S1100">
        <v>2018</v>
      </c>
      <c r="T1100">
        <v>25</v>
      </c>
      <c r="U1100">
        <v>0</v>
      </c>
      <c r="V1100">
        <v>25</v>
      </c>
      <c r="W1100">
        <v>0.98780000000000001</v>
      </c>
      <c r="X1100">
        <v>1</v>
      </c>
      <c r="Y1100">
        <v>0</v>
      </c>
      <c r="Z1100">
        <v>1</v>
      </c>
      <c r="AA1100">
        <v>0</v>
      </c>
      <c r="AB1100" t="s">
        <v>1023</v>
      </c>
      <c r="AC1100" t="s">
        <v>747</v>
      </c>
      <c r="AJ1100" t="s">
        <v>2812</v>
      </c>
      <c r="AP1100" t="s">
        <v>981</v>
      </c>
      <c r="AQ1100">
        <v>0</v>
      </c>
      <c r="AT1100" t="s">
        <v>1044</v>
      </c>
      <c r="AU1100" t="s">
        <v>7695</v>
      </c>
      <c r="AV1100" t="s">
        <v>8685</v>
      </c>
      <c r="AW1100" t="s">
        <v>8686</v>
      </c>
      <c r="AX1100" t="s">
        <v>7696</v>
      </c>
      <c r="BF1100" s="730" t="s">
        <v>4983</v>
      </c>
      <c r="BG1100" s="730" t="s">
        <v>7942</v>
      </c>
      <c r="BH1100" s="730" t="s">
        <v>11139</v>
      </c>
    </row>
    <row r="1101" spans="1:60">
      <c r="A1101">
        <v>1097</v>
      </c>
      <c r="B1101" t="s">
        <v>1023</v>
      </c>
      <c r="D1101" t="s">
        <v>4793</v>
      </c>
      <c r="E1101" t="s">
        <v>4796</v>
      </c>
      <c r="F1101" t="s">
        <v>1628</v>
      </c>
      <c r="G1101">
        <v>1</v>
      </c>
      <c r="H1101">
        <v>0</v>
      </c>
      <c r="I1101" t="s">
        <v>8687</v>
      </c>
      <c r="J1101" t="s">
        <v>8688</v>
      </c>
      <c r="K1101" t="s">
        <v>7933</v>
      </c>
      <c r="L1101" t="s">
        <v>2878</v>
      </c>
      <c r="M1101" t="s">
        <v>1586</v>
      </c>
      <c r="N1101" t="s">
        <v>8689</v>
      </c>
      <c r="O1101" t="s">
        <v>4796</v>
      </c>
      <c r="P1101" t="s">
        <v>8690</v>
      </c>
      <c r="Q1101">
        <v>17264</v>
      </c>
      <c r="R1101">
        <v>17207</v>
      </c>
      <c r="S1101">
        <v>17027</v>
      </c>
      <c r="T1101">
        <v>100</v>
      </c>
      <c r="U1101">
        <v>80</v>
      </c>
      <c r="V1101">
        <v>180</v>
      </c>
      <c r="W1101">
        <v>0.98950000000000005</v>
      </c>
      <c r="X1101">
        <v>1</v>
      </c>
      <c r="Y1101">
        <v>1</v>
      </c>
      <c r="Z1101">
        <v>1</v>
      </c>
      <c r="AA1101">
        <v>1</v>
      </c>
      <c r="AB1101" t="s">
        <v>1023</v>
      </c>
      <c r="AC1101" t="s">
        <v>8691</v>
      </c>
      <c r="AP1101" t="s">
        <v>981</v>
      </c>
      <c r="AQ1101">
        <v>0</v>
      </c>
      <c r="AT1101" t="s">
        <v>991</v>
      </c>
      <c r="AU1101" t="s">
        <v>8692</v>
      </c>
      <c r="AV1101" t="s">
        <v>8693</v>
      </c>
      <c r="AW1101" t="s">
        <v>8694</v>
      </c>
      <c r="AX1101" t="s">
        <v>8695</v>
      </c>
      <c r="BF1101" s="730" t="s">
        <v>4866</v>
      </c>
      <c r="BG1101" s="730" t="s">
        <v>4114</v>
      </c>
      <c r="BH1101" s="730" t="s">
        <v>11139</v>
      </c>
    </row>
    <row r="1102" spans="1:60">
      <c r="A1102">
        <v>1098</v>
      </c>
      <c r="B1102" t="s">
        <v>1023</v>
      </c>
      <c r="D1102" t="s">
        <v>4722</v>
      </c>
      <c r="E1102" t="s">
        <v>1023</v>
      </c>
      <c r="F1102" t="s">
        <v>974</v>
      </c>
      <c r="G1102">
        <v>1</v>
      </c>
      <c r="H1102">
        <v>0</v>
      </c>
      <c r="I1102" t="s">
        <v>5890</v>
      </c>
      <c r="J1102" t="s">
        <v>8696</v>
      </c>
      <c r="K1102" t="s">
        <v>7933</v>
      </c>
      <c r="L1102" t="s">
        <v>2878</v>
      </c>
      <c r="M1102" t="s">
        <v>1586</v>
      </c>
      <c r="N1102" t="s">
        <v>8697</v>
      </c>
      <c r="O1102" t="s">
        <v>8698</v>
      </c>
      <c r="P1102" t="s">
        <v>8699</v>
      </c>
      <c r="Q1102">
        <v>237992</v>
      </c>
      <c r="R1102">
        <v>237261</v>
      </c>
      <c r="S1102">
        <v>235054</v>
      </c>
      <c r="T1102">
        <v>1790</v>
      </c>
      <c r="U1102">
        <v>417</v>
      </c>
      <c r="V1102">
        <v>2207</v>
      </c>
      <c r="W1102">
        <v>0.99070000000000003</v>
      </c>
      <c r="X1102">
        <v>0</v>
      </c>
      <c r="Y1102">
        <v>1</v>
      </c>
      <c r="Z1102">
        <v>1</v>
      </c>
      <c r="AA1102">
        <v>0</v>
      </c>
      <c r="AB1102" t="s">
        <v>1023</v>
      </c>
      <c r="AC1102" t="s">
        <v>8700</v>
      </c>
      <c r="AP1102" t="s">
        <v>1262</v>
      </c>
      <c r="AQ1102">
        <v>2</v>
      </c>
      <c r="AT1102" t="s">
        <v>1034</v>
      </c>
      <c r="AU1102" t="s">
        <v>8701</v>
      </c>
      <c r="AV1102" t="s">
        <v>8702</v>
      </c>
      <c r="AW1102" t="s">
        <v>8703</v>
      </c>
      <c r="AX1102" t="s">
        <v>8704</v>
      </c>
      <c r="BF1102" s="730" t="s">
        <v>8681</v>
      </c>
      <c r="BG1102" s="730" t="s">
        <v>7942</v>
      </c>
      <c r="BH1102" s="730" t="s">
        <v>11139</v>
      </c>
    </row>
    <row r="1103" spans="1:60">
      <c r="A1103">
        <v>1099</v>
      </c>
      <c r="B1103" t="s">
        <v>1023</v>
      </c>
      <c r="D1103" t="s">
        <v>4640</v>
      </c>
      <c r="E1103" t="s">
        <v>4642</v>
      </c>
      <c r="F1103" t="s">
        <v>974</v>
      </c>
      <c r="G1103">
        <v>1</v>
      </c>
      <c r="H1103">
        <v>0</v>
      </c>
      <c r="I1103" t="s">
        <v>5890</v>
      </c>
      <c r="J1103" t="s">
        <v>7953</v>
      </c>
      <c r="K1103" t="s">
        <v>7942</v>
      </c>
      <c r="L1103" t="s">
        <v>2878</v>
      </c>
      <c r="M1103" t="s">
        <v>1586</v>
      </c>
      <c r="N1103" t="s">
        <v>4642</v>
      </c>
      <c r="O1103" t="s">
        <v>4642</v>
      </c>
      <c r="P1103" t="s">
        <v>8705</v>
      </c>
      <c r="Q1103">
        <v>17619</v>
      </c>
      <c r="R1103">
        <v>17522</v>
      </c>
      <c r="S1103">
        <v>17218</v>
      </c>
      <c r="T1103">
        <v>213</v>
      </c>
      <c r="U1103">
        <v>91</v>
      </c>
      <c r="V1103">
        <v>304</v>
      </c>
      <c r="W1103">
        <v>0.98270000000000002</v>
      </c>
      <c r="X1103">
        <v>1</v>
      </c>
      <c r="Y1103">
        <v>1</v>
      </c>
      <c r="Z1103">
        <v>1</v>
      </c>
      <c r="AA1103">
        <v>1</v>
      </c>
      <c r="AB1103" t="s">
        <v>1023</v>
      </c>
      <c r="AC1103" t="s">
        <v>8706</v>
      </c>
      <c r="AP1103" t="s">
        <v>981</v>
      </c>
      <c r="AQ1103">
        <v>0</v>
      </c>
      <c r="AT1103" t="s">
        <v>1190</v>
      </c>
      <c r="AU1103" t="s">
        <v>3620</v>
      </c>
      <c r="AV1103" t="s">
        <v>8707</v>
      </c>
      <c r="AW1103" t="s">
        <v>3622</v>
      </c>
      <c r="AX1103" t="s">
        <v>3622</v>
      </c>
      <c r="BF1103" s="730" t="s">
        <v>4793</v>
      </c>
      <c r="BG1103" s="730" t="s">
        <v>7933</v>
      </c>
      <c r="BH1103" s="730" t="s">
        <v>11139</v>
      </c>
    </row>
    <row r="1104" spans="1:60">
      <c r="A1104">
        <v>1100</v>
      </c>
      <c r="B1104" t="s">
        <v>1023</v>
      </c>
      <c r="D1104" t="s">
        <v>4634</v>
      </c>
      <c r="E1104" t="s">
        <v>4637</v>
      </c>
      <c r="F1104" t="s">
        <v>974</v>
      </c>
      <c r="G1104">
        <v>1</v>
      </c>
      <c r="H1104">
        <v>0</v>
      </c>
      <c r="I1104" t="s">
        <v>3976</v>
      </c>
      <c r="J1104" t="s">
        <v>5331</v>
      </c>
      <c r="K1104" t="s">
        <v>7942</v>
      </c>
      <c r="L1104" t="s">
        <v>2878</v>
      </c>
      <c r="M1104" t="s">
        <v>1586</v>
      </c>
      <c r="N1104" t="s">
        <v>8708</v>
      </c>
      <c r="O1104" t="s">
        <v>8708</v>
      </c>
      <c r="P1104" t="s">
        <v>8709</v>
      </c>
      <c r="Q1104">
        <v>2025</v>
      </c>
      <c r="R1104">
        <v>1515</v>
      </c>
      <c r="S1104">
        <v>1478</v>
      </c>
      <c r="T1104">
        <v>12</v>
      </c>
      <c r="U1104">
        <v>25</v>
      </c>
      <c r="V1104">
        <v>37</v>
      </c>
      <c r="W1104">
        <v>0.97560000000000002</v>
      </c>
      <c r="X1104">
        <v>0</v>
      </c>
      <c r="Y1104">
        <v>1</v>
      </c>
      <c r="Z1104">
        <v>1</v>
      </c>
      <c r="AA1104">
        <v>0</v>
      </c>
      <c r="AB1104" t="s">
        <v>1023</v>
      </c>
      <c r="AC1104" t="s">
        <v>8710</v>
      </c>
      <c r="AP1104" t="s">
        <v>981</v>
      </c>
      <c r="AQ1104">
        <v>0</v>
      </c>
      <c r="AT1104" t="s">
        <v>1044</v>
      </c>
      <c r="AU1104" t="s">
        <v>7803</v>
      </c>
      <c r="AV1104" t="s">
        <v>8711</v>
      </c>
      <c r="AW1104" t="s">
        <v>8712</v>
      </c>
      <c r="AX1104" t="s">
        <v>7804</v>
      </c>
      <c r="BF1104" s="730" t="s">
        <v>4722</v>
      </c>
      <c r="BG1104" s="730" t="s">
        <v>7933</v>
      </c>
      <c r="BH1104" s="730" t="s">
        <v>11139</v>
      </c>
    </row>
    <row r="1105" spans="1:60">
      <c r="A1105">
        <v>1101</v>
      </c>
      <c r="B1105" t="s">
        <v>1023</v>
      </c>
      <c r="D1105" t="s">
        <v>8713</v>
      </c>
      <c r="E1105" t="s">
        <v>8714</v>
      </c>
      <c r="F1105" t="s">
        <v>1019</v>
      </c>
      <c r="G1105">
        <v>0</v>
      </c>
      <c r="H1105">
        <v>1</v>
      </c>
      <c r="I1105" t="s">
        <v>3976</v>
      </c>
      <c r="J1105" t="s">
        <v>5331</v>
      </c>
      <c r="K1105" t="s">
        <v>7942</v>
      </c>
      <c r="L1105" t="s">
        <v>2878</v>
      </c>
      <c r="M1105" t="s">
        <v>1586</v>
      </c>
      <c r="N1105" t="s">
        <v>8715</v>
      </c>
      <c r="O1105" t="s">
        <v>8708</v>
      </c>
      <c r="P1105" t="s">
        <v>8716</v>
      </c>
      <c r="Q1105">
        <v>2019</v>
      </c>
      <c r="R1105">
        <v>2019</v>
      </c>
      <c r="S1105">
        <v>1930</v>
      </c>
      <c r="T1105">
        <v>68</v>
      </c>
      <c r="U1105">
        <v>21</v>
      </c>
      <c r="V1105">
        <v>89</v>
      </c>
      <c r="W1105">
        <v>0.95589999999999997</v>
      </c>
      <c r="X1105">
        <v>0</v>
      </c>
      <c r="Y1105">
        <v>0</v>
      </c>
      <c r="Z1105">
        <v>1</v>
      </c>
      <c r="AA1105">
        <v>0</v>
      </c>
      <c r="AB1105" t="s">
        <v>1023</v>
      </c>
      <c r="AC1105" t="s">
        <v>747</v>
      </c>
      <c r="AJ1105" t="s">
        <v>8348</v>
      </c>
      <c r="AP1105" t="s">
        <v>981</v>
      </c>
      <c r="AQ1105">
        <v>0</v>
      </c>
      <c r="AT1105" t="s">
        <v>971</v>
      </c>
      <c r="AU1105" t="s">
        <v>1251</v>
      </c>
      <c r="AV1105" t="s">
        <v>8717</v>
      </c>
      <c r="AW1105" t="s">
        <v>8718</v>
      </c>
      <c r="AX1105" t="s">
        <v>1252</v>
      </c>
      <c r="BF1105" s="730" t="s">
        <v>4640</v>
      </c>
      <c r="BG1105" s="730" t="s">
        <v>7942</v>
      </c>
      <c r="BH1105" s="730" t="s">
        <v>11139</v>
      </c>
    </row>
    <row r="1106" spans="1:60">
      <c r="A1106">
        <v>1102</v>
      </c>
      <c r="B1106" t="s">
        <v>1023</v>
      </c>
      <c r="D1106" t="s">
        <v>4607</v>
      </c>
      <c r="E1106" t="s">
        <v>4609</v>
      </c>
      <c r="F1106" t="s">
        <v>974</v>
      </c>
      <c r="G1106">
        <v>1</v>
      </c>
      <c r="H1106">
        <v>0</v>
      </c>
      <c r="I1106" t="s">
        <v>5890</v>
      </c>
      <c r="J1106" t="s">
        <v>7932</v>
      </c>
      <c r="K1106" t="s">
        <v>5413</v>
      </c>
      <c r="L1106" t="s">
        <v>2878</v>
      </c>
      <c r="M1106" t="s">
        <v>1586</v>
      </c>
      <c r="N1106" t="s">
        <v>4609</v>
      </c>
      <c r="O1106" t="s">
        <v>4609</v>
      </c>
      <c r="P1106" t="s">
        <v>8719</v>
      </c>
      <c r="Q1106">
        <v>5749</v>
      </c>
      <c r="R1106">
        <v>5898</v>
      </c>
      <c r="S1106">
        <v>5649</v>
      </c>
      <c r="T1106">
        <v>228</v>
      </c>
      <c r="U1106">
        <v>21</v>
      </c>
      <c r="V1106">
        <v>249</v>
      </c>
      <c r="W1106">
        <v>0.95779999999999998</v>
      </c>
      <c r="X1106">
        <v>0</v>
      </c>
      <c r="Y1106">
        <v>1</v>
      </c>
      <c r="Z1106">
        <v>1</v>
      </c>
      <c r="AA1106">
        <v>0</v>
      </c>
      <c r="AB1106" t="s">
        <v>1023</v>
      </c>
      <c r="AC1106" t="s">
        <v>8720</v>
      </c>
      <c r="AP1106" t="s">
        <v>981</v>
      </c>
      <c r="AQ1106">
        <v>0</v>
      </c>
      <c r="AT1106" t="s">
        <v>1044</v>
      </c>
      <c r="AU1106" t="s">
        <v>7516</v>
      </c>
      <c r="AV1106" t="s">
        <v>8721</v>
      </c>
      <c r="AW1106" t="s">
        <v>6905</v>
      </c>
      <c r="AX1106" t="s">
        <v>6905</v>
      </c>
      <c r="BF1106" s="730" t="s">
        <v>4634</v>
      </c>
      <c r="BG1106" s="730" t="s">
        <v>7942</v>
      </c>
      <c r="BH1106" s="730" t="s">
        <v>11139</v>
      </c>
    </row>
    <row r="1107" spans="1:60">
      <c r="A1107">
        <v>1103</v>
      </c>
      <c r="B1107" t="s">
        <v>1023</v>
      </c>
      <c r="D1107" t="s">
        <v>4585</v>
      </c>
      <c r="E1107" t="s">
        <v>4587</v>
      </c>
      <c r="F1107" t="s">
        <v>974</v>
      </c>
      <c r="G1107">
        <v>1</v>
      </c>
      <c r="H1107">
        <v>0</v>
      </c>
      <c r="I1107" t="s">
        <v>5890</v>
      </c>
      <c r="J1107" t="s">
        <v>8063</v>
      </c>
      <c r="K1107" t="s">
        <v>5413</v>
      </c>
      <c r="L1107" t="s">
        <v>2878</v>
      </c>
      <c r="M1107" t="s">
        <v>1586</v>
      </c>
      <c r="N1107" t="s">
        <v>8722</v>
      </c>
      <c r="O1107" t="s">
        <v>8722</v>
      </c>
      <c r="P1107" t="s">
        <v>8723</v>
      </c>
      <c r="Q1107">
        <v>2123</v>
      </c>
      <c r="R1107">
        <v>2155</v>
      </c>
      <c r="S1107">
        <v>2060</v>
      </c>
      <c r="T1107">
        <v>39</v>
      </c>
      <c r="U1107">
        <v>56</v>
      </c>
      <c r="V1107">
        <v>95</v>
      </c>
      <c r="W1107">
        <v>0.95589999999999997</v>
      </c>
      <c r="X1107">
        <v>0</v>
      </c>
      <c r="Y1107">
        <v>0</v>
      </c>
      <c r="Z1107">
        <v>0</v>
      </c>
      <c r="AA1107">
        <v>0</v>
      </c>
      <c r="AB1107" t="s">
        <v>1023</v>
      </c>
      <c r="AC1107" t="s">
        <v>8724</v>
      </c>
      <c r="AP1107" t="s">
        <v>981</v>
      </c>
      <c r="AQ1107">
        <v>0</v>
      </c>
      <c r="AT1107" t="s">
        <v>991</v>
      </c>
      <c r="AU1107" t="s">
        <v>8725</v>
      </c>
      <c r="AV1107" t="s">
        <v>8726</v>
      </c>
      <c r="AW1107" t="s">
        <v>8727</v>
      </c>
      <c r="AX1107" t="s">
        <v>8728</v>
      </c>
      <c r="BF1107" s="730" t="s">
        <v>8713</v>
      </c>
      <c r="BG1107" s="730" t="s">
        <v>7942</v>
      </c>
      <c r="BH1107" s="730" t="s">
        <v>11139</v>
      </c>
    </row>
    <row r="1108" spans="1:60">
      <c r="A1108">
        <v>1104</v>
      </c>
      <c r="B1108" t="s">
        <v>1023</v>
      </c>
      <c r="D1108" t="s">
        <v>4193</v>
      </c>
      <c r="E1108" t="s">
        <v>4196</v>
      </c>
      <c r="F1108" t="s">
        <v>974</v>
      </c>
      <c r="G1108">
        <v>2</v>
      </c>
      <c r="H1108">
        <v>0</v>
      </c>
      <c r="I1108" t="s">
        <v>5890</v>
      </c>
      <c r="J1108" t="s">
        <v>8103</v>
      </c>
      <c r="K1108" t="s">
        <v>5413</v>
      </c>
      <c r="L1108" t="s">
        <v>2878</v>
      </c>
      <c r="M1108" t="s">
        <v>1586</v>
      </c>
      <c r="N1108" t="s">
        <v>4196</v>
      </c>
      <c r="O1108" t="s">
        <v>4196</v>
      </c>
      <c r="P1108" t="s">
        <v>8729</v>
      </c>
      <c r="Q1108">
        <v>6704</v>
      </c>
      <c r="R1108">
        <v>6668</v>
      </c>
      <c r="S1108">
        <v>6079</v>
      </c>
      <c r="T1108">
        <v>561</v>
      </c>
      <c r="U1108">
        <v>28</v>
      </c>
      <c r="V1108">
        <v>589</v>
      </c>
      <c r="W1108">
        <v>0.91169999999999995</v>
      </c>
      <c r="X1108">
        <v>0</v>
      </c>
      <c r="Y1108">
        <v>0</v>
      </c>
      <c r="Z1108">
        <v>1</v>
      </c>
      <c r="AA1108">
        <v>0</v>
      </c>
      <c r="AB1108" t="s">
        <v>1023</v>
      </c>
      <c r="AC1108" s="515" t="s">
        <v>8730</v>
      </c>
      <c r="AD1108" s="515" t="s">
        <v>8731</v>
      </c>
      <c r="AP1108" t="s">
        <v>981</v>
      </c>
      <c r="AQ1108">
        <v>0</v>
      </c>
      <c r="AT1108" t="s">
        <v>971</v>
      </c>
      <c r="AU1108" t="s">
        <v>1059</v>
      </c>
      <c r="AV1108" t="s">
        <v>8732</v>
      </c>
      <c r="AW1108" t="s">
        <v>5456</v>
      </c>
      <c r="AX1108" t="s">
        <v>1060</v>
      </c>
      <c r="BF1108" s="730" t="s">
        <v>4607</v>
      </c>
      <c r="BG1108" s="730" t="s">
        <v>5413</v>
      </c>
      <c r="BH1108" s="730" t="s">
        <v>11139</v>
      </c>
    </row>
    <row r="1109" spans="1:60">
      <c r="A1109">
        <v>1105</v>
      </c>
      <c r="B1109" t="s">
        <v>1023</v>
      </c>
      <c r="D1109" t="s">
        <v>1834</v>
      </c>
      <c r="E1109" t="s">
        <v>1837</v>
      </c>
      <c r="F1109" t="s">
        <v>974</v>
      </c>
      <c r="G1109">
        <v>1</v>
      </c>
      <c r="H1109">
        <v>0</v>
      </c>
      <c r="I1109" t="s">
        <v>5890</v>
      </c>
      <c r="J1109" t="s">
        <v>8103</v>
      </c>
      <c r="K1109" t="s">
        <v>5413</v>
      </c>
      <c r="L1109" t="s">
        <v>2878</v>
      </c>
      <c r="M1109" t="s">
        <v>1586</v>
      </c>
      <c r="N1109" t="s">
        <v>4196</v>
      </c>
      <c r="O1109" t="s">
        <v>4196</v>
      </c>
      <c r="P1109" t="s">
        <v>8733</v>
      </c>
      <c r="Q1109">
        <v>5504</v>
      </c>
      <c r="R1109">
        <v>5513</v>
      </c>
      <c r="S1109">
        <v>4078</v>
      </c>
      <c r="T1109">
        <v>1337</v>
      </c>
      <c r="U1109">
        <v>98</v>
      </c>
      <c r="V1109">
        <v>1435</v>
      </c>
      <c r="W1109">
        <v>0.73970000000000002</v>
      </c>
      <c r="X1109">
        <v>0</v>
      </c>
      <c r="Y1109">
        <v>1</v>
      </c>
      <c r="Z1109">
        <v>1</v>
      </c>
      <c r="AA1109">
        <v>0</v>
      </c>
      <c r="AB1109" t="s">
        <v>1023</v>
      </c>
      <c r="AC1109" t="s">
        <v>8734</v>
      </c>
      <c r="AP1109" t="s">
        <v>981</v>
      </c>
      <c r="AQ1109">
        <v>0</v>
      </c>
      <c r="AT1109" t="s">
        <v>1023</v>
      </c>
      <c r="AU1109" t="s">
        <v>8461</v>
      </c>
      <c r="AV1109" t="s">
        <v>8735</v>
      </c>
      <c r="AW1109" t="s">
        <v>8736</v>
      </c>
      <c r="AX1109" t="s">
        <v>8462</v>
      </c>
      <c r="BF1109" s="730" t="s">
        <v>4585</v>
      </c>
      <c r="BG1109" s="730" t="s">
        <v>5413</v>
      </c>
      <c r="BH1109" s="730" t="s">
        <v>11139</v>
      </c>
    </row>
    <row r="1110" spans="1:60">
      <c r="A1110">
        <v>1106</v>
      </c>
      <c r="B1110" t="s">
        <v>1023</v>
      </c>
      <c r="D1110" t="s">
        <v>4111</v>
      </c>
      <c r="E1110" t="s">
        <v>4114</v>
      </c>
      <c r="F1110" t="s">
        <v>974</v>
      </c>
      <c r="G1110">
        <v>1</v>
      </c>
      <c r="H1110">
        <v>0</v>
      </c>
      <c r="I1110" t="s">
        <v>5890</v>
      </c>
      <c r="J1110" t="s">
        <v>7974</v>
      </c>
      <c r="K1110" t="s">
        <v>4114</v>
      </c>
      <c r="L1110" t="s">
        <v>2878</v>
      </c>
      <c r="M1110" t="s">
        <v>1586</v>
      </c>
      <c r="N1110" t="s">
        <v>4114</v>
      </c>
      <c r="O1110" t="s">
        <v>4114</v>
      </c>
      <c r="P1110" t="s">
        <v>8737</v>
      </c>
      <c r="Q1110">
        <v>61277</v>
      </c>
      <c r="R1110">
        <v>56761</v>
      </c>
      <c r="S1110">
        <v>56245</v>
      </c>
      <c r="T1110">
        <v>516</v>
      </c>
      <c r="U1110">
        <v>0</v>
      </c>
      <c r="V1110">
        <v>516</v>
      </c>
      <c r="W1110">
        <v>0.9909</v>
      </c>
      <c r="X1110">
        <v>1</v>
      </c>
      <c r="Y1110">
        <v>1</v>
      </c>
      <c r="Z1110">
        <v>1</v>
      </c>
      <c r="AA1110">
        <v>1</v>
      </c>
      <c r="AB1110" t="s">
        <v>1023</v>
      </c>
      <c r="AC1110" t="s">
        <v>8738</v>
      </c>
      <c r="AP1110" t="s">
        <v>981</v>
      </c>
      <c r="AQ1110">
        <v>0</v>
      </c>
      <c r="AT1110" t="s">
        <v>1044</v>
      </c>
      <c r="AU1110" t="s">
        <v>7173</v>
      </c>
      <c r="AV1110" t="s">
        <v>8739</v>
      </c>
      <c r="AW1110" t="s">
        <v>8740</v>
      </c>
      <c r="AX1110" t="s">
        <v>7174</v>
      </c>
      <c r="BF1110" s="730" t="s">
        <v>4193</v>
      </c>
      <c r="BG1110" s="730" t="s">
        <v>5413</v>
      </c>
      <c r="BH1110" s="730" t="s">
        <v>11139</v>
      </c>
    </row>
    <row r="1111" spans="1:60">
      <c r="A1111">
        <v>1107</v>
      </c>
      <c r="B1111" t="s">
        <v>1023</v>
      </c>
      <c r="D1111" t="s">
        <v>3903</v>
      </c>
      <c r="E1111" t="s">
        <v>3905</v>
      </c>
      <c r="F1111" t="s">
        <v>974</v>
      </c>
      <c r="G1111">
        <v>1</v>
      </c>
      <c r="H1111">
        <v>0</v>
      </c>
      <c r="I1111" t="s">
        <v>5890</v>
      </c>
      <c r="J1111" t="s">
        <v>7941</v>
      </c>
      <c r="K1111" t="s">
        <v>7942</v>
      </c>
      <c r="L1111" t="s">
        <v>2878</v>
      </c>
      <c r="M1111" t="s">
        <v>1586</v>
      </c>
      <c r="N1111" t="s">
        <v>8741</v>
      </c>
      <c r="O1111" t="s">
        <v>8741</v>
      </c>
      <c r="P1111" t="s">
        <v>8742</v>
      </c>
      <c r="Q1111">
        <v>3155</v>
      </c>
      <c r="R1111">
        <v>2696</v>
      </c>
      <c r="S1111">
        <v>2560</v>
      </c>
      <c r="T1111">
        <v>126</v>
      </c>
      <c r="U1111">
        <v>10</v>
      </c>
      <c r="V1111">
        <v>136</v>
      </c>
      <c r="W1111">
        <v>0.9496</v>
      </c>
      <c r="X1111">
        <v>0</v>
      </c>
      <c r="Y1111">
        <v>1</v>
      </c>
      <c r="Z1111">
        <v>1</v>
      </c>
      <c r="AA1111">
        <v>0</v>
      </c>
      <c r="AB1111" t="s">
        <v>1023</v>
      </c>
      <c r="AC1111" t="s">
        <v>8743</v>
      </c>
      <c r="AP1111" t="s">
        <v>981</v>
      </c>
      <c r="AQ1111">
        <v>0</v>
      </c>
      <c r="AT1111" t="s">
        <v>991</v>
      </c>
      <c r="AU1111" t="s">
        <v>8744</v>
      </c>
      <c r="AV1111" t="s">
        <v>8745</v>
      </c>
      <c r="AW1111" t="s">
        <v>1440</v>
      </c>
      <c r="AX1111" t="s">
        <v>8746</v>
      </c>
      <c r="BF1111" s="730" t="s">
        <v>1834</v>
      </c>
      <c r="BG1111" s="730" t="s">
        <v>5413</v>
      </c>
      <c r="BH1111" s="730" t="s">
        <v>11139</v>
      </c>
    </row>
    <row r="1112" spans="1:60">
      <c r="A1112">
        <v>1108</v>
      </c>
      <c r="B1112" t="s">
        <v>1023</v>
      </c>
      <c r="D1112" t="s">
        <v>1915</v>
      </c>
      <c r="E1112" t="s">
        <v>1917</v>
      </c>
      <c r="F1112" t="s">
        <v>974</v>
      </c>
      <c r="G1112">
        <v>1</v>
      </c>
      <c r="H1112">
        <v>0</v>
      </c>
      <c r="I1112" t="s">
        <v>5890</v>
      </c>
      <c r="J1112" t="s">
        <v>7941</v>
      </c>
      <c r="K1112" t="s">
        <v>7942</v>
      </c>
      <c r="L1112" t="s">
        <v>2878</v>
      </c>
      <c r="M1112" t="s">
        <v>1586</v>
      </c>
      <c r="N1112" t="s">
        <v>8741</v>
      </c>
      <c r="O1112" t="s">
        <v>8741</v>
      </c>
      <c r="P1112" t="s">
        <v>8747</v>
      </c>
      <c r="Q1112">
        <v>9546</v>
      </c>
      <c r="R1112">
        <v>9396</v>
      </c>
      <c r="S1112">
        <v>9063</v>
      </c>
      <c r="T1112">
        <v>207</v>
      </c>
      <c r="U1112">
        <v>126</v>
      </c>
      <c r="V1112">
        <v>333</v>
      </c>
      <c r="W1112">
        <v>0.96460000000000001</v>
      </c>
      <c r="X1112">
        <v>0</v>
      </c>
      <c r="Y1112">
        <v>1</v>
      </c>
      <c r="Z1112">
        <v>1</v>
      </c>
      <c r="AA1112">
        <v>0</v>
      </c>
      <c r="AB1112" t="s">
        <v>1023</v>
      </c>
      <c r="AC1112" t="s">
        <v>8748</v>
      </c>
      <c r="AP1112" t="s">
        <v>981</v>
      </c>
      <c r="AQ1112">
        <v>0</v>
      </c>
      <c r="AT1112" t="s">
        <v>1054</v>
      </c>
      <c r="AU1112" t="s">
        <v>4045</v>
      </c>
      <c r="AV1112" t="s">
        <v>8749</v>
      </c>
      <c r="AW1112" t="s">
        <v>8750</v>
      </c>
      <c r="AX1112" t="s">
        <v>4046</v>
      </c>
      <c r="BF1112" s="730" t="s">
        <v>4111</v>
      </c>
      <c r="BG1112" s="730" t="s">
        <v>4114</v>
      </c>
      <c r="BH1112" s="730" t="s">
        <v>11139</v>
      </c>
    </row>
    <row r="1113" spans="1:60">
      <c r="A1113">
        <v>1109</v>
      </c>
      <c r="B1113" t="s">
        <v>1023</v>
      </c>
      <c r="D1113" t="s">
        <v>3782</v>
      </c>
      <c r="E1113" t="s">
        <v>3784</v>
      </c>
      <c r="F1113" t="s">
        <v>974</v>
      </c>
      <c r="G1113">
        <v>1</v>
      </c>
      <c r="H1113">
        <v>0</v>
      </c>
      <c r="I1113" t="s">
        <v>5890</v>
      </c>
      <c r="J1113" t="s">
        <v>8063</v>
      </c>
      <c r="K1113" t="s">
        <v>5413</v>
      </c>
      <c r="L1113" t="s">
        <v>2878</v>
      </c>
      <c r="M1113" t="s">
        <v>1586</v>
      </c>
      <c r="N1113" t="s">
        <v>3784</v>
      </c>
      <c r="O1113" t="s">
        <v>3784</v>
      </c>
      <c r="P1113" t="s">
        <v>8751</v>
      </c>
      <c r="Q1113">
        <v>3747</v>
      </c>
      <c r="R1113">
        <v>3668</v>
      </c>
      <c r="S1113">
        <v>3668</v>
      </c>
      <c r="T1113">
        <v>0</v>
      </c>
      <c r="U1113">
        <v>0</v>
      </c>
      <c r="V1113">
        <v>0</v>
      </c>
      <c r="W1113">
        <v>1</v>
      </c>
      <c r="X1113">
        <v>1</v>
      </c>
      <c r="Y1113">
        <v>1</v>
      </c>
      <c r="Z1113">
        <v>1</v>
      </c>
      <c r="AA1113">
        <v>1</v>
      </c>
      <c r="AB1113" t="s">
        <v>1023</v>
      </c>
      <c r="AC1113" t="s">
        <v>8752</v>
      </c>
      <c r="AP1113" t="s">
        <v>981</v>
      </c>
      <c r="AQ1113">
        <v>0</v>
      </c>
      <c r="AT1113" t="s">
        <v>1521</v>
      </c>
      <c r="AU1113" t="s">
        <v>1750</v>
      </c>
      <c r="AV1113" t="s">
        <v>8753</v>
      </c>
      <c r="AW1113" t="s">
        <v>1751</v>
      </c>
      <c r="AX1113" t="s">
        <v>1751</v>
      </c>
      <c r="BF1113" s="730" t="s">
        <v>3903</v>
      </c>
      <c r="BG1113" s="730" t="s">
        <v>7942</v>
      </c>
      <c r="BH1113" s="730" t="s">
        <v>11139</v>
      </c>
    </row>
    <row r="1114" spans="1:60">
      <c r="A1114">
        <v>1110</v>
      </c>
      <c r="B1114" t="s">
        <v>1023</v>
      </c>
      <c r="D1114" t="s">
        <v>3448</v>
      </c>
      <c r="E1114" t="s">
        <v>3451</v>
      </c>
      <c r="F1114" t="s">
        <v>974</v>
      </c>
      <c r="G1114">
        <v>1</v>
      </c>
      <c r="H1114">
        <v>0</v>
      </c>
      <c r="I1114" t="s">
        <v>3976</v>
      </c>
      <c r="J1114" t="s">
        <v>8754</v>
      </c>
      <c r="K1114" t="s">
        <v>7942</v>
      </c>
      <c r="L1114" t="s">
        <v>2878</v>
      </c>
      <c r="M1114" t="s">
        <v>1586</v>
      </c>
      <c r="N1114" t="s">
        <v>3451</v>
      </c>
      <c r="O1114" t="s">
        <v>8755</v>
      </c>
      <c r="P1114" t="s">
        <v>8756</v>
      </c>
      <c r="Q1114">
        <v>4637</v>
      </c>
      <c r="R1114">
        <v>4637</v>
      </c>
      <c r="S1114">
        <v>3377</v>
      </c>
      <c r="T1114">
        <v>1236</v>
      </c>
      <c r="U1114">
        <v>24</v>
      </c>
      <c r="V1114">
        <v>1260</v>
      </c>
      <c r="W1114">
        <v>0.72829999999999995</v>
      </c>
      <c r="X1114">
        <v>0</v>
      </c>
      <c r="Y1114">
        <v>0</v>
      </c>
      <c r="Z1114">
        <v>1</v>
      </c>
      <c r="AA1114">
        <v>0</v>
      </c>
      <c r="AB1114" t="s">
        <v>1023</v>
      </c>
      <c r="AC1114" t="s">
        <v>8757</v>
      </c>
      <c r="AP1114" t="s">
        <v>981</v>
      </c>
      <c r="AQ1114">
        <v>0</v>
      </c>
      <c r="AT1114" t="s">
        <v>1023</v>
      </c>
      <c r="AU1114" t="s">
        <v>8454</v>
      </c>
      <c r="AV1114" t="s">
        <v>8758</v>
      </c>
      <c r="AW1114" t="s">
        <v>8455</v>
      </c>
      <c r="AX1114" t="s">
        <v>8455</v>
      </c>
      <c r="BF1114" s="730" t="s">
        <v>1915</v>
      </c>
      <c r="BG1114" s="730" t="s">
        <v>7942</v>
      </c>
      <c r="BH1114" s="730" t="s">
        <v>11139</v>
      </c>
    </row>
    <row r="1115" spans="1:60">
      <c r="A1115">
        <v>1111</v>
      </c>
      <c r="B1115" t="s">
        <v>1023</v>
      </c>
      <c r="D1115" t="s">
        <v>3208</v>
      </c>
      <c r="E1115" t="s">
        <v>3211</v>
      </c>
      <c r="F1115" t="s">
        <v>974</v>
      </c>
      <c r="G1115">
        <v>1</v>
      </c>
      <c r="H1115">
        <v>0</v>
      </c>
      <c r="I1115" t="s">
        <v>5890</v>
      </c>
      <c r="J1115" t="s">
        <v>8013</v>
      </c>
      <c r="K1115" t="s">
        <v>7933</v>
      </c>
      <c r="L1115" t="s">
        <v>2878</v>
      </c>
      <c r="M1115" t="s">
        <v>1586</v>
      </c>
      <c r="N1115" t="s">
        <v>3211</v>
      </c>
      <c r="O1115" t="s">
        <v>3211</v>
      </c>
      <c r="P1115" t="s">
        <v>8759</v>
      </c>
      <c r="Q1115">
        <v>17015</v>
      </c>
      <c r="R1115">
        <v>17486</v>
      </c>
      <c r="S1115">
        <v>17243</v>
      </c>
      <c r="T1115">
        <v>198</v>
      </c>
      <c r="U1115">
        <v>45</v>
      </c>
      <c r="V1115">
        <v>243</v>
      </c>
      <c r="W1115">
        <v>0.98609999999999998</v>
      </c>
      <c r="X1115">
        <v>1</v>
      </c>
      <c r="Y1115">
        <v>0</v>
      </c>
      <c r="Z1115">
        <v>1</v>
      </c>
      <c r="AA1115">
        <v>0</v>
      </c>
      <c r="AB1115" t="s">
        <v>1023</v>
      </c>
      <c r="AC1115" t="s">
        <v>8760</v>
      </c>
      <c r="AP1115" t="s">
        <v>981</v>
      </c>
      <c r="AQ1115">
        <v>0</v>
      </c>
      <c r="AT1115" t="s">
        <v>1239</v>
      </c>
      <c r="AU1115" t="s">
        <v>6422</v>
      </c>
      <c r="AV1115" t="s">
        <v>8761</v>
      </c>
      <c r="AW1115" t="s">
        <v>8762</v>
      </c>
      <c r="AX1115" t="s">
        <v>6423</v>
      </c>
      <c r="BF1115" s="730" t="s">
        <v>3782</v>
      </c>
      <c r="BG1115" s="730" t="s">
        <v>5413</v>
      </c>
      <c r="BH1115" s="730" t="s">
        <v>11139</v>
      </c>
    </row>
    <row r="1116" spans="1:60">
      <c r="A1116">
        <v>1112</v>
      </c>
      <c r="B1116" t="s">
        <v>1023</v>
      </c>
      <c r="D1116" t="s">
        <v>3163</v>
      </c>
      <c r="E1116" t="s">
        <v>3165</v>
      </c>
      <c r="F1116" t="s">
        <v>974</v>
      </c>
      <c r="G1116">
        <v>1</v>
      </c>
      <c r="H1116">
        <v>0</v>
      </c>
      <c r="I1116" t="s">
        <v>6220</v>
      </c>
      <c r="J1116" t="s">
        <v>7948</v>
      </c>
      <c r="K1116" t="s">
        <v>4114</v>
      </c>
      <c r="L1116" t="s">
        <v>2878</v>
      </c>
      <c r="M1116" t="s">
        <v>1586</v>
      </c>
      <c r="N1116" t="s">
        <v>3165</v>
      </c>
      <c r="O1116" t="s">
        <v>3165</v>
      </c>
      <c r="P1116" t="s">
        <v>8763</v>
      </c>
      <c r="Q1116">
        <v>3341</v>
      </c>
      <c r="R1116">
        <v>3496</v>
      </c>
      <c r="S1116">
        <v>3445</v>
      </c>
      <c r="T1116">
        <v>45</v>
      </c>
      <c r="U1116">
        <v>6</v>
      </c>
      <c r="V1116">
        <v>51</v>
      </c>
      <c r="W1116">
        <v>0.98540000000000005</v>
      </c>
      <c r="X1116">
        <v>1</v>
      </c>
      <c r="Y1116">
        <v>1</v>
      </c>
      <c r="Z1116">
        <v>1</v>
      </c>
      <c r="AA1116">
        <v>1</v>
      </c>
      <c r="AB1116" t="s">
        <v>1023</v>
      </c>
      <c r="AC1116" t="s">
        <v>8764</v>
      </c>
      <c r="AP1116" t="s">
        <v>981</v>
      </c>
      <c r="AQ1116">
        <v>0</v>
      </c>
      <c r="AT1116" t="s">
        <v>1044</v>
      </c>
      <c r="AU1116" t="s">
        <v>7124</v>
      </c>
      <c r="AV1116" t="s">
        <v>8765</v>
      </c>
      <c r="AW1116" t="s">
        <v>7125</v>
      </c>
      <c r="AX1116" t="s">
        <v>7125</v>
      </c>
      <c r="BF1116" s="730" t="s">
        <v>3448</v>
      </c>
      <c r="BG1116" s="730" t="s">
        <v>7942</v>
      </c>
      <c r="BH1116" s="730" t="s">
        <v>11139</v>
      </c>
    </row>
    <row r="1117" spans="1:60">
      <c r="A1117">
        <v>1113</v>
      </c>
      <c r="B1117" t="s">
        <v>1023</v>
      </c>
      <c r="D1117" t="s">
        <v>4917</v>
      </c>
      <c r="E1117" t="s">
        <v>4919</v>
      </c>
      <c r="F1117" t="s">
        <v>974</v>
      </c>
      <c r="G1117">
        <v>1</v>
      </c>
      <c r="H1117">
        <v>0</v>
      </c>
      <c r="I1117" t="s">
        <v>6220</v>
      </c>
      <c r="J1117" t="s">
        <v>7948</v>
      </c>
      <c r="K1117" t="s">
        <v>4114</v>
      </c>
      <c r="L1117" t="s">
        <v>2878</v>
      </c>
      <c r="M1117" t="s">
        <v>1586</v>
      </c>
      <c r="N1117" t="s">
        <v>3165</v>
      </c>
      <c r="O1117" t="s">
        <v>3165</v>
      </c>
      <c r="P1117" t="s">
        <v>8766</v>
      </c>
      <c r="Q1117">
        <v>2100</v>
      </c>
      <c r="R1117">
        <v>2076</v>
      </c>
      <c r="S1117">
        <v>2076</v>
      </c>
      <c r="T1117">
        <v>0</v>
      </c>
      <c r="U1117">
        <v>0</v>
      </c>
      <c r="V1117">
        <v>0</v>
      </c>
      <c r="W1117">
        <v>1</v>
      </c>
      <c r="X1117">
        <v>1</v>
      </c>
      <c r="Y1117">
        <v>1</v>
      </c>
      <c r="Z1117">
        <v>1</v>
      </c>
      <c r="AA1117">
        <v>1</v>
      </c>
      <c r="AB1117" t="s">
        <v>1023</v>
      </c>
      <c r="AC1117" t="s">
        <v>8767</v>
      </c>
      <c r="AP1117" t="s">
        <v>981</v>
      </c>
      <c r="AQ1117">
        <v>0</v>
      </c>
      <c r="AT1117" t="s">
        <v>1034</v>
      </c>
      <c r="AU1117" t="s">
        <v>8768</v>
      </c>
      <c r="AV1117" t="s">
        <v>8769</v>
      </c>
      <c r="AW1117" t="s">
        <v>8770</v>
      </c>
      <c r="AX1117" t="s">
        <v>8771</v>
      </c>
      <c r="BF1117" s="730" t="s">
        <v>3208</v>
      </c>
      <c r="BG1117" s="730" t="s">
        <v>7933</v>
      </c>
      <c r="BH1117" s="730" t="s">
        <v>11139</v>
      </c>
    </row>
    <row r="1118" spans="1:60">
      <c r="A1118">
        <v>1114</v>
      </c>
      <c r="B1118" t="s">
        <v>1023</v>
      </c>
      <c r="D1118" t="s">
        <v>3153</v>
      </c>
      <c r="E1118" t="s">
        <v>3155</v>
      </c>
      <c r="F1118" t="s">
        <v>974</v>
      </c>
      <c r="G1118">
        <v>1</v>
      </c>
      <c r="H1118">
        <v>0</v>
      </c>
      <c r="I1118" t="s">
        <v>5890</v>
      </c>
      <c r="J1118" t="s">
        <v>8041</v>
      </c>
      <c r="K1118" t="s">
        <v>7942</v>
      </c>
      <c r="L1118" t="s">
        <v>2878</v>
      </c>
      <c r="M1118" t="s">
        <v>1586</v>
      </c>
      <c r="N1118" t="s">
        <v>3155</v>
      </c>
      <c r="O1118" t="s">
        <v>8772</v>
      </c>
      <c r="P1118" t="s">
        <v>8773</v>
      </c>
      <c r="Q1118">
        <v>2058</v>
      </c>
      <c r="R1118">
        <v>2057</v>
      </c>
      <c r="S1118">
        <v>2018</v>
      </c>
      <c r="T1118">
        <v>30</v>
      </c>
      <c r="U1118">
        <v>9</v>
      </c>
      <c r="V1118">
        <v>39</v>
      </c>
      <c r="W1118">
        <v>0.98099999999999998</v>
      </c>
      <c r="X1118">
        <v>1</v>
      </c>
      <c r="Y1118">
        <v>1</v>
      </c>
      <c r="Z1118">
        <v>1</v>
      </c>
      <c r="AA1118">
        <v>1</v>
      </c>
      <c r="AB1118" t="s">
        <v>1023</v>
      </c>
      <c r="AC1118" t="s">
        <v>8774</v>
      </c>
      <c r="AP1118" t="s">
        <v>981</v>
      </c>
      <c r="AQ1118">
        <v>0</v>
      </c>
      <c r="AT1118" t="s">
        <v>1034</v>
      </c>
      <c r="AU1118" t="s">
        <v>8775</v>
      </c>
      <c r="AV1118" t="s">
        <v>8776</v>
      </c>
      <c r="AW1118" t="s">
        <v>8777</v>
      </c>
      <c r="AX1118" t="s">
        <v>8778</v>
      </c>
      <c r="BF1118" s="730" t="s">
        <v>3163</v>
      </c>
      <c r="BG1118" s="730" t="s">
        <v>4114</v>
      </c>
      <c r="BH1118" s="730" t="s">
        <v>11139</v>
      </c>
    </row>
    <row r="1119" spans="1:60">
      <c r="A1119">
        <v>1115</v>
      </c>
      <c r="B1119" t="s">
        <v>1023</v>
      </c>
      <c r="D1119" t="s">
        <v>3053</v>
      </c>
      <c r="E1119" t="s">
        <v>3055</v>
      </c>
      <c r="F1119" t="s">
        <v>974</v>
      </c>
      <c r="G1119">
        <v>1</v>
      </c>
      <c r="H1119">
        <v>0</v>
      </c>
      <c r="I1119" t="s">
        <v>6220</v>
      </c>
      <c r="J1119" t="s">
        <v>7948</v>
      </c>
      <c r="K1119" t="s">
        <v>4114</v>
      </c>
      <c r="L1119" t="s">
        <v>2878</v>
      </c>
      <c r="M1119" t="s">
        <v>1586</v>
      </c>
      <c r="N1119" t="s">
        <v>3055</v>
      </c>
      <c r="O1119" t="s">
        <v>3055</v>
      </c>
      <c r="P1119" t="s">
        <v>8779</v>
      </c>
      <c r="Q1119">
        <v>3617</v>
      </c>
      <c r="R1119">
        <v>3522</v>
      </c>
      <c r="S1119">
        <v>3522</v>
      </c>
      <c r="T1119">
        <v>0</v>
      </c>
      <c r="U1119">
        <v>0</v>
      </c>
      <c r="V1119">
        <v>0</v>
      </c>
      <c r="W1119">
        <v>1</v>
      </c>
      <c r="X1119">
        <v>1</v>
      </c>
      <c r="Y1119">
        <v>1</v>
      </c>
      <c r="Z1119">
        <v>1</v>
      </c>
      <c r="AA1119">
        <v>1</v>
      </c>
      <c r="AB1119" t="s">
        <v>1023</v>
      </c>
      <c r="AC1119" t="s">
        <v>8780</v>
      </c>
      <c r="AP1119" t="s">
        <v>981</v>
      </c>
      <c r="AQ1119">
        <v>0</v>
      </c>
      <c r="AT1119" t="s">
        <v>1054</v>
      </c>
      <c r="AU1119" t="s">
        <v>4402</v>
      </c>
      <c r="AV1119" t="s">
        <v>8781</v>
      </c>
      <c r="AW1119" t="s">
        <v>8782</v>
      </c>
      <c r="AX1119" t="s">
        <v>4403</v>
      </c>
      <c r="BF1119" s="730" t="s">
        <v>4917</v>
      </c>
      <c r="BG1119" s="730" t="s">
        <v>4114</v>
      </c>
      <c r="BH1119" s="730" t="s">
        <v>11139</v>
      </c>
    </row>
    <row r="1120" spans="1:60">
      <c r="A1120">
        <v>1116</v>
      </c>
      <c r="B1120" t="s">
        <v>1023</v>
      </c>
      <c r="D1120" t="s">
        <v>2950</v>
      </c>
      <c r="E1120" t="s">
        <v>2952</v>
      </c>
      <c r="F1120" t="s">
        <v>974</v>
      </c>
      <c r="G1120">
        <v>2</v>
      </c>
      <c r="H1120">
        <v>0</v>
      </c>
      <c r="I1120" t="s">
        <v>5890</v>
      </c>
      <c r="J1120" t="s">
        <v>8063</v>
      </c>
      <c r="K1120" t="s">
        <v>5413</v>
      </c>
      <c r="L1120" t="s">
        <v>2878</v>
      </c>
      <c r="M1120" t="s">
        <v>1586</v>
      </c>
      <c r="N1120" t="s">
        <v>8783</v>
      </c>
      <c r="O1120" t="s">
        <v>8783</v>
      </c>
      <c r="P1120" t="s">
        <v>8784</v>
      </c>
      <c r="Q1120">
        <v>7206</v>
      </c>
      <c r="R1120">
        <v>7247</v>
      </c>
      <c r="S1120">
        <v>7178</v>
      </c>
      <c r="T1120">
        <v>37</v>
      </c>
      <c r="U1120">
        <v>32</v>
      </c>
      <c r="V1120">
        <v>69</v>
      </c>
      <c r="W1120">
        <v>0.99050000000000005</v>
      </c>
      <c r="X1120">
        <v>1</v>
      </c>
      <c r="Y1120">
        <v>1</v>
      </c>
      <c r="Z1120">
        <v>0</v>
      </c>
      <c r="AA1120">
        <v>0</v>
      </c>
      <c r="AB1120" t="s">
        <v>1023</v>
      </c>
      <c r="AC1120" s="515" t="s">
        <v>8785</v>
      </c>
      <c r="AD1120" s="515" t="s">
        <v>8786</v>
      </c>
      <c r="AP1120" t="s">
        <v>981</v>
      </c>
      <c r="AQ1120">
        <v>0</v>
      </c>
      <c r="AT1120" t="s">
        <v>1034</v>
      </c>
      <c r="AU1120" t="s">
        <v>8787</v>
      </c>
      <c r="AV1120" t="s">
        <v>8788</v>
      </c>
      <c r="AW1120" t="s">
        <v>8789</v>
      </c>
      <c r="AX1120" t="s">
        <v>8790</v>
      </c>
      <c r="BF1120" s="730" t="s">
        <v>3153</v>
      </c>
      <c r="BG1120" s="730" t="s">
        <v>7942</v>
      </c>
      <c r="BH1120" s="730" t="s">
        <v>11139</v>
      </c>
    </row>
    <row r="1121" spans="1:60">
      <c r="A1121">
        <v>1117</v>
      </c>
      <c r="B1121" t="s">
        <v>1023</v>
      </c>
      <c r="D1121" t="s">
        <v>2901</v>
      </c>
      <c r="E1121" t="s">
        <v>2896</v>
      </c>
      <c r="F1121" t="s">
        <v>974</v>
      </c>
      <c r="G1121">
        <v>1</v>
      </c>
      <c r="H1121">
        <v>0</v>
      </c>
      <c r="I1121" t="s">
        <v>5890</v>
      </c>
      <c r="J1121" t="s">
        <v>8041</v>
      </c>
      <c r="K1121" t="s">
        <v>7942</v>
      </c>
      <c r="L1121" t="s">
        <v>2878</v>
      </c>
      <c r="M1121" t="s">
        <v>1586</v>
      </c>
      <c r="N1121" t="s">
        <v>7942</v>
      </c>
      <c r="O1121" t="s">
        <v>7942</v>
      </c>
      <c r="P1121" t="s">
        <v>8791</v>
      </c>
      <c r="Q1121">
        <v>4169</v>
      </c>
      <c r="R1121">
        <v>4485</v>
      </c>
      <c r="S1121">
        <v>4308</v>
      </c>
      <c r="T1121">
        <v>161</v>
      </c>
      <c r="U1121">
        <v>16</v>
      </c>
      <c r="V1121">
        <v>177</v>
      </c>
      <c r="W1121">
        <v>0.96050000000000002</v>
      </c>
      <c r="X1121">
        <v>0</v>
      </c>
      <c r="Y1121">
        <v>1</v>
      </c>
      <c r="Z1121">
        <v>1</v>
      </c>
      <c r="AA1121">
        <v>0</v>
      </c>
      <c r="AB1121" t="s">
        <v>1023</v>
      </c>
      <c r="AC1121" t="s">
        <v>8792</v>
      </c>
      <c r="AP1121" t="s">
        <v>981</v>
      </c>
      <c r="AQ1121">
        <v>0</v>
      </c>
      <c r="AT1121" t="s">
        <v>1521</v>
      </c>
      <c r="AU1121" t="s">
        <v>1813</v>
      </c>
      <c r="AV1121" t="s">
        <v>8793</v>
      </c>
      <c r="AW1121" t="s">
        <v>8794</v>
      </c>
      <c r="AX1121" t="s">
        <v>1814</v>
      </c>
      <c r="BF1121" s="730" t="s">
        <v>3053</v>
      </c>
      <c r="BG1121" s="730" t="s">
        <v>4114</v>
      </c>
      <c r="BH1121" s="730" t="s">
        <v>11139</v>
      </c>
    </row>
    <row r="1122" spans="1:60">
      <c r="A1122">
        <v>1118</v>
      </c>
      <c r="B1122" t="s">
        <v>1023</v>
      </c>
      <c r="D1122" t="s">
        <v>3460</v>
      </c>
      <c r="E1122" t="s">
        <v>3462</v>
      </c>
      <c r="F1122" t="s">
        <v>974</v>
      </c>
      <c r="G1122">
        <v>1</v>
      </c>
      <c r="H1122">
        <v>0</v>
      </c>
      <c r="I1122" t="s">
        <v>5890</v>
      </c>
      <c r="J1122" t="s">
        <v>8041</v>
      </c>
      <c r="K1122" t="s">
        <v>7942</v>
      </c>
      <c r="L1122" t="s">
        <v>2878</v>
      </c>
      <c r="M1122" t="s">
        <v>1586</v>
      </c>
      <c r="N1122" t="s">
        <v>7942</v>
      </c>
      <c r="O1122" t="s">
        <v>7942</v>
      </c>
      <c r="P1122" t="s">
        <v>8795</v>
      </c>
      <c r="Q1122">
        <v>2198</v>
      </c>
      <c r="R1122">
        <v>2304</v>
      </c>
      <c r="S1122">
        <v>2265</v>
      </c>
      <c r="T1122">
        <v>24</v>
      </c>
      <c r="U1122">
        <v>15</v>
      </c>
      <c r="V1122">
        <v>39</v>
      </c>
      <c r="W1122">
        <v>0.98309999999999997</v>
      </c>
      <c r="X1122">
        <v>1</v>
      </c>
      <c r="Y1122">
        <v>1</v>
      </c>
      <c r="Z1122">
        <v>1</v>
      </c>
      <c r="AA1122">
        <v>1</v>
      </c>
      <c r="AB1122" t="s">
        <v>1023</v>
      </c>
      <c r="AC1122" t="s">
        <v>8796</v>
      </c>
      <c r="AP1122" t="s">
        <v>981</v>
      </c>
      <c r="AQ1122">
        <v>0</v>
      </c>
      <c r="AT1122" t="s">
        <v>1054</v>
      </c>
      <c r="AU1122" t="s">
        <v>4396</v>
      </c>
      <c r="AV1122" t="s">
        <v>8797</v>
      </c>
      <c r="AW1122" t="s">
        <v>8798</v>
      </c>
      <c r="AX1122" t="s">
        <v>4397</v>
      </c>
      <c r="BF1122" s="730" t="s">
        <v>2950</v>
      </c>
      <c r="BG1122" s="730" t="s">
        <v>5413</v>
      </c>
      <c r="BH1122" s="730" t="s">
        <v>11139</v>
      </c>
    </row>
    <row r="1123" spans="1:60">
      <c r="A1123">
        <v>1119</v>
      </c>
      <c r="B1123" t="s">
        <v>1023</v>
      </c>
      <c r="D1123" t="s">
        <v>2666</v>
      </c>
      <c r="E1123" t="s">
        <v>2668</v>
      </c>
      <c r="F1123" t="s">
        <v>974</v>
      </c>
      <c r="G1123">
        <v>1</v>
      </c>
      <c r="H1123">
        <v>0</v>
      </c>
      <c r="I1123" t="s">
        <v>5890</v>
      </c>
      <c r="J1123" t="s">
        <v>8103</v>
      </c>
      <c r="K1123" t="s">
        <v>5413</v>
      </c>
      <c r="L1123" t="s">
        <v>2878</v>
      </c>
      <c r="M1123" t="s">
        <v>1586</v>
      </c>
      <c r="N1123" t="s">
        <v>8799</v>
      </c>
      <c r="O1123" t="s">
        <v>8799</v>
      </c>
      <c r="P1123" t="s">
        <v>8800</v>
      </c>
      <c r="Q1123">
        <v>2276</v>
      </c>
      <c r="R1123">
        <v>2288</v>
      </c>
      <c r="S1123">
        <v>2259</v>
      </c>
      <c r="T1123">
        <v>24</v>
      </c>
      <c r="U1123">
        <v>5</v>
      </c>
      <c r="V1123">
        <v>29</v>
      </c>
      <c r="W1123">
        <v>0.98729999999999996</v>
      </c>
      <c r="X1123">
        <v>1</v>
      </c>
      <c r="Y1123">
        <v>1</v>
      </c>
      <c r="Z1123">
        <v>1</v>
      </c>
      <c r="AA1123">
        <v>1</v>
      </c>
      <c r="AB1123" t="s">
        <v>1023</v>
      </c>
      <c r="AC1123" t="s">
        <v>8801</v>
      </c>
      <c r="AP1123" t="s">
        <v>1262</v>
      </c>
      <c r="AQ1123">
        <v>1</v>
      </c>
      <c r="AT1123" t="s">
        <v>1054</v>
      </c>
      <c r="AU1123" t="s">
        <v>4387</v>
      </c>
      <c r="AV1123" t="s">
        <v>8802</v>
      </c>
      <c r="AW1123" t="s">
        <v>8803</v>
      </c>
      <c r="AX1123" t="s">
        <v>4388</v>
      </c>
      <c r="BF1123" s="730" t="s">
        <v>2901</v>
      </c>
      <c r="BG1123" s="730" t="s">
        <v>7942</v>
      </c>
      <c r="BH1123" s="730" t="s">
        <v>11139</v>
      </c>
    </row>
    <row r="1124" spans="1:60">
      <c r="A1124">
        <v>1120</v>
      </c>
      <c r="B1124" t="s">
        <v>1023</v>
      </c>
      <c r="D1124" t="s">
        <v>2634</v>
      </c>
      <c r="E1124" t="s">
        <v>2636</v>
      </c>
      <c r="F1124" t="s">
        <v>974</v>
      </c>
      <c r="G1124">
        <v>1</v>
      </c>
      <c r="H1124">
        <v>0</v>
      </c>
      <c r="I1124" t="s">
        <v>5890</v>
      </c>
      <c r="J1124" t="s">
        <v>8396</v>
      </c>
      <c r="K1124" t="s">
        <v>4114</v>
      </c>
      <c r="L1124" t="s">
        <v>2878</v>
      </c>
      <c r="M1124" t="s">
        <v>1586</v>
      </c>
      <c r="N1124" t="s">
        <v>2636</v>
      </c>
      <c r="O1124" t="s">
        <v>8804</v>
      </c>
      <c r="P1124" t="s">
        <v>8805</v>
      </c>
      <c r="Q1124">
        <v>9250</v>
      </c>
      <c r="R1124">
        <v>9250</v>
      </c>
      <c r="S1124">
        <v>9152</v>
      </c>
      <c r="T1124">
        <v>87</v>
      </c>
      <c r="U1124">
        <v>11</v>
      </c>
      <c r="V1124">
        <v>98</v>
      </c>
      <c r="W1124">
        <v>0.98939999999999995</v>
      </c>
      <c r="X1124">
        <v>1</v>
      </c>
      <c r="Y1124">
        <v>1</v>
      </c>
      <c r="Z1124">
        <v>1</v>
      </c>
      <c r="AA1124">
        <v>1</v>
      </c>
      <c r="AB1124" t="s">
        <v>1023</v>
      </c>
      <c r="AC1124" t="s">
        <v>8806</v>
      </c>
      <c r="AP1124" t="s">
        <v>981</v>
      </c>
      <c r="AQ1124">
        <v>0</v>
      </c>
      <c r="AT1124" t="s">
        <v>1044</v>
      </c>
      <c r="AU1124" t="s">
        <v>7792</v>
      </c>
      <c r="AV1124" t="s">
        <v>8807</v>
      </c>
      <c r="AW1124" t="s">
        <v>7793</v>
      </c>
      <c r="AX1124" t="s">
        <v>7793</v>
      </c>
      <c r="BF1124" s="730" t="s">
        <v>3460</v>
      </c>
      <c r="BG1124" s="730" t="s">
        <v>7942</v>
      </c>
      <c r="BH1124" s="730" t="s">
        <v>11139</v>
      </c>
    </row>
    <row r="1125" spans="1:60">
      <c r="A1125">
        <v>1121</v>
      </c>
      <c r="B1125" t="s">
        <v>1023</v>
      </c>
      <c r="D1125" t="s">
        <v>2591</v>
      </c>
      <c r="E1125" t="s">
        <v>2593</v>
      </c>
      <c r="F1125" t="s">
        <v>974</v>
      </c>
      <c r="G1125">
        <v>1</v>
      </c>
      <c r="H1125">
        <v>0</v>
      </c>
      <c r="I1125" t="s">
        <v>5890</v>
      </c>
      <c r="J1125" t="s">
        <v>8318</v>
      </c>
      <c r="K1125" t="s">
        <v>7933</v>
      </c>
      <c r="L1125" t="s">
        <v>2878</v>
      </c>
      <c r="M1125" t="s">
        <v>1586</v>
      </c>
      <c r="N1125" t="s">
        <v>1987</v>
      </c>
      <c r="O1125" t="s">
        <v>1987</v>
      </c>
      <c r="P1125" t="s">
        <v>8808</v>
      </c>
      <c r="Q1125">
        <v>2205</v>
      </c>
      <c r="R1125">
        <v>2226</v>
      </c>
      <c r="S1125">
        <v>2108</v>
      </c>
      <c r="T1125">
        <v>105</v>
      </c>
      <c r="U1125">
        <v>13</v>
      </c>
      <c r="V1125">
        <v>118</v>
      </c>
      <c r="W1125">
        <v>0.94699999999999995</v>
      </c>
      <c r="X1125">
        <v>0</v>
      </c>
      <c r="Y1125">
        <v>1</v>
      </c>
      <c r="Z1125">
        <v>1</v>
      </c>
      <c r="AA1125">
        <v>0</v>
      </c>
      <c r="AB1125" t="s">
        <v>1023</v>
      </c>
      <c r="AC1125" t="s">
        <v>8809</v>
      </c>
      <c r="AP1125" t="s">
        <v>981</v>
      </c>
      <c r="AQ1125">
        <v>0</v>
      </c>
      <c r="AT1125" t="s">
        <v>1034</v>
      </c>
      <c r="AU1125" t="s">
        <v>8810</v>
      </c>
      <c r="AV1125" t="s">
        <v>8811</v>
      </c>
      <c r="AW1125" t="s">
        <v>8812</v>
      </c>
      <c r="AX1125" t="s">
        <v>8813</v>
      </c>
      <c r="BF1125" s="730" t="s">
        <v>2666</v>
      </c>
      <c r="BG1125" s="730" t="s">
        <v>5413</v>
      </c>
      <c r="BH1125" s="730" t="s">
        <v>11139</v>
      </c>
    </row>
    <row r="1126" spans="1:60">
      <c r="A1126">
        <v>1122</v>
      </c>
      <c r="B1126" t="s">
        <v>1023</v>
      </c>
      <c r="D1126" t="s">
        <v>2577</v>
      </c>
      <c r="E1126" t="s">
        <v>2580</v>
      </c>
      <c r="F1126" t="s">
        <v>974</v>
      </c>
      <c r="G1126">
        <v>1</v>
      </c>
      <c r="H1126">
        <v>0</v>
      </c>
      <c r="I1126" t="s">
        <v>5890</v>
      </c>
      <c r="J1126" t="s">
        <v>8814</v>
      </c>
      <c r="K1126" t="s">
        <v>5413</v>
      </c>
      <c r="L1126" t="s">
        <v>8815</v>
      </c>
      <c r="M1126" t="s">
        <v>8815</v>
      </c>
      <c r="N1126" t="s">
        <v>2580</v>
      </c>
      <c r="O1126" t="s">
        <v>2580</v>
      </c>
      <c r="P1126" t="s">
        <v>8816</v>
      </c>
      <c r="Q1126">
        <v>9319</v>
      </c>
      <c r="R1126">
        <v>9255</v>
      </c>
      <c r="S1126">
        <v>9095</v>
      </c>
      <c r="T1126">
        <v>130</v>
      </c>
      <c r="U1126">
        <v>30</v>
      </c>
      <c r="V1126">
        <v>160</v>
      </c>
      <c r="W1126">
        <v>0.98270000000000002</v>
      </c>
      <c r="X1126">
        <v>1</v>
      </c>
      <c r="Y1126">
        <v>1</v>
      </c>
      <c r="Z1126">
        <v>1</v>
      </c>
      <c r="AA1126">
        <v>1</v>
      </c>
      <c r="AB1126" t="s">
        <v>1023</v>
      </c>
      <c r="AC1126" t="s">
        <v>8817</v>
      </c>
      <c r="AP1126" t="s">
        <v>981</v>
      </c>
      <c r="AQ1126">
        <v>0</v>
      </c>
      <c r="AT1126" t="s">
        <v>1044</v>
      </c>
      <c r="AU1126" t="s">
        <v>7523</v>
      </c>
      <c r="AV1126" t="s">
        <v>8818</v>
      </c>
      <c r="AW1126" t="s">
        <v>8819</v>
      </c>
      <c r="AX1126" t="s">
        <v>7524</v>
      </c>
      <c r="BF1126" s="730" t="s">
        <v>2634</v>
      </c>
      <c r="BG1126" s="730" t="s">
        <v>4114</v>
      </c>
      <c r="BH1126" s="730" t="s">
        <v>11139</v>
      </c>
    </row>
    <row r="1127" spans="1:60">
      <c r="A1127">
        <v>1123</v>
      </c>
      <c r="B1127" t="s">
        <v>1023</v>
      </c>
      <c r="D1127" t="s">
        <v>2564</v>
      </c>
      <c r="E1127" t="s">
        <v>2566</v>
      </c>
      <c r="F1127" t="s">
        <v>974</v>
      </c>
      <c r="G1127">
        <v>2</v>
      </c>
      <c r="H1127">
        <v>0</v>
      </c>
      <c r="I1127" t="s">
        <v>3976</v>
      </c>
      <c r="J1127" t="s">
        <v>5331</v>
      </c>
      <c r="K1127" t="s">
        <v>7942</v>
      </c>
      <c r="L1127" t="s">
        <v>2878</v>
      </c>
      <c r="M1127" t="s">
        <v>1586</v>
      </c>
      <c r="N1127" t="s">
        <v>2566</v>
      </c>
      <c r="O1127" t="s">
        <v>2566</v>
      </c>
      <c r="P1127" t="s">
        <v>8820</v>
      </c>
      <c r="Q1127">
        <v>3823</v>
      </c>
      <c r="R1127">
        <v>3823</v>
      </c>
      <c r="S1127">
        <v>3550</v>
      </c>
      <c r="T1127">
        <v>273</v>
      </c>
      <c r="U1127">
        <v>0</v>
      </c>
      <c r="V1127">
        <v>273</v>
      </c>
      <c r="W1127">
        <v>0.92859999999999998</v>
      </c>
      <c r="X1127">
        <v>0</v>
      </c>
      <c r="Y1127">
        <v>1</v>
      </c>
      <c r="Z1127">
        <v>1</v>
      </c>
      <c r="AA1127">
        <v>0</v>
      </c>
      <c r="AB1127" t="s">
        <v>1023</v>
      </c>
      <c r="AC1127" s="515" t="s">
        <v>8821</v>
      </c>
      <c r="AD1127" s="515" t="s">
        <v>8822</v>
      </c>
      <c r="AP1127" t="s">
        <v>981</v>
      </c>
      <c r="AQ1127">
        <v>0</v>
      </c>
      <c r="AT1127" t="s">
        <v>1044</v>
      </c>
      <c r="AU1127" t="s">
        <v>7351</v>
      </c>
      <c r="AV1127" t="s">
        <v>8823</v>
      </c>
      <c r="AW1127" t="s">
        <v>8824</v>
      </c>
      <c r="AX1127" t="s">
        <v>7352</v>
      </c>
      <c r="BF1127" s="730" t="s">
        <v>2591</v>
      </c>
      <c r="BG1127" s="730" t="s">
        <v>7933</v>
      </c>
      <c r="BH1127" s="730" t="s">
        <v>11139</v>
      </c>
    </row>
    <row r="1128" spans="1:60">
      <c r="A1128">
        <v>1124</v>
      </c>
      <c r="B1128" t="s">
        <v>1023</v>
      </c>
      <c r="D1128" t="s">
        <v>2315</v>
      </c>
      <c r="E1128" t="s">
        <v>2317</v>
      </c>
      <c r="F1128" t="s">
        <v>974</v>
      </c>
      <c r="G1128">
        <v>1</v>
      </c>
      <c r="H1128">
        <v>0</v>
      </c>
      <c r="I1128" t="s">
        <v>5890</v>
      </c>
      <c r="J1128" t="s">
        <v>7992</v>
      </c>
      <c r="K1128" t="s">
        <v>5413</v>
      </c>
      <c r="L1128" t="s">
        <v>2878</v>
      </c>
      <c r="M1128" t="s">
        <v>1586</v>
      </c>
      <c r="N1128" t="s">
        <v>2317</v>
      </c>
      <c r="O1128" t="s">
        <v>2317</v>
      </c>
      <c r="P1128" t="s">
        <v>8825</v>
      </c>
      <c r="Q1128">
        <v>8093</v>
      </c>
      <c r="R1128">
        <v>8205</v>
      </c>
      <c r="S1128">
        <v>8063</v>
      </c>
      <c r="T1128">
        <v>110</v>
      </c>
      <c r="U1128">
        <v>32</v>
      </c>
      <c r="V1128">
        <v>142</v>
      </c>
      <c r="W1128">
        <v>0.98270000000000002</v>
      </c>
      <c r="X1128">
        <v>1</v>
      </c>
      <c r="Y1128">
        <v>1</v>
      </c>
      <c r="Z1128">
        <v>1</v>
      </c>
      <c r="AA1128">
        <v>1</v>
      </c>
      <c r="AB1128" t="s">
        <v>1023</v>
      </c>
      <c r="AC1128" t="s">
        <v>8826</v>
      </c>
      <c r="AP1128" t="s">
        <v>981</v>
      </c>
      <c r="AQ1128">
        <v>0</v>
      </c>
      <c r="AT1128" t="s">
        <v>1044</v>
      </c>
      <c r="AU1128" t="s">
        <v>7579</v>
      </c>
      <c r="AV1128" t="s">
        <v>8827</v>
      </c>
      <c r="AW1128" t="s">
        <v>7580</v>
      </c>
      <c r="AX1128" t="s">
        <v>7580</v>
      </c>
      <c r="BF1128" s="730" t="s">
        <v>2577</v>
      </c>
      <c r="BG1128" s="730" t="s">
        <v>5413</v>
      </c>
      <c r="BH1128" s="730" t="s">
        <v>11140</v>
      </c>
    </row>
    <row r="1129" spans="1:60">
      <c r="A1129">
        <v>1125</v>
      </c>
      <c r="B1129" t="s">
        <v>1023</v>
      </c>
      <c r="D1129" t="s">
        <v>2198</v>
      </c>
      <c r="E1129" t="s">
        <v>2200</v>
      </c>
      <c r="F1129" t="s">
        <v>974</v>
      </c>
      <c r="G1129">
        <v>1</v>
      </c>
      <c r="H1129">
        <v>0</v>
      </c>
      <c r="I1129" t="s">
        <v>5890</v>
      </c>
      <c r="J1129" t="s">
        <v>7992</v>
      </c>
      <c r="K1129" t="s">
        <v>5413</v>
      </c>
      <c r="L1129" t="s">
        <v>2878</v>
      </c>
      <c r="M1129" t="s">
        <v>1586</v>
      </c>
      <c r="N1129" t="s">
        <v>8828</v>
      </c>
      <c r="O1129" t="s">
        <v>8828</v>
      </c>
      <c r="P1129" t="s">
        <v>8829</v>
      </c>
      <c r="Q1129">
        <v>3992</v>
      </c>
      <c r="R1129">
        <v>3932</v>
      </c>
      <c r="S1129">
        <v>3854</v>
      </c>
      <c r="T1129">
        <v>54</v>
      </c>
      <c r="U1129">
        <v>24</v>
      </c>
      <c r="V1129">
        <v>78</v>
      </c>
      <c r="W1129">
        <v>0.98019999999999996</v>
      </c>
      <c r="X1129">
        <v>1</v>
      </c>
      <c r="Y1129">
        <v>1</v>
      </c>
      <c r="Z1129">
        <v>1</v>
      </c>
      <c r="AA1129">
        <v>1</v>
      </c>
      <c r="AB1129" t="s">
        <v>1023</v>
      </c>
      <c r="AC1129" t="s">
        <v>8830</v>
      </c>
      <c r="AP1129" t="s">
        <v>981</v>
      </c>
      <c r="AQ1129">
        <v>0</v>
      </c>
      <c r="AT1129" t="s">
        <v>936</v>
      </c>
      <c r="AU1129" t="s">
        <v>5069</v>
      </c>
      <c r="AV1129" t="s">
        <v>8831</v>
      </c>
      <c r="AW1129" t="s">
        <v>8832</v>
      </c>
      <c r="AX1129" t="s">
        <v>5070</v>
      </c>
      <c r="BF1129" s="730" t="s">
        <v>2564</v>
      </c>
      <c r="BG1129" s="730" t="s">
        <v>7942</v>
      </c>
      <c r="BH1129" s="730" t="s">
        <v>11139</v>
      </c>
    </row>
    <row r="1130" spans="1:60">
      <c r="A1130">
        <v>1126</v>
      </c>
      <c r="B1130" t="s">
        <v>1023</v>
      </c>
      <c r="D1130" t="s">
        <v>2152</v>
      </c>
      <c r="E1130" t="s">
        <v>2154</v>
      </c>
      <c r="F1130" t="s">
        <v>974</v>
      </c>
      <c r="G1130">
        <v>2</v>
      </c>
      <c r="H1130">
        <v>0</v>
      </c>
      <c r="I1130" t="s">
        <v>5890</v>
      </c>
      <c r="J1130" t="s">
        <v>8069</v>
      </c>
      <c r="K1130" t="s">
        <v>4114</v>
      </c>
      <c r="L1130" t="s">
        <v>2878</v>
      </c>
      <c r="M1130" t="s">
        <v>1586</v>
      </c>
      <c r="N1130" t="s">
        <v>8833</v>
      </c>
      <c r="O1130" t="s">
        <v>8833</v>
      </c>
      <c r="P1130" t="s">
        <v>8834</v>
      </c>
      <c r="Q1130">
        <v>5686</v>
      </c>
      <c r="R1130">
        <v>5686</v>
      </c>
      <c r="S1130">
        <v>5578</v>
      </c>
      <c r="T1130">
        <v>108</v>
      </c>
      <c r="U1130">
        <v>0</v>
      </c>
      <c r="V1130">
        <v>108</v>
      </c>
      <c r="W1130">
        <v>0.98099999999999998</v>
      </c>
      <c r="X1130">
        <v>1</v>
      </c>
      <c r="Y1130">
        <v>1</v>
      </c>
      <c r="Z1130">
        <v>1</v>
      </c>
      <c r="AA1130">
        <v>1</v>
      </c>
      <c r="AB1130" t="s">
        <v>1023</v>
      </c>
      <c r="AC1130" s="515" t="s">
        <v>8835</v>
      </c>
      <c r="AD1130" s="515" t="s">
        <v>8836</v>
      </c>
      <c r="AP1130" t="s">
        <v>981</v>
      </c>
      <c r="AQ1130">
        <v>0</v>
      </c>
      <c r="AT1130" t="s">
        <v>936</v>
      </c>
      <c r="AU1130" t="s">
        <v>5060</v>
      </c>
      <c r="AV1130" t="s">
        <v>8837</v>
      </c>
      <c r="AW1130" t="s">
        <v>8838</v>
      </c>
      <c r="AX1130" t="s">
        <v>5061</v>
      </c>
      <c r="BF1130" s="730" t="s">
        <v>2315</v>
      </c>
      <c r="BG1130" s="730" t="s">
        <v>5413</v>
      </c>
      <c r="BH1130" s="730" t="s">
        <v>11139</v>
      </c>
    </row>
    <row r="1131" spans="1:60">
      <c r="A1131">
        <v>1127</v>
      </c>
      <c r="B1131" t="s">
        <v>1023</v>
      </c>
      <c r="D1131" t="s">
        <v>1985</v>
      </c>
      <c r="E1131" t="s">
        <v>1987</v>
      </c>
      <c r="F1131" t="s">
        <v>974</v>
      </c>
      <c r="G1131">
        <v>1</v>
      </c>
      <c r="H1131">
        <v>0</v>
      </c>
      <c r="I1131" t="s">
        <v>5890</v>
      </c>
      <c r="J1131" t="s">
        <v>8318</v>
      </c>
      <c r="K1131" t="s">
        <v>7933</v>
      </c>
      <c r="L1131" t="s">
        <v>2878</v>
      </c>
      <c r="M1131" t="s">
        <v>1586</v>
      </c>
      <c r="N1131" t="s">
        <v>1987</v>
      </c>
      <c r="O1131" t="s">
        <v>8839</v>
      </c>
      <c r="P1131" t="s">
        <v>8840</v>
      </c>
      <c r="Q1131">
        <v>2125</v>
      </c>
      <c r="R1131">
        <v>2125</v>
      </c>
      <c r="S1131">
        <v>938</v>
      </c>
      <c r="T1131">
        <v>1153</v>
      </c>
      <c r="U1131">
        <v>34</v>
      </c>
      <c r="V1131">
        <v>1187</v>
      </c>
      <c r="W1131">
        <v>0.44140000000000001</v>
      </c>
      <c r="X1131">
        <v>0</v>
      </c>
      <c r="Y1131">
        <v>1</v>
      </c>
      <c r="Z1131">
        <v>1</v>
      </c>
      <c r="AA1131">
        <v>0</v>
      </c>
      <c r="AB1131" t="s">
        <v>1023</v>
      </c>
      <c r="AC1131" t="s">
        <v>8841</v>
      </c>
      <c r="AP1131" t="s">
        <v>981</v>
      </c>
      <c r="AQ1131">
        <v>0</v>
      </c>
      <c r="AT1131" t="s">
        <v>936</v>
      </c>
      <c r="AU1131" t="s">
        <v>4943</v>
      </c>
      <c r="AV1131" t="s">
        <v>8842</v>
      </c>
      <c r="AW1131" t="s">
        <v>4944</v>
      </c>
      <c r="AX1131" t="s">
        <v>4944</v>
      </c>
      <c r="BF1131" s="730" t="s">
        <v>2198</v>
      </c>
      <c r="BG1131" s="730" t="s">
        <v>5413</v>
      </c>
      <c r="BH1131" s="730" t="s">
        <v>11139</v>
      </c>
    </row>
    <row r="1132" spans="1:60">
      <c r="A1132">
        <v>1128</v>
      </c>
      <c r="B1132" t="s">
        <v>1023</v>
      </c>
      <c r="D1132" t="s">
        <v>1934</v>
      </c>
      <c r="E1132" t="s">
        <v>1937</v>
      </c>
      <c r="F1132" t="s">
        <v>974</v>
      </c>
      <c r="G1132">
        <v>1</v>
      </c>
      <c r="H1132">
        <v>0</v>
      </c>
      <c r="I1132" t="s">
        <v>5890</v>
      </c>
      <c r="J1132" t="s">
        <v>7992</v>
      </c>
      <c r="K1132" t="s">
        <v>7933</v>
      </c>
      <c r="L1132" t="s">
        <v>2878</v>
      </c>
      <c r="M1132" t="s">
        <v>1586</v>
      </c>
      <c r="N1132" t="s">
        <v>8843</v>
      </c>
      <c r="O1132" t="s">
        <v>8843</v>
      </c>
      <c r="P1132" t="s">
        <v>8844</v>
      </c>
      <c r="Q1132">
        <v>6286</v>
      </c>
      <c r="R1132">
        <v>6286</v>
      </c>
      <c r="S1132">
        <v>6260</v>
      </c>
      <c r="T1132">
        <v>12</v>
      </c>
      <c r="U1132">
        <v>14</v>
      </c>
      <c r="V1132">
        <v>26</v>
      </c>
      <c r="W1132">
        <v>0.99590000000000001</v>
      </c>
      <c r="X1132">
        <v>1</v>
      </c>
      <c r="Y1132">
        <v>1</v>
      </c>
      <c r="Z1132">
        <v>1</v>
      </c>
      <c r="AA1132">
        <v>1</v>
      </c>
      <c r="AB1132" t="s">
        <v>1023</v>
      </c>
      <c r="AC1132" t="s">
        <v>8845</v>
      </c>
      <c r="AP1132" t="s">
        <v>981</v>
      </c>
      <c r="AQ1132">
        <v>0</v>
      </c>
      <c r="AT1132" t="s">
        <v>1054</v>
      </c>
      <c r="AU1132" t="s">
        <v>4381</v>
      </c>
      <c r="AV1132" t="s">
        <v>8846</v>
      </c>
      <c r="AW1132" t="s">
        <v>8847</v>
      </c>
      <c r="AX1132" t="s">
        <v>4382</v>
      </c>
      <c r="BF1132" s="730" t="s">
        <v>2152</v>
      </c>
      <c r="BG1132" s="730" t="s">
        <v>4114</v>
      </c>
      <c r="BH1132" s="730" t="s">
        <v>11139</v>
      </c>
    </row>
    <row r="1133" spans="1:60">
      <c r="A1133">
        <v>1129</v>
      </c>
      <c r="B1133" t="s">
        <v>1023</v>
      </c>
      <c r="D1133" t="s">
        <v>1623</v>
      </c>
      <c r="E1133" t="s">
        <v>1625</v>
      </c>
      <c r="F1133" t="s">
        <v>974</v>
      </c>
      <c r="G1133">
        <v>1</v>
      </c>
      <c r="H1133">
        <v>0</v>
      </c>
      <c r="I1133" t="s">
        <v>5890</v>
      </c>
      <c r="J1133" t="s">
        <v>8140</v>
      </c>
      <c r="K1133" t="s">
        <v>5413</v>
      </c>
      <c r="L1133" t="s">
        <v>2878</v>
      </c>
      <c r="M1133" t="s">
        <v>1586</v>
      </c>
      <c r="N1133" t="s">
        <v>8848</v>
      </c>
      <c r="O1133" t="s">
        <v>8848</v>
      </c>
      <c r="P1133" t="s">
        <v>8849</v>
      </c>
      <c r="Q1133">
        <v>9075</v>
      </c>
      <c r="R1133">
        <v>9264</v>
      </c>
      <c r="S1133">
        <v>9097</v>
      </c>
      <c r="T1133">
        <v>165</v>
      </c>
      <c r="U1133">
        <v>2</v>
      </c>
      <c r="V1133">
        <v>167</v>
      </c>
      <c r="W1133">
        <v>0.98199999999999998</v>
      </c>
      <c r="X1133">
        <v>1</v>
      </c>
      <c r="Y1133">
        <v>1</v>
      </c>
      <c r="Z1133">
        <v>1</v>
      </c>
      <c r="AA1133">
        <v>1</v>
      </c>
      <c r="AB1133" t="s">
        <v>1023</v>
      </c>
      <c r="AC1133" t="s">
        <v>8850</v>
      </c>
      <c r="AP1133" t="s">
        <v>981</v>
      </c>
      <c r="AQ1133">
        <v>0</v>
      </c>
      <c r="AT1133" t="s">
        <v>1054</v>
      </c>
      <c r="AU1133" t="s">
        <v>4373</v>
      </c>
      <c r="AV1133" t="s">
        <v>8851</v>
      </c>
      <c r="AW1133" t="s">
        <v>8852</v>
      </c>
      <c r="AX1133" t="s">
        <v>4374</v>
      </c>
      <c r="BF1133" s="730" t="s">
        <v>1985</v>
      </c>
      <c r="BG1133" s="730" t="s">
        <v>7933</v>
      </c>
      <c r="BH1133" s="730" t="s">
        <v>11139</v>
      </c>
    </row>
    <row r="1134" spans="1:60">
      <c r="A1134">
        <v>1130</v>
      </c>
      <c r="B1134" t="s">
        <v>1023</v>
      </c>
      <c r="D1134" t="s">
        <v>1531</v>
      </c>
      <c r="E1134" t="s">
        <v>1534</v>
      </c>
      <c r="F1134" t="s">
        <v>974</v>
      </c>
      <c r="G1134">
        <v>1</v>
      </c>
      <c r="H1134">
        <v>0</v>
      </c>
      <c r="I1134" t="s">
        <v>5890</v>
      </c>
      <c r="J1134" t="s">
        <v>7999</v>
      </c>
      <c r="K1134" t="s">
        <v>5413</v>
      </c>
      <c r="L1134" t="s">
        <v>2878</v>
      </c>
      <c r="M1134" t="s">
        <v>1586</v>
      </c>
      <c r="N1134" t="s">
        <v>7931</v>
      </c>
      <c r="O1134" t="s">
        <v>7931</v>
      </c>
      <c r="P1134" t="s">
        <v>8853</v>
      </c>
      <c r="Q1134">
        <v>2477</v>
      </c>
      <c r="R1134">
        <v>2402</v>
      </c>
      <c r="S1134">
        <v>2352</v>
      </c>
      <c r="T1134">
        <v>35</v>
      </c>
      <c r="U1134">
        <v>15</v>
      </c>
      <c r="V1134">
        <v>50</v>
      </c>
      <c r="W1134">
        <v>0.97919999999999996</v>
      </c>
      <c r="X1134">
        <v>0</v>
      </c>
      <c r="Y1134">
        <v>0</v>
      </c>
      <c r="Z1134">
        <v>1</v>
      </c>
      <c r="AA1134">
        <v>0</v>
      </c>
      <c r="AB1134" t="s">
        <v>1023</v>
      </c>
      <c r="AC1134" t="s">
        <v>8854</v>
      </c>
      <c r="AP1134" t="s">
        <v>981</v>
      </c>
      <c r="AQ1134">
        <v>0</v>
      </c>
      <c r="AT1134" t="s">
        <v>936</v>
      </c>
      <c r="AU1134" t="s">
        <v>5546</v>
      </c>
      <c r="AV1134" t="s">
        <v>8855</v>
      </c>
      <c r="AW1134" t="s">
        <v>5547</v>
      </c>
      <c r="AX1134" t="s">
        <v>5547</v>
      </c>
      <c r="BF1134" s="730" t="s">
        <v>1934</v>
      </c>
      <c r="BG1134" s="730" t="s">
        <v>7933</v>
      </c>
      <c r="BH1134" s="730" t="s">
        <v>11139</v>
      </c>
    </row>
    <row r="1135" spans="1:60">
      <c r="A1135">
        <v>1131</v>
      </c>
      <c r="B1135" t="s">
        <v>1023</v>
      </c>
      <c r="D1135" t="s">
        <v>1487</v>
      </c>
      <c r="E1135" t="s">
        <v>1490</v>
      </c>
      <c r="F1135" t="s">
        <v>974</v>
      </c>
      <c r="G1135">
        <v>1</v>
      </c>
      <c r="H1135">
        <v>0</v>
      </c>
      <c r="I1135" t="s">
        <v>5890</v>
      </c>
      <c r="J1135" t="s">
        <v>8140</v>
      </c>
      <c r="K1135" t="s">
        <v>7933</v>
      </c>
      <c r="L1135" t="s">
        <v>2878</v>
      </c>
      <c r="M1135" t="s">
        <v>1586</v>
      </c>
      <c r="N1135" t="s">
        <v>1490</v>
      </c>
      <c r="O1135" t="s">
        <v>1490</v>
      </c>
      <c r="P1135" t="s">
        <v>8856</v>
      </c>
      <c r="Q1135">
        <v>9229</v>
      </c>
      <c r="R1135">
        <v>9211</v>
      </c>
      <c r="S1135">
        <v>9150</v>
      </c>
      <c r="T1135">
        <v>61</v>
      </c>
      <c r="U1135">
        <v>0</v>
      </c>
      <c r="V1135">
        <v>61</v>
      </c>
      <c r="W1135">
        <v>0.99339999999999995</v>
      </c>
      <c r="X1135">
        <v>1</v>
      </c>
      <c r="Y1135">
        <v>1</v>
      </c>
      <c r="Z1135">
        <v>1</v>
      </c>
      <c r="AA1135">
        <v>1</v>
      </c>
      <c r="AB1135" t="s">
        <v>1023</v>
      </c>
      <c r="AC1135" t="s">
        <v>8857</v>
      </c>
      <c r="AP1135" t="s">
        <v>981</v>
      </c>
      <c r="AQ1135">
        <v>0</v>
      </c>
      <c r="AT1135" t="s">
        <v>1082</v>
      </c>
      <c r="AU1135" t="s">
        <v>2581</v>
      </c>
      <c r="AV1135" t="s">
        <v>8858</v>
      </c>
      <c r="AW1135" t="s">
        <v>8859</v>
      </c>
      <c r="AX1135" t="s">
        <v>2582</v>
      </c>
      <c r="BF1135" s="730" t="s">
        <v>1623</v>
      </c>
      <c r="BG1135" s="730" t="s">
        <v>5413</v>
      </c>
      <c r="BH1135" s="730" t="s">
        <v>11139</v>
      </c>
    </row>
    <row r="1136" spans="1:60">
      <c r="A1136">
        <v>1132</v>
      </c>
      <c r="B1136" t="s">
        <v>1023</v>
      </c>
      <c r="D1136" t="s">
        <v>1479</v>
      </c>
      <c r="E1136" t="s">
        <v>1482</v>
      </c>
      <c r="F1136" t="s">
        <v>974</v>
      </c>
      <c r="G1136">
        <v>1</v>
      </c>
      <c r="H1136">
        <v>0</v>
      </c>
      <c r="I1136" t="s">
        <v>5890</v>
      </c>
      <c r="J1136" t="s">
        <v>7932</v>
      </c>
      <c r="K1136" t="s">
        <v>7933</v>
      </c>
      <c r="L1136" t="s">
        <v>2878</v>
      </c>
      <c r="M1136" t="s">
        <v>1586</v>
      </c>
      <c r="N1136" t="s">
        <v>1482</v>
      </c>
      <c r="O1136" t="s">
        <v>1482</v>
      </c>
      <c r="P1136" t="s">
        <v>8860</v>
      </c>
      <c r="Q1136">
        <v>4842</v>
      </c>
      <c r="R1136">
        <v>4799</v>
      </c>
      <c r="S1136">
        <v>4640</v>
      </c>
      <c r="T1136">
        <v>128</v>
      </c>
      <c r="U1136">
        <v>31</v>
      </c>
      <c r="V1136">
        <v>159</v>
      </c>
      <c r="W1136">
        <v>0.96689999999999998</v>
      </c>
      <c r="X1136">
        <v>0</v>
      </c>
      <c r="Y1136">
        <v>1</v>
      </c>
      <c r="Z1136">
        <v>1</v>
      </c>
      <c r="AA1136">
        <v>0</v>
      </c>
      <c r="AB1136" t="s">
        <v>1023</v>
      </c>
      <c r="AC1136" t="s">
        <v>8861</v>
      </c>
      <c r="AP1136" t="s">
        <v>981</v>
      </c>
      <c r="AQ1136">
        <v>0</v>
      </c>
      <c r="AT1136" t="s">
        <v>991</v>
      </c>
      <c r="AU1136" t="s">
        <v>8862</v>
      </c>
      <c r="AV1136" t="s">
        <v>8863</v>
      </c>
      <c r="AW1136" t="s">
        <v>8864</v>
      </c>
      <c r="AX1136" t="s">
        <v>8864</v>
      </c>
      <c r="BF1136" s="730" t="s">
        <v>1531</v>
      </c>
      <c r="BG1136" s="730" t="s">
        <v>5413</v>
      </c>
      <c r="BH1136" s="730" t="s">
        <v>11139</v>
      </c>
    </row>
    <row r="1137" spans="1:60">
      <c r="A1137">
        <v>1133</v>
      </c>
      <c r="B1137" t="s">
        <v>1023</v>
      </c>
      <c r="D1137" t="s">
        <v>1065</v>
      </c>
      <c r="E1137" t="s">
        <v>1068</v>
      </c>
      <c r="F1137" t="s">
        <v>974</v>
      </c>
      <c r="G1137">
        <v>2</v>
      </c>
      <c r="H1137">
        <v>0</v>
      </c>
      <c r="I1137" t="s">
        <v>5890</v>
      </c>
      <c r="J1137" t="s">
        <v>8279</v>
      </c>
      <c r="K1137" t="s">
        <v>7933</v>
      </c>
      <c r="L1137" t="s">
        <v>2878</v>
      </c>
      <c r="M1137" t="s">
        <v>1586</v>
      </c>
      <c r="N1137" t="s">
        <v>1068</v>
      </c>
      <c r="O1137" t="s">
        <v>1068</v>
      </c>
      <c r="P1137" t="s">
        <v>8865</v>
      </c>
      <c r="Q1137">
        <v>7109</v>
      </c>
      <c r="R1137">
        <v>7122</v>
      </c>
      <c r="S1137">
        <v>6818</v>
      </c>
      <c r="T1137">
        <v>127</v>
      </c>
      <c r="U1137">
        <v>177</v>
      </c>
      <c r="V1137">
        <v>304</v>
      </c>
      <c r="W1137">
        <v>0.95730000000000004</v>
      </c>
      <c r="X1137">
        <v>0</v>
      </c>
      <c r="Y1137">
        <v>0</v>
      </c>
      <c r="Z1137">
        <v>1</v>
      </c>
      <c r="AA1137">
        <v>0</v>
      </c>
      <c r="AB1137" t="s">
        <v>1023</v>
      </c>
      <c r="AC1137" s="515" t="s">
        <v>8866</v>
      </c>
      <c r="AD1137" s="515" t="s">
        <v>8867</v>
      </c>
      <c r="AP1137" t="s">
        <v>981</v>
      </c>
      <c r="AQ1137">
        <v>0</v>
      </c>
      <c r="AT1137" t="s">
        <v>1044</v>
      </c>
      <c r="AU1137" t="s">
        <v>7119</v>
      </c>
      <c r="AV1137" t="s">
        <v>8868</v>
      </c>
      <c r="AW1137" t="s">
        <v>7120</v>
      </c>
      <c r="AX1137" t="s">
        <v>7120</v>
      </c>
      <c r="BF1137" s="730" t="s">
        <v>1487</v>
      </c>
      <c r="BG1137" s="730" t="s">
        <v>7933</v>
      </c>
      <c r="BH1137" s="730" t="s">
        <v>11139</v>
      </c>
    </row>
    <row r="1138" spans="1:60">
      <c r="A1138">
        <v>1134</v>
      </c>
      <c r="B1138" t="s">
        <v>1023</v>
      </c>
      <c r="D1138" t="s">
        <v>1024</v>
      </c>
      <c r="E1138" t="s">
        <v>1027</v>
      </c>
      <c r="F1138" t="s">
        <v>974</v>
      </c>
      <c r="G1138">
        <v>1</v>
      </c>
      <c r="H1138">
        <v>0</v>
      </c>
      <c r="I1138" t="s">
        <v>5890</v>
      </c>
      <c r="J1138" t="s">
        <v>8063</v>
      </c>
      <c r="K1138" t="s">
        <v>5413</v>
      </c>
      <c r="L1138" t="s">
        <v>2878</v>
      </c>
      <c r="M1138" t="s">
        <v>1586</v>
      </c>
      <c r="N1138" t="s">
        <v>1027</v>
      </c>
      <c r="O1138" t="s">
        <v>1027</v>
      </c>
      <c r="P1138" t="s">
        <v>8869</v>
      </c>
      <c r="Q1138">
        <v>4947</v>
      </c>
      <c r="R1138">
        <v>4879</v>
      </c>
      <c r="S1138">
        <v>4858</v>
      </c>
      <c r="T1138">
        <v>17</v>
      </c>
      <c r="U1138">
        <v>4</v>
      </c>
      <c r="V1138">
        <v>21</v>
      </c>
      <c r="W1138">
        <v>0.99570000000000003</v>
      </c>
      <c r="X1138">
        <v>1</v>
      </c>
      <c r="Y1138">
        <v>1</v>
      </c>
      <c r="Z1138">
        <v>1</v>
      </c>
      <c r="AA1138">
        <v>1</v>
      </c>
      <c r="AB1138" t="s">
        <v>1023</v>
      </c>
      <c r="AC1138" t="s">
        <v>8870</v>
      </c>
      <c r="AP1138" t="s">
        <v>981</v>
      </c>
      <c r="AQ1138">
        <v>0</v>
      </c>
      <c r="AT1138" t="s">
        <v>1044</v>
      </c>
      <c r="AU1138" t="s">
        <v>7732</v>
      </c>
      <c r="AV1138" t="s">
        <v>8871</v>
      </c>
      <c r="AW1138" t="s">
        <v>7307</v>
      </c>
      <c r="AX1138" t="s">
        <v>7307</v>
      </c>
      <c r="BF1138" s="730" t="s">
        <v>1479</v>
      </c>
      <c r="BG1138" s="730" t="s">
        <v>7933</v>
      </c>
      <c r="BH1138" s="730" t="s">
        <v>11139</v>
      </c>
    </row>
    <row r="1139" spans="1:60">
      <c r="A1139">
        <v>1135</v>
      </c>
      <c r="B1139" t="s">
        <v>1023</v>
      </c>
      <c r="D1139" t="s">
        <v>1715</v>
      </c>
      <c r="E1139" t="s">
        <v>1718</v>
      </c>
      <c r="F1139" t="s">
        <v>974</v>
      </c>
      <c r="G1139">
        <v>1</v>
      </c>
      <c r="H1139">
        <v>0</v>
      </c>
      <c r="I1139" t="s">
        <v>5890</v>
      </c>
      <c r="J1139" t="s">
        <v>8063</v>
      </c>
      <c r="K1139" t="s">
        <v>5413</v>
      </c>
      <c r="L1139" t="s">
        <v>2878</v>
      </c>
      <c r="M1139" t="s">
        <v>1586</v>
      </c>
      <c r="N1139" t="s">
        <v>1027</v>
      </c>
      <c r="O1139" t="s">
        <v>1027</v>
      </c>
      <c r="P1139" t="s">
        <v>8872</v>
      </c>
      <c r="Q1139">
        <v>4724</v>
      </c>
      <c r="R1139">
        <v>4682</v>
      </c>
      <c r="S1139">
        <v>4580</v>
      </c>
      <c r="T1139">
        <v>99</v>
      </c>
      <c r="U1139">
        <v>3</v>
      </c>
      <c r="V1139">
        <v>102</v>
      </c>
      <c r="W1139">
        <v>0.97819999999999996</v>
      </c>
      <c r="X1139">
        <v>0</v>
      </c>
      <c r="Y1139">
        <v>1</v>
      </c>
      <c r="Z1139">
        <v>1</v>
      </c>
      <c r="AA1139">
        <v>0</v>
      </c>
      <c r="AB1139" t="s">
        <v>1023</v>
      </c>
      <c r="AC1139" t="s">
        <v>8873</v>
      </c>
      <c r="AP1139" t="s">
        <v>981</v>
      </c>
      <c r="AQ1139">
        <v>0</v>
      </c>
      <c r="AT1139" t="s">
        <v>1044</v>
      </c>
      <c r="AU1139" t="s">
        <v>7732</v>
      </c>
      <c r="AV1139" t="s">
        <v>8874</v>
      </c>
      <c r="AW1139" t="s">
        <v>997</v>
      </c>
      <c r="AX1139" t="s">
        <v>7307</v>
      </c>
      <c r="BF1139" s="730" t="s">
        <v>1065</v>
      </c>
      <c r="BG1139" s="730" t="s">
        <v>7933</v>
      </c>
      <c r="BH1139" s="730" t="s">
        <v>11139</v>
      </c>
    </row>
    <row r="1140" spans="1:60">
      <c r="A1140">
        <v>1136</v>
      </c>
      <c r="B1140" t="s">
        <v>1023</v>
      </c>
      <c r="D1140" t="s">
        <v>6313</v>
      </c>
      <c r="E1140" t="s">
        <v>6316</v>
      </c>
      <c r="F1140" t="s">
        <v>974</v>
      </c>
      <c r="G1140">
        <v>1</v>
      </c>
      <c r="H1140">
        <v>0</v>
      </c>
      <c r="I1140" t="s">
        <v>5890</v>
      </c>
      <c r="J1140" t="s">
        <v>8063</v>
      </c>
      <c r="K1140" t="s">
        <v>5413</v>
      </c>
      <c r="L1140" t="s">
        <v>2878</v>
      </c>
      <c r="M1140" t="s">
        <v>1586</v>
      </c>
      <c r="N1140" t="s">
        <v>1027</v>
      </c>
      <c r="O1140" t="s">
        <v>1027</v>
      </c>
      <c r="P1140" t="s">
        <v>8875</v>
      </c>
      <c r="Q1140">
        <v>2458</v>
      </c>
      <c r="R1140">
        <v>2451</v>
      </c>
      <c r="S1140">
        <v>2179</v>
      </c>
      <c r="T1140">
        <v>250</v>
      </c>
      <c r="U1140">
        <v>22</v>
      </c>
      <c r="V1140">
        <v>272</v>
      </c>
      <c r="W1140">
        <v>0.88900000000000001</v>
      </c>
      <c r="X1140">
        <v>0</v>
      </c>
      <c r="Y1140">
        <v>1</v>
      </c>
      <c r="Z1140">
        <v>1</v>
      </c>
      <c r="AA1140">
        <v>0</v>
      </c>
      <c r="AB1140" t="s">
        <v>1023</v>
      </c>
      <c r="AC1140" t="s">
        <v>8876</v>
      </c>
      <c r="AP1140" t="s">
        <v>981</v>
      </c>
      <c r="AQ1140">
        <v>0</v>
      </c>
      <c r="AT1140" t="s">
        <v>1190</v>
      </c>
      <c r="AU1140" t="s">
        <v>3612</v>
      </c>
      <c r="AV1140" t="s">
        <v>8877</v>
      </c>
      <c r="AW1140" t="s">
        <v>3613</v>
      </c>
      <c r="AX1140" t="s">
        <v>8878</v>
      </c>
      <c r="BF1140" s="730" t="s">
        <v>1024</v>
      </c>
      <c r="BG1140" s="730" t="s">
        <v>5413</v>
      </c>
      <c r="BH1140" s="730" t="s">
        <v>11139</v>
      </c>
    </row>
    <row r="1141" spans="1:60">
      <c r="A1141">
        <v>1137</v>
      </c>
      <c r="B1141" t="s">
        <v>1034</v>
      </c>
      <c r="D1141" t="s">
        <v>8879</v>
      </c>
      <c r="E1141" t="s">
        <v>8880</v>
      </c>
      <c r="F1141" t="s">
        <v>974</v>
      </c>
      <c r="G1141">
        <v>2</v>
      </c>
      <c r="H1141">
        <v>0</v>
      </c>
      <c r="I1141" t="s">
        <v>8881</v>
      </c>
      <c r="J1141" t="s">
        <v>8882</v>
      </c>
      <c r="K1141" t="s">
        <v>6531</v>
      </c>
      <c r="L1141" t="s">
        <v>4005</v>
      </c>
      <c r="M1141" t="s">
        <v>978</v>
      </c>
      <c r="N1141" t="s">
        <v>8883</v>
      </c>
      <c r="O1141" t="s">
        <v>8883</v>
      </c>
      <c r="P1141" t="s">
        <v>8884</v>
      </c>
      <c r="Q1141">
        <v>3424</v>
      </c>
      <c r="R1141">
        <v>3109</v>
      </c>
      <c r="S1141">
        <v>3093</v>
      </c>
      <c r="T1141">
        <v>0</v>
      </c>
      <c r="U1141">
        <v>16</v>
      </c>
      <c r="V1141">
        <v>16</v>
      </c>
      <c r="W1141">
        <v>0.99490000000000001</v>
      </c>
      <c r="X1141">
        <v>1</v>
      </c>
      <c r="Y1141">
        <v>1</v>
      </c>
      <c r="Z1141">
        <v>1</v>
      </c>
      <c r="AA1141">
        <v>1</v>
      </c>
      <c r="AB1141" t="s">
        <v>1034</v>
      </c>
      <c r="AC1141" s="488" t="s">
        <v>8885</v>
      </c>
      <c r="AD1141" s="489" t="s">
        <v>8886</v>
      </c>
      <c r="AP1141" t="s">
        <v>981</v>
      </c>
      <c r="AQ1141">
        <v>0</v>
      </c>
      <c r="AT1141" t="s">
        <v>1190</v>
      </c>
      <c r="AU1141" t="s">
        <v>2849</v>
      </c>
      <c r="AV1141" t="s">
        <v>8887</v>
      </c>
      <c r="AW1141" t="s">
        <v>7869</v>
      </c>
      <c r="AX1141" t="s">
        <v>2850</v>
      </c>
      <c r="BF1141" s="730" t="s">
        <v>1715</v>
      </c>
      <c r="BG1141" s="730" t="s">
        <v>5413</v>
      </c>
      <c r="BH1141" s="730" t="s">
        <v>11139</v>
      </c>
    </row>
    <row r="1142" spans="1:60">
      <c r="A1142">
        <v>1138</v>
      </c>
      <c r="B1142" t="s">
        <v>1034</v>
      </c>
      <c r="D1142" t="s">
        <v>8888</v>
      </c>
      <c r="E1142" t="s">
        <v>8889</v>
      </c>
      <c r="F1142" t="s">
        <v>974</v>
      </c>
      <c r="G1142">
        <v>1</v>
      </c>
      <c r="H1142">
        <v>0</v>
      </c>
      <c r="I1142" t="s">
        <v>2309</v>
      </c>
      <c r="J1142" t="s">
        <v>7505</v>
      </c>
      <c r="K1142" t="s">
        <v>1304</v>
      </c>
      <c r="L1142" t="s">
        <v>4005</v>
      </c>
      <c r="M1142" t="s">
        <v>978</v>
      </c>
      <c r="N1142" t="s">
        <v>8889</v>
      </c>
      <c r="O1142" t="s">
        <v>8889</v>
      </c>
      <c r="P1142" t="s">
        <v>8890</v>
      </c>
      <c r="Q1142">
        <v>6533</v>
      </c>
      <c r="R1142">
        <v>6258</v>
      </c>
      <c r="S1142">
        <v>6244</v>
      </c>
      <c r="T1142">
        <v>0</v>
      </c>
      <c r="U1142">
        <v>14</v>
      </c>
      <c r="V1142">
        <v>14</v>
      </c>
      <c r="W1142">
        <v>0.99780000000000002</v>
      </c>
      <c r="X1142">
        <v>1</v>
      </c>
      <c r="Y1142">
        <v>1</v>
      </c>
      <c r="Z1142">
        <v>1</v>
      </c>
      <c r="AA1142">
        <v>1</v>
      </c>
      <c r="AB1142" t="s">
        <v>1034</v>
      </c>
      <c r="AC1142" t="s">
        <v>8891</v>
      </c>
      <c r="AP1142" t="s">
        <v>981</v>
      </c>
      <c r="AQ1142">
        <v>0</v>
      </c>
      <c r="AT1142" t="s">
        <v>936</v>
      </c>
      <c r="AU1142" t="s">
        <v>5574</v>
      </c>
      <c r="AV1142" t="s">
        <v>8892</v>
      </c>
      <c r="AW1142" t="s">
        <v>8893</v>
      </c>
      <c r="AX1142" t="s">
        <v>5575</v>
      </c>
      <c r="BF1142" s="730" t="s">
        <v>6313</v>
      </c>
      <c r="BG1142" s="730" t="s">
        <v>5413</v>
      </c>
      <c r="BH1142" s="730" t="s">
        <v>11139</v>
      </c>
    </row>
    <row r="1143" spans="1:60">
      <c r="A1143">
        <v>1139</v>
      </c>
      <c r="B1143" t="s">
        <v>1034</v>
      </c>
      <c r="D1143" t="s">
        <v>8894</v>
      </c>
      <c r="E1143" t="s">
        <v>8895</v>
      </c>
      <c r="F1143" t="s">
        <v>974</v>
      </c>
      <c r="G1143">
        <v>1</v>
      </c>
      <c r="H1143">
        <v>0</v>
      </c>
      <c r="I1143" t="s">
        <v>8881</v>
      </c>
      <c r="J1143" t="s">
        <v>8896</v>
      </c>
      <c r="K1143" t="s">
        <v>8184</v>
      </c>
      <c r="L1143" t="s">
        <v>4005</v>
      </c>
      <c r="M1143" t="s">
        <v>978</v>
      </c>
      <c r="N1143" t="s">
        <v>8895</v>
      </c>
      <c r="O1143" t="s">
        <v>8897</v>
      </c>
      <c r="P1143" t="s">
        <v>8898</v>
      </c>
      <c r="Q1143">
        <v>32797</v>
      </c>
      <c r="R1143">
        <v>30490</v>
      </c>
      <c r="S1143">
        <v>29545</v>
      </c>
      <c r="T1143">
        <v>627</v>
      </c>
      <c r="U1143">
        <v>318</v>
      </c>
      <c r="V1143">
        <v>945</v>
      </c>
      <c r="W1143">
        <v>0.96899999999999997</v>
      </c>
      <c r="X1143">
        <v>0</v>
      </c>
      <c r="Y1143">
        <v>1</v>
      </c>
      <c r="Z1143">
        <v>1</v>
      </c>
      <c r="AA1143">
        <v>0</v>
      </c>
      <c r="AB1143" t="s">
        <v>1034</v>
      </c>
      <c r="AC1143" t="s">
        <v>8899</v>
      </c>
      <c r="AP1143" t="s">
        <v>1262</v>
      </c>
      <c r="AQ1143">
        <v>1</v>
      </c>
      <c r="AT1143" t="s">
        <v>1054</v>
      </c>
      <c r="AU1143" t="s">
        <v>4039</v>
      </c>
      <c r="AV1143" t="s">
        <v>8900</v>
      </c>
      <c r="AW1143" t="s">
        <v>8901</v>
      </c>
      <c r="AX1143" t="s">
        <v>4040</v>
      </c>
      <c r="BF1143" s="730" t="s">
        <v>8879</v>
      </c>
      <c r="BG1143" s="730" t="s">
        <v>6531</v>
      </c>
      <c r="BH1143" s="730" t="s">
        <v>11141</v>
      </c>
    </row>
    <row r="1144" spans="1:60">
      <c r="A1144">
        <v>1140</v>
      </c>
      <c r="B1144" t="s">
        <v>1034</v>
      </c>
      <c r="D1144" t="s">
        <v>8902</v>
      </c>
      <c r="E1144" t="s">
        <v>8903</v>
      </c>
      <c r="F1144" t="s">
        <v>974</v>
      </c>
      <c r="G1144">
        <v>1</v>
      </c>
      <c r="H1144">
        <v>0</v>
      </c>
      <c r="I1144" t="s">
        <v>8881</v>
      </c>
      <c r="J1144" t="s">
        <v>8904</v>
      </c>
      <c r="K1144" t="s">
        <v>1034</v>
      </c>
      <c r="L1144" t="s">
        <v>4005</v>
      </c>
      <c r="M1144" t="s">
        <v>978</v>
      </c>
      <c r="N1144" t="s">
        <v>8903</v>
      </c>
      <c r="O1144" t="s">
        <v>8903</v>
      </c>
      <c r="P1144" t="s">
        <v>8905</v>
      </c>
      <c r="Q1144">
        <v>4882</v>
      </c>
      <c r="R1144">
        <v>4413</v>
      </c>
      <c r="S1144">
        <v>4368</v>
      </c>
      <c r="T1144">
        <v>45</v>
      </c>
      <c r="U1144">
        <v>0</v>
      </c>
      <c r="V1144">
        <v>45</v>
      </c>
      <c r="W1144">
        <v>0.98980000000000001</v>
      </c>
      <c r="X1144">
        <v>1</v>
      </c>
      <c r="Y1144">
        <v>1</v>
      </c>
      <c r="Z1144">
        <v>1</v>
      </c>
      <c r="AA1144">
        <v>1</v>
      </c>
      <c r="AB1144" t="s">
        <v>1034</v>
      </c>
      <c r="AC1144" t="s">
        <v>8906</v>
      </c>
      <c r="AP1144" t="s">
        <v>981</v>
      </c>
      <c r="AQ1144">
        <v>0</v>
      </c>
      <c r="AT1144" t="s">
        <v>1190</v>
      </c>
      <c r="AU1144" t="s">
        <v>3192</v>
      </c>
      <c r="AV1144" t="s">
        <v>8907</v>
      </c>
      <c r="AW1144" t="s">
        <v>8908</v>
      </c>
      <c r="AX1144" t="s">
        <v>3193</v>
      </c>
      <c r="BF1144" s="730" t="s">
        <v>8888</v>
      </c>
      <c r="BG1144" s="730" t="s">
        <v>1304</v>
      </c>
      <c r="BH1144" s="730" t="s">
        <v>11141</v>
      </c>
    </row>
    <row r="1145" spans="1:60">
      <c r="A1145">
        <v>1141</v>
      </c>
      <c r="B1145" t="s">
        <v>1034</v>
      </c>
      <c r="D1145" t="s">
        <v>8909</v>
      </c>
      <c r="E1145" t="s">
        <v>8910</v>
      </c>
      <c r="F1145" t="s">
        <v>974</v>
      </c>
      <c r="G1145">
        <v>1</v>
      </c>
      <c r="H1145">
        <v>0</v>
      </c>
      <c r="I1145" t="s">
        <v>8881</v>
      </c>
      <c r="J1145" t="s">
        <v>8911</v>
      </c>
      <c r="K1145" t="s">
        <v>8912</v>
      </c>
      <c r="L1145" t="s">
        <v>4005</v>
      </c>
      <c r="M1145" t="s">
        <v>978</v>
      </c>
      <c r="N1145" t="s">
        <v>8910</v>
      </c>
      <c r="O1145" t="s">
        <v>8910</v>
      </c>
      <c r="P1145" t="s">
        <v>8913</v>
      </c>
      <c r="Q1145">
        <v>17543</v>
      </c>
      <c r="R1145">
        <v>15972</v>
      </c>
      <c r="S1145">
        <v>14499</v>
      </c>
      <c r="T1145">
        <v>1460</v>
      </c>
      <c r="U1145">
        <v>13</v>
      </c>
      <c r="V1145">
        <v>1473</v>
      </c>
      <c r="W1145">
        <v>0.90780000000000005</v>
      </c>
      <c r="X1145">
        <v>0</v>
      </c>
      <c r="Y1145">
        <v>1</v>
      </c>
      <c r="Z1145">
        <v>1</v>
      </c>
      <c r="AA1145">
        <v>0</v>
      </c>
      <c r="AB1145" t="s">
        <v>1034</v>
      </c>
      <c r="AC1145" t="s">
        <v>8914</v>
      </c>
      <c r="AP1145" t="s">
        <v>981</v>
      </c>
      <c r="AQ1145">
        <v>0</v>
      </c>
      <c r="AT1145" t="s">
        <v>936</v>
      </c>
      <c r="AU1145" t="s">
        <v>5054</v>
      </c>
      <c r="AV1145" t="s">
        <v>8915</v>
      </c>
      <c r="AW1145" t="s">
        <v>8916</v>
      </c>
      <c r="AX1145" t="s">
        <v>4973</v>
      </c>
      <c r="BF1145" s="730" t="s">
        <v>8894</v>
      </c>
      <c r="BG1145" s="730" t="s">
        <v>8184</v>
      </c>
      <c r="BH1145" s="730" t="s">
        <v>11141</v>
      </c>
    </row>
    <row r="1146" spans="1:60">
      <c r="A1146">
        <v>1142</v>
      </c>
      <c r="B1146" t="s">
        <v>1034</v>
      </c>
      <c r="D1146" t="s">
        <v>8917</v>
      </c>
      <c r="E1146" t="s">
        <v>8918</v>
      </c>
      <c r="F1146" t="s">
        <v>974</v>
      </c>
      <c r="G1146">
        <v>1</v>
      </c>
      <c r="H1146">
        <v>0</v>
      </c>
      <c r="I1146" t="s">
        <v>2381</v>
      </c>
      <c r="J1146" t="s">
        <v>8919</v>
      </c>
      <c r="K1146" t="s">
        <v>8148</v>
      </c>
      <c r="L1146" t="s">
        <v>4005</v>
      </c>
      <c r="M1146" t="s">
        <v>978</v>
      </c>
      <c r="N1146" t="s">
        <v>8918</v>
      </c>
      <c r="O1146" t="s">
        <v>8918</v>
      </c>
      <c r="P1146" t="s">
        <v>8920</v>
      </c>
      <c r="Q1146">
        <v>8964</v>
      </c>
      <c r="R1146">
        <v>8094</v>
      </c>
      <c r="S1146">
        <v>8060</v>
      </c>
      <c r="T1146">
        <v>26</v>
      </c>
      <c r="U1146">
        <v>8</v>
      </c>
      <c r="V1146">
        <v>34</v>
      </c>
      <c r="W1146">
        <v>0.99580000000000002</v>
      </c>
      <c r="X1146">
        <v>1</v>
      </c>
      <c r="Y1146">
        <v>1</v>
      </c>
      <c r="Z1146">
        <v>0</v>
      </c>
      <c r="AA1146">
        <v>0</v>
      </c>
      <c r="AB1146" t="s">
        <v>1034</v>
      </c>
      <c r="AC1146" t="s">
        <v>8921</v>
      </c>
      <c r="AP1146" t="s">
        <v>981</v>
      </c>
      <c r="AQ1146">
        <v>0</v>
      </c>
      <c r="AT1146" t="s">
        <v>936</v>
      </c>
      <c r="AU1146" t="s">
        <v>5046</v>
      </c>
      <c r="AV1146" t="s">
        <v>8922</v>
      </c>
      <c r="AW1146" t="s">
        <v>8923</v>
      </c>
      <c r="AX1146" t="s">
        <v>5047</v>
      </c>
      <c r="BF1146" s="730" t="s">
        <v>8902</v>
      </c>
      <c r="BG1146" s="730" t="s">
        <v>1034</v>
      </c>
      <c r="BH1146" s="730" t="s">
        <v>11141</v>
      </c>
    </row>
    <row r="1147" spans="1:60">
      <c r="A1147">
        <v>1143</v>
      </c>
      <c r="B1147" t="s">
        <v>1034</v>
      </c>
      <c r="D1147" t="s">
        <v>8924</v>
      </c>
      <c r="E1147" t="s">
        <v>8925</v>
      </c>
      <c r="F1147" t="s">
        <v>974</v>
      </c>
      <c r="G1147">
        <v>1</v>
      </c>
      <c r="H1147">
        <v>0</v>
      </c>
      <c r="I1147" t="s">
        <v>8881</v>
      </c>
      <c r="J1147" t="s">
        <v>8926</v>
      </c>
      <c r="K1147" t="s">
        <v>8184</v>
      </c>
      <c r="L1147" t="s">
        <v>4005</v>
      </c>
      <c r="M1147" t="s">
        <v>978</v>
      </c>
      <c r="N1147" t="s">
        <v>8925</v>
      </c>
      <c r="O1147" t="s">
        <v>8925</v>
      </c>
      <c r="P1147" t="s">
        <v>8927</v>
      </c>
      <c r="Q1147">
        <v>7980</v>
      </c>
      <c r="R1147">
        <v>7487</v>
      </c>
      <c r="S1147">
        <v>6375</v>
      </c>
      <c r="T1147">
        <v>987</v>
      </c>
      <c r="U1147">
        <v>125</v>
      </c>
      <c r="V1147">
        <v>1112</v>
      </c>
      <c r="W1147">
        <v>0.85150000000000003</v>
      </c>
      <c r="X1147">
        <v>0</v>
      </c>
      <c r="Y1147">
        <v>1</v>
      </c>
      <c r="Z1147">
        <v>1</v>
      </c>
      <c r="AA1147">
        <v>0</v>
      </c>
      <c r="AB1147" t="s">
        <v>1034</v>
      </c>
      <c r="AC1147" t="s">
        <v>8928</v>
      </c>
      <c r="AP1147" t="s">
        <v>981</v>
      </c>
      <c r="AQ1147">
        <v>0</v>
      </c>
      <c r="AT1147" t="s">
        <v>936</v>
      </c>
      <c r="AU1147" t="s">
        <v>5046</v>
      </c>
      <c r="AV1147" t="s">
        <v>8929</v>
      </c>
      <c r="AW1147" t="s">
        <v>8930</v>
      </c>
      <c r="AX1147" t="s">
        <v>5047</v>
      </c>
      <c r="BF1147" s="730" t="s">
        <v>8909</v>
      </c>
      <c r="BG1147" s="730" t="s">
        <v>8912</v>
      </c>
      <c r="BH1147" s="730" t="s">
        <v>11141</v>
      </c>
    </row>
    <row r="1148" spans="1:60">
      <c r="A1148">
        <v>1144</v>
      </c>
      <c r="B1148" t="s">
        <v>1034</v>
      </c>
      <c r="D1148" t="s">
        <v>8931</v>
      </c>
      <c r="E1148" t="s">
        <v>8932</v>
      </c>
      <c r="F1148" t="s">
        <v>974</v>
      </c>
      <c r="G1148">
        <v>2</v>
      </c>
      <c r="H1148">
        <v>0</v>
      </c>
      <c r="I1148" t="s">
        <v>8881</v>
      </c>
      <c r="J1148" t="s">
        <v>8933</v>
      </c>
      <c r="K1148" t="s">
        <v>1034</v>
      </c>
      <c r="L1148" t="s">
        <v>4005</v>
      </c>
      <c r="M1148" t="s">
        <v>978</v>
      </c>
      <c r="N1148" t="s">
        <v>8932</v>
      </c>
      <c r="O1148" t="s">
        <v>8932</v>
      </c>
      <c r="P1148" t="s">
        <v>8934</v>
      </c>
      <c r="Q1148">
        <v>90853</v>
      </c>
      <c r="R1148">
        <v>90104</v>
      </c>
      <c r="S1148">
        <v>89980</v>
      </c>
      <c r="T1148">
        <v>72</v>
      </c>
      <c r="U1148">
        <v>52</v>
      </c>
      <c r="V1148">
        <v>124</v>
      </c>
      <c r="W1148">
        <v>0.99860000000000004</v>
      </c>
      <c r="X1148">
        <v>1</v>
      </c>
      <c r="Y1148">
        <v>1</v>
      </c>
      <c r="Z1148">
        <v>1</v>
      </c>
      <c r="AA1148">
        <v>1</v>
      </c>
      <c r="AB1148" t="s">
        <v>1034</v>
      </c>
      <c r="AC1148" s="488" t="s">
        <v>8935</v>
      </c>
      <c r="AD1148" s="516" t="s">
        <v>5617</v>
      </c>
      <c r="AP1148" t="s">
        <v>981</v>
      </c>
      <c r="AQ1148">
        <v>0</v>
      </c>
      <c r="AT1148" t="s">
        <v>1521</v>
      </c>
      <c r="AU1148" t="s">
        <v>1874</v>
      </c>
      <c r="AV1148" t="s">
        <v>8936</v>
      </c>
      <c r="AW1148" t="s">
        <v>8937</v>
      </c>
      <c r="AX1148" t="s">
        <v>1875</v>
      </c>
      <c r="BF1148" s="730" t="s">
        <v>8917</v>
      </c>
      <c r="BG1148" s="730" t="s">
        <v>8148</v>
      </c>
      <c r="BH1148" s="730" t="s">
        <v>11141</v>
      </c>
    </row>
    <row r="1149" spans="1:60">
      <c r="A1149">
        <v>1145</v>
      </c>
      <c r="B1149" t="s">
        <v>1034</v>
      </c>
      <c r="D1149" t="s">
        <v>8938</v>
      </c>
      <c r="E1149" t="s">
        <v>8939</v>
      </c>
      <c r="F1149" t="s">
        <v>974</v>
      </c>
      <c r="G1149">
        <v>1</v>
      </c>
      <c r="H1149">
        <v>0</v>
      </c>
      <c r="I1149" t="s">
        <v>8881</v>
      </c>
      <c r="J1149" t="s">
        <v>8940</v>
      </c>
      <c r="K1149" t="s">
        <v>7788</v>
      </c>
      <c r="L1149" t="s">
        <v>4005</v>
      </c>
      <c r="M1149" t="s">
        <v>978</v>
      </c>
      <c r="N1149" t="s">
        <v>8939</v>
      </c>
      <c r="O1149" t="s">
        <v>8939</v>
      </c>
      <c r="P1149" t="s">
        <v>8941</v>
      </c>
      <c r="Q1149">
        <v>11250</v>
      </c>
      <c r="R1149">
        <v>10753</v>
      </c>
      <c r="S1149">
        <v>1430</v>
      </c>
      <c r="T1149">
        <v>8668</v>
      </c>
      <c r="U1149">
        <v>655</v>
      </c>
      <c r="V1149">
        <v>9323</v>
      </c>
      <c r="W1149">
        <v>0.13300000000000001</v>
      </c>
      <c r="X1149">
        <v>0</v>
      </c>
      <c r="Y1149">
        <v>1</v>
      </c>
      <c r="Z1149">
        <v>1</v>
      </c>
      <c r="AA1149">
        <v>0</v>
      </c>
      <c r="AB1149" t="s">
        <v>1034</v>
      </c>
      <c r="AC1149" t="s">
        <v>8942</v>
      </c>
      <c r="AP1149" t="s">
        <v>981</v>
      </c>
      <c r="AQ1149">
        <v>0</v>
      </c>
      <c r="AT1149" t="s">
        <v>1044</v>
      </c>
      <c r="AU1149" t="s">
        <v>7059</v>
      </c>
      <c r="AV1149" t="s">
        <v>8943</v>
      </c>
      <c r="AW1149" t="s">
        <v>8944</v>
      </c>
      <c r="AX1149" t="s">
        <v>7060</v>
      </c>
      <c r="BF1149" s="730" t="s">
        <v>8924</v>
      </c>
      <c r="BG1149" s="730" t="s">
        <v>8184</v>
      </c>
      <c r="BH1149" s="730" t="s">
        <v>11141</v>
      </c>
    </row>
    <row r="1150" spans="1:60">
      <c r="A1150">
        <v>1146</v>
      </c>
      <c r="B1150" t="s">
        <v>1034</v>
      </c>
      <c r="D1150" t="s">
        <v>8945</v>
      </c>
      <c r="E1150" t="s">
        <v>8946</v>
      </c>
      <c r="F1150" t="s">
        <v>974</v>
      </c>
      <c r="G1150">
        <v>1</v>
      </c>
      <c r="H1150">
        <v>0</v>
      </c>
      <c r="I1150" t="s">
        <v>8881</v>
      </c>
      <c r="J1150" t="s">
        <v>8947</v>
      </c>
      <c r="K1150" t="s">
        <v>1034</v>
      </c>
      <c r="L1150" t="s">
        <v>4005</v>
      </c>
      <c r="M1150" t="s">
        <v>978</v>
      </c>
      <c r="N1150" t="s">
        <v>8946</v>
      </c>
      <c r="O1150" t="s">
        <v>8946</v>
      </c>
      <c r="P1150" t="s">
        <v>8948</v>
      </c>
      <c r="Q1150">
        <v>33701</v>
      </c>
      <c r="R1150">
        <v>24257</v>
      </c>
      <c r="S1150">
        <v>21696</v>
      </c>
      <c r="T1150">
        <v>2346</v>
      </c>
      <c r="U1150">
        <v>215</v>
      </c>
      <c r="V1150">
        <v>2561</v>
      </c>
      <c r="W1150">
        <v>0.89439999999999997</v>
      </c>
      <c r="X1150">
        <v>0</v>
      </c>
      <c r="Y1150">
        <v>1</v>
      </c>
      <c r="Z1150">
        <v>0</v>
      </c>
      <c r="AA1150">
        <v>0</v>
      </c>
      <c r="AB1150" t="s">
        <v>1034</v>
      </c>
      <c r="AC1150" t="s">
        <v>8949</v>
      </c>
      <c r="AP1150" t="s">
        <v>981</v>
      </c>
      <c r="AQ1150">
        <v>0</v>
      </c>
      <c r="AT1150" t="s">
        <v>971</v>
      </c>
      <c r="AU1150" t="s">
        <v>1183</v>
      </c>
      <c r="AV1150" t="s">
        <v>8950</v>
      </c>
      <c r="AW1150" t="s">
        <v>8951</v>
      </c>
      <c r="AX1150" t="s">
        <v>1184</v>
      </c>
      <c r="BF1150" s="730" t="s">
        <v>8931</v>
      </c>
      <c r="BG1150" s="730" t="s">
        <v>1034</v>
      </c>
      <c r="BH1150" s="730" t="s">
        <v>11141</v>
      </c>
    </row>
    <row r="1151" spans="1:60">
      <c r="A1151">
        <v>1147</v>
      </c>
      <c r="B1151" t="s">
        <v>1034</v>
      </c>
      <c r="D1151" t="s">
        <v>8952</v>
      </c>
      <c r="E1151" t="s">
        <v>8953</v>
      </c>
      <c r="F1151" t="s">
        <v>974</v>
      </c>
      <c r="G1151">
        <v>1</v>
      </c>
      <c r="H1151">
        <v>0</v>
      </c>
      <c r="I1151" t="s">
        <v>8881</v>
      </c>
      <c r="J1151" t="s">
        <v>8940</v>
      </c>
      <c r="K1151" t="s">
        <v>7788</v>
      </c>
      <c r="L1151" t="s">
        <v>4005</v>
      </c>
      <c r="M1151" t="s">
        <v>978</v>
      </c>
      <c r="N1151" t="s">
        <v>8953</v>
      </c>
      <c r="O1151" t="s">
        <v>8953</v>
      </c>
      <c r="P1151" t="s">
        <v>8954</v>
      </c>
      <c r="Q1151">
        <v>2661</v>
      </c>
      <c r="R1151">
        <v>2412</v>
      </c>
      <c r="S1151">
        <v>2391</v>
      </c>
      <c r="T1151">
        <v>9</v>
      </c>
      <c r="U1151">
        <v>12</v>
      </c>
      <c r="V1151">
        <v>21</v>
      </c>
      <c r="W1151">
        <v>0.99129999999999996</v>
      </c>
      <c r="X1151">
        <v>1</v>
      </c>
      <c r="Y1151">
        <v>1</v>
      </c>
      <c r="Z1151">
        <v>1</v>
      </c>
      <c r="AA1151">
        <v>1</v>
      </c>
      <c r="AB1151" t="s">
        <v>1034</v>
      </c>
      <c r="AC1151" t="s">
        <v>8955</v>
      </c>
      <c r="AP1151" t="s">
        <v>981</v>
      </c>
      <c r="AQ1151">
        <v>0</v>
      </c>
      <c r="AT1151" t="s">
        <v>1054</v>
      </c>
      <c r="AU1151" t="s">
        <v>4739</v>
      </c>
      <c r="AV1151" t="s">
        <v>8956</v>
      </c>
      <c r="AW1151" t="s">
        <v>8957</v>
      </c>
      <c r="AX1151" t="s">
        <v>4740</v>
      </c>
      <c r="BF1151" s="730" t="s">
        <v>8938</v>
      </c>
      <c r="BG1151" s="730" t="s">
        <v>7788</v>
      </c>
      <c r="BH1151" s="730" t="s">
        <v>11141</v>
      </c>
    </row>
    <row r="1152" spans="1:60">
      <c r="A1152">
        <v>1148</v>
      </c>
      <c r="B1152" t="s">
        <v>1034</v>
      </c>
      <c r="D1152" t="s">
        <v>8958</v>
      </c>
      <c r="E1152" t="s">
        <v>8959</v>
      </c>
      <c r="F1152" t="s">
        <v>974</v>
      </c>
      <c r="G1152">
        <v>1</v>
      </c>
      <c r="H1152">
        <v>0</v>
      </c>
      <c r="I1152" t="s">
        <v>2309</v>
      </c>
      <c r="J1152" t="s">
        <v>8960</v>
      </c>
      <c r="K1152" t="s">
        <v>7788</v>
      </c>
      <c r="L1152" t="s">
        <v>4005</v>
      </c>
      <c r="M1152" t="s">
        <v>978</v>
      </c>
      <c r="N1152" t="s">
        <v>8959</v>
      </c>
      <c r="O1152" t="s">
        <v>8959</v>
      </c>
      <c r="P1152" t="s">
        <v>8961</v>
      </c>
      <c r="Q1152">
        <v>2823</v>
      </c>
      <c r="R1152">
        <v>2539</v>
      </c>
      <c r="S1152">
        <v>2398</v>
      </c>
      <c r="T1152">
        <v>0</v>
      </c>
      <c r="U1152">
        <v>11</v>
      </c>
      <c r="V1152">
        <v>141</v>
      </c>
      <c r="W1152">
        <v>0.94450000000000001</v>
      </c>
      <c r="X1152">
        <v>0</v>
      </c>
      <c r="Y1152">
        <v>1</v>
      </c>
      <c r="Z1152">
        <v>1</v>
      </c>
      <c r="AA1152">
        <v>0</v>
      </c>
      <c r="AB1152" t="s">
        <v>1034</v>
      </c>
      <c r="AC1152" t="s">
        <v>8962</v>
      </c>
      <c r="AP1152" t="s">
        <v>981</v>
      </c>
      <c r="AQ1152">
        <v>0</v>
      </c>
      <c r="AT1152" t="s">
        <v>1054</v>
      </c>
      <c r="AU1152" t="s">
        <v>4739</v>
      </c>
      <c r="AV1152" t="s">
        <v>8963</v>
      </c>
      <c r="AW1152" t="s">
        <v>8964</v>
      </c>
      <c r="AX1152" t="s">
        <v>4740</v>
      </c>
      <c r="BF1152" s="730" t="s">
        <v>8945</v>
      </c>
      <c r="BG1152" s="730" t="s">
        <v>1034</v>
      </c>
      <c r="BH1152" s="730" t="s">
        <v>11141</v>
      </c>
    </row>
    <row r="1153" spans="1:60">
      <c r="A1153">
        <v>1149</v>
      </c>
      <c r="B1153" t="s">
        <v>1034</v>
      </c>
      <c r="D1153" t="s">
        <v>8965</v>
      </c>
      <c r="E1153" t="s">
        <v>8966</v>
      </c>
      <c r="F1153" t="s">
        <v>974</v>
      </c>
      <c r="G1153">
        <v>1</v>
      </c>
      <c r="H1153">
        <v>0</v>
      </c>
      <c r="I1153" t="s">
        <v>4002</v>
      </c>
      <c r="J1153" t="s">
        <v>8967</v>
      </c>
      <c r="K1153" t="s">
        <v>6531</v>
      </c>
      <c r="L1153" t="s">
        <v>4005</v>
      </c>
      <c r="M1153" t="s">
        <v>978</v>
      </c>
      <c r="N1153" t="s">
        <v>8966</v>
      </c>
      <c r="O1153" t="s">
        <v>8966</v>
      </c>
      <c r="P1153" t="s">
        <v>8968</v>
      </c>
      <c r="Q1153">
        <v>16793</v>
      </c>
      <c r="R1153">
        <v>16628</v>
      </c>
      <c r="S1153">
        <v>16502</v>
      </c>
      <c r="T1153">
        <v>12</v>
      </c>
      <c r="U1153">
        <v>114</v>
      </c>
      <c r="V1153">
        <v>126</v>
      </c>
      <c r="W1153">
        <v>0.99239999999999995</v>
      </c>
      <c r="X1153">
        <v>1</v>
      </c>
      <c r="Y1153">
        <v>1</v>
      </c>
      <c r="Z1153">
        <v>1</v>
      </c>
      <c r="AA1153">
        <v>1</v>
      </c>
      <c r="AB1153" t="s">
        <v>1034</v>
      </c>
      <c r="AC1153" t="s">
        <v>8969</v>
      </c>
      <c r="AP1153" t="s">
        <v>981</v>
      </c>
      <c r="AQ1153">
        <v>0</v>
      </c>
      <c r="AT1153" t="s">
        <v>1082</v>
      </c>
      <c r="AU1153" t="s">
        <v>2208</v>
      </c>
      <c r="AV1153" t="s">
        <v>8970</v>
      </c>
      <c r="AW1153" t="s">
        <v>8971</v>
      </c>
      <c r="AX1153" t="s">
        <v>2209</v>
      </c>
      <c r="BF1153" s="730" t="s">
        <v>8952</v>
      </c>
      <c r="BG1153" s="730" t="s">
        <v>7788</v>
      </c>
      <c r="BH1153" s="730" t="s">
        <v>11141</v>
      </c>
    </row>
    <row r="1154" spans="1:60">
      <c r="A1154">
        <v>1150</v>
      </c>
      <c r="B1154" t="s">
        <v>1034</v>
      </c>
      <c r="D1154" t="s">
        <v>8972</v>
      </c>
      <c r="E1154" t="s">
        <v>8973</v>
      </c>
      <c r="F1154" t="s">
        <v>974</v>
      </c>
      <c r="G1154">
        <v>1</v>
      </c>
      <c r="H1154">
        <v>0</v>
      </c>
      <c r="I1154" t="s">
        <v>8881</v>
      </c>
      <c r="J1154" t="s">
        <v>8974</v>
      </c>
      <c r="K1154" t="s">
        <v>8184</v>
      </c>
      <c r="L1154" t="s">
        <v>4005</v>
      </c>
      <c r="M1154" t="s">
        <v>978</v>
      </c>
      <c r="N1154" t="s">
        <v>8973</v>
      </c>
      <c r="O1154" t="s">
        <v>8973</v>
      </c>
      <c r="P1154" t="s">
        <v>8975</v>
      </c>
      <c r="Q1154">
        <v>4062</v>
      </c>
      <c r="R1154">
        <v>3985</v>
      </c>
      <c r="S1154">
        <v>3892</v>
      </c>
      <c r="T1154">
        <v>63</v>
      </c>
      <c r="U1154">
        <v>30</v>
      </c>
      <c r="V1154">
        <v>93</v>
      </c>
      <c r="W1154">
        <v>0.97670000000000001</v>
      </c>
      <c r="X1154">
        <v>0</v>
      </c>
      <c r="Y1154">
        <v>1</v>
      </c>
      <c r="Z1154">
        <v>1</v>
      </c>
      <c r="AA1154">
        <v>0</v>
      </c>
      <c r="AB1154" t="s">
        <v>1034</v>
      </c>
      <c r="AC1154" t="s">
        <v>8976</v>
      </c>
      <c r="AP1154" t="s">
        <v>981</v>
      </c>
      <c r="AQ1154">
        <v>0</v>
      </c>
      <c r="AT1154" t="s">
        <v>1034</v>
      </c>
      <c r="AU1154" t="s">
        <v>8977</v>
      </c>
      <c r="AV1154" t="s">
        <v>8978</v>
      </c>
      <c r="AW1154" t="s">
        <v>8979</v>
      </c>
      <c r="AX1154" t="s">
        <v>8980</v>
      </c>
      <c r="BF1154" s="730" t="s">
        <v>8958</v>
      </c>
      <c r="BG1154" s="730" t="s">
        <v>7788</v>
      </c>
      <c r="BH1154" s="730" t="s">
        <v>11141</v>
      </c>
    </row>
    <row r="1155" spans="1:60">
      <c r="A1155">
        <v>1151</v>
      </c>
      <c r="B1155" t="s">
        <v>1034</v>
      </c>
      <c r="D1155" t="s">
        <v>8981</v>
      </c>
      <c r="E1155" t="s">
        <v>8982</v>
      </c>
      <c r="F1155" t="s">
        <v>974</v>
      </c>
      <c r="G1155">
        <v>1</v>
      </c>
      <c r="H1155">
        <v>0</v>
      </c>
      <c r="I1155" t="s">
        <v>2309</v>
      </c>
      <c r="J1155" t="s">
        <v>8960</v>
      </c>
      <c r="K1155" t="s">
        <v>7788</v>
      </c>
      <c r="L1155" t="s">
        <v>4005</v>
      </c>
      <c r="M1155" t="s">
        <v>978</v>
      </c>
      <c r="N1155" t="s">
        <v>8982</v>
      </c>
      <c r="O1155" t="s">
        <v>8982</v>
      </c>
      <c r="P1155" t="s">
        <v>8983</v>
      </c>
      <c r="Q1155">
        <v>4243</v>
      </c>
      <c r="R1155">
        <v>3839</v>
      </c>
      <c r="S1155">
        <v>3800</v>
      </c>
      <c r="T1155">
        <v>29</v>
      </c>
      <c r="U1155">
        <v>10</v>
      </c>
      <c r="V1155">
        <v>39</v>
      </c>
      <c r="W1155">
        <v>0.98980000000000001</v>
      </c>
      <c r="X1155">
        <v>1</v>
      </c>
      <c r="Y1155">
        <v>1</v>
      </c>
      <c r="Z1155">
        <v>1</v>
      </c>
      <c r="AA1155">
        <v>1</v>
      </c>
      <c r="AB1155" t="s">
        <v>1034</v>
      </c>
      <c r="AC1155" t="s">
        <v>8984</v>
      </c>
      <c r="AP1155" t="s">
        <v>981</v>
      </c>
      <c r="AQ1155">
        <v>0</v>
      </c>
      <c r="AT1155" t="s">
        <v>1044</v>
      </c>
      <c r="AU1155" t="s">
        <v>6824</v>
      </c>
      <c r="AV1155" t="s">
        <v>8985</v>
      </c>
      <c r="AW1155" t="s">
        <v>8986</v>
      </c>
      <c r="AX1155" t="s">
        <v>6825</v>
      </c>
      <c r="BF1155" s="730" t="s">
        <v>8965</v>
      </c>
      <c r="BG1155" s="730" t="s">
        <v>6531</v>
      </c>
      <c r="BH1155" s="730" t="s">
        <v>11141</v>
      </c>
    </row>
    <row r="1156" spans="1:60">
      <c r="A1156">
        <v>1152</v>
      </c>
      <c r="B1156" t="s">
        <v>1034</v>
      </c>
      <c r="D1156" t="s">
        <v>8987</v>
      </c>
      <c r="E1156" t="s">
        <v>8988</v>
      </c>
      <c r="F1156" t="s">
        <v>974</v>
      </c>
      <c r="G1156">
        <v>1</v>
      </c>
      <c r="H1156">
        <v>0</v>
      </c>
      <c r="I1156" t="s">
        <v>8881</v>
      </c>
      <c r="J1156" t="s">
        <v>8989</v>
      </c>
      <c r="K1156" t="s">
        <v>7788</v>
      </c>
      <c r="L1156" t="s">
        <v>4005</v>
      </c>
      <c r="M1156" t="s">
        <v>978</v>
      </c>
      <c r="N1156" t="s">
        <v>8988</v>
      </c>
      <c r="O1156" t="s">
        <v>8988</v>
      </c>
      <c r="P1156" t="s">
        <v>8990</v>
      </c>
      <c r="Q1156">
        <v>2107</v>
      </c>
      <c r="R1156">
        <v>1987</v>
      </c>
      <c r="S1156">
        <v>1067</v>
      </c>
      <c r="T1156">
        <v>607</v>
      </c>
      <c r="U1156">
        <v>301</v>
      </c>
      <c r="V1156">
        <v>920</v>
      </c>
      <c r="W1156">
        <v>0.53700000000000003</v>
      </c>
      <c r="X1156">
        <v>0</v>
      </c>
      <c r="Y1156">
        <v>1</v>
      </c>
      <c r="Z1156">
        <v>1</v>
      </c>
      <c r="AA1156">
        <v>0</v>
      </c>
      <c r="AB1156" t="s">
        <v>1034</v>
      </c>
      <c r="AC1156" t="s">
        <v>8991</v>
      </c>
      <c r="AP1156" t="s">
        <v>981</v>
      </c>
      <c r="AQ1156">
        <v>0</v>
      </c>
      <c r="AT1156" t="s">
        <v>936</v>
      </c>
      <c r="AU1156" t="s">
        <v>5813</v>
      </c>
      <c r="AV1156" t="s">
        <v>8992</v>
      </c>
      <c r="AW1156" t="s">
        <v>8993</v>
      </c>
      <c r="AX1156" t="s">
        <v>5814</v>
      </c>
      <c r="BF1156" s="730" t="s">
        <v>8972</v>
      </c>
      <c r="BG1156" s="730" t="s">
        <v>8184</v>
      </c>
      <c r="BH1156" s="730" t="s">
        <v>11141</v>
      </c>
    </row>
    <row r="1157" spans="1:60">
      <c r="A1157">
        <v>1153</v>
      </c>
      <c r="B1157" t="s">
        <v>1034</v>
      </c>
      <c r="D1157" t="s">
        <v>8994</v>
      </c>
      <c r="E1157" t="s">
        <v>8995</v>
      </c>
      <c r="F1157" t="s">
        <v>974</v>
      </c>
      <c r="G1157">
        <v>1</v>
      </c>
      <c r="H1157">
        <v>0</v>
      </c>
      <c r="I1157" t="s">
        <v>8881</v>
      </c>
      <c r="J1157" t="s">
        <v>8926</v>
      </c>
      <c r="K1157" t="s">
        <v>8184</v>
      </c>
      <c r="L1157" t="s">
        <v>4005</v>
      </c>
      <c r="M1157" t="s">
        <v>978</v>
      </c>
      <c r="N1157" t="s">
        <v>8995</v>
      </c>
      <c r="O1157" t="s">
        <v>8996</v>
      </c>
      <c r="P1157" t="s">
        <v>8997</v>
      </c>
      <c r="Q1157">
        <v>32218</v>
      </c>
      <c r="R1157">
        <v>29859</v>
      </c>
      <c r="S1157">
        <v>29582</v>
      </c>
      <c r="T1157">
        <v>135</v>
      </c>
      <c r="U1157">
        <v>142</v>
      </c>
      <c r="V1157">
        <v>277</v>
      </c>
      <c r="W1157">
        <v>0.99070000000000003</v>
      </c>
      <c r="X1157">
        <v>1</v>
      </c>
      <c r="Y1157">
        <v>1</v>
      </c>
      <c r="Z1157">
        <v>1</v>
      </c>
      <c r="AA1157">
        <v>1</v>
      </c>
      <c r="AB1157" t="s">
        <v>1034</v>
      </c>
      <c r="AC1157" t="s">
        <v>8998</v>
      </c>
      <c r="AP1157" t="s">
        <v>981</v>
      </c>
      <c r="AQ1157">
        <v>0</v>
      </c>
      <c r="AT1157" t="s">
        <v>991</v>
      </c>
      <c r="AU1157" t="s">
        <v>8999</v>
      </c>
      <c r="AV1157" t="s">
        <v>9000</v>
      </c>
      <c r="AW1157" t="s">
        <v>9001</v>
      </c>
      <c r="AX1157" t="s">
        <v>9002</v>
      </c>
      <c r="BF1157" s="730" t="s">
        <v>8981</v>
      </c>
      <c r="BG1157" s="730" t="s">
        <v>7788</v>
      </c>
      <c r="BH1157" s="730" t="s">
        <v>11141</v>
      </c>
    </row>
    <row r="1158" spans="1:60">
      <c r="A1158">
        <v>1154</v>
      </c>
      <c r="B1158" t="s">
        <v>1034</v>
      </c>
      <c r="D1158" t="s">
        <v>9003</v>
      </c>
      <c r="E1158" t="s">
        <v>9004</v>
      </c>
      <c r="F1158" t="s">
        <v>974</v>
      </c>
      <c r="G1158">
        <v>1</v>
      </c>
      <c r="H1158">
        <v>0</v>
      </c>
      <c r="I1158" t="s">
        <v>8881</v>
      </c>
      <c r="J1158" t="s">
        <v>9005</v>
      </c>
      <c r="K1158" t="s">
        <v>1034</v>
      </c>
      <c r="L1158" t="s">
        <v>4005</v>
      </c>
      <c r="M1158" t="s">
        <v>978</v>
      </c>
      <c r="N1158" t="s">
        <v>9004</v>
      </c>
      <c r="O1158" t="s">
        <v>9004</v>
      </c>
      <c r="P1158" t="s">
        <v>9006</v>
      </c>
      <c r="Q1158">
        <v>21914</v>
      </c>
      <c r="R1158">
        <v>32734</v>
      </c>
      <c r="S1158">
        <v>31735</v>
      </c>
      <c r="T1158">
        <v>962</v>
      </c>
      <c r="U1158">
        <v>37</v>
      </c>
      <c r="V1158">
        <v>999</v>
      </c>
      <c r="W1158">
        <v>0.96950000000000003</v>
      </c>
      <c r="X1158">
        <v>0</v>
      </c>
      <c r="Y1158">
        <v>1</v>
      </c>
      <c r="Z1158">
        <v>0</v>
      </c>
      <c r="AA1158">
        <v>0</v>
      </c>
      <c r="AB1158" t="s">
        <v>1034</v>
      </c>
      <c r="AC1158" t="s">
        <v>9007</v>
      </c>
      <c r="AP1158" t="s">
        <v>981</v>
      </c>
      <c r="AQ1158">
        <v>0</v>
      </c>
      <c r="AT1158" t="s">
        <v>1044</v>
      </c>
      <c r="AU1158" t="s">
        <v>7361</v>
      </c>
      <c r="AV1158" t="s">
        <v>9008</v>
      </c>
      <c r="AW1158" t="s">
        <v>7362</v>
      </c>
      <c r="AX1158" t="s">
        <v>7362</v>
      </c>
      <c r="BF1158" s="730" t="s">
        <v>8987</v>
      </c>
      <c r="BG1158" s="730" t="s">
        <v>7788</v>
      </c>
      <c r="BH1158" s="730" t="s">
        <v>11141</v>
      </c>
    </row>
    <row r="1159" spans="1:60">
      <c r="A1159">
        <v>1155</v>
      </c>
      <c r="B1159" t="s">
        <v>1034</v>
      </c>
      <c r="D1159" t="s">
        <v>9009</v>
      </c>
      <c r="E1159" t="s">
        <v>9010</v>
      </c>
      <c r="F1159" t="s">
        <v>974</v>
      </c>
      <c r="G1159">
        <v>1</v>
      </c>
      <c r="H1159">
        <v>0</v>
      </c>
      <c r="I1159" t="s">
        <v>2381</v>
      </c>
      <c r="J1159" t="s">
        <v>8919</v>
      </c>
      <c r="K1159" t="s">
        <v>8148</v>
      </c>
      <c r="L1159" t="s">
        <v>4005</v>
      </c>
      <c r="M1159" t="s">
        <v>978</v>
      </c>
      <c r="N1159" t="s">
        <v>9010</v>
      </c>
      <c r="O1159" t="s">
        <v>9010</v>
      </c>
      <c r="P1159" t="s">
        <v>9011</v>
      </c>
      <c r="Q1159">
        <v>4997</v>
      </c>
      <c r="R1159">
        <v>5141</v>
      </c>
      <c r="S1159">
        <v>5106</v>
      </c>
      <c r="T1159">
        <v>0</v>
      </c>
      <c r="U1159">
        <v>35</v>
      </c>
      <c r="V1159">
        <v>35</v>
      </c>
      <c r="W1159">
        <v>0.99319999999999997</v>
      </c>
      <c r="X1159">
        <v>1</v>
      </c>
      <c r="Y1159">
        <v>1</v>
      </c>
      <c r="Z1159">
        <v>1</v>
      </c>
      <c r="AA1159">
        <v>1</v>
      </c>
      <c r="AB1159" t="s">
        <v>1034</v>
      </c>
      <c r="AC1159" t="s">
        <v>9012</v>
      </c>
      <c r="AP1159" t="s">
        <v>981</v>
      </c>
      <c r="AQ1159">
        <v>0</v>
      </c>
      <c r="AT1159" t="s">
        <v>1054</v>
      </c>
      <c r="AU1159" t="s">
        <v>4364</v>
      </c>
      <c r="AV1159" t="s">
        <v>9013</v>
      </c>
      <c r="AW1159" t="s">
        <v>9014</v>
      </c>
      <c r="AX1159" t="s">
        <v>3967</v>
      </c>
      <c r="BF1159" s="730" t="s">
        <v>8994</v>
      </c>
      <c r="BG1159" s="730" t="s">
        <v>8184</v>
      </c>
      <c r="BH1159" s="730" t="s">
        <v>11141</v>
      </c>
    </row>
    <row r="1160" spans="1:60">
      <c r="A1160">
        <v>1156</v>
      </c>
      <c r="B1160" t="s">
        <v>1034</v>
      </c>
      <c r="D1160" t="s">
        <v>9015</v>
      </c>
      <c r="E1160" t="s">
        <v>9016</v>
      </c>
      <c r="F1160" t="s">
        <v>974</v>
      </c>
      <c r="G1160">
        <v>1</v>
      </c>
      <c r="H1160">
        <v>0</v>
      </c>
      <c r="I1160" t="s">
        <v>8881</v>
      </c>
      <c r="J1160" t="s">
        <v>8882</v>
      </c>
      <c r="K1160" t="s">
        <v>6531</v>
      </c>
      <c r="L1160" t="s">
        <v>4005</v>
      </c>
      <c r="M1160" t="s">
        <v>978</v>
      </c>
      <c r="N1160" t="s">
        <v>9016</v>
      </c>
      <c r="O1160" t="s">
        <v>9016</v>
      </c>
      <c r="P1160" t="s">
        <v>9017</v>
      </c>
      <c r="Q1160">
        <v>3719</v>
      </c>
      <c r="R1160">
        <v>3480</v>
      </c>
      <c r="S1160">
        <v>3389</v>
      </c>
      <c r="T1160">
        <v>82</v>
      </c>
      <c r="U1160">
        <v>9</v>
      </c>
      <c r="V1160">
        <v>91</v>
      </c>
      <c r="W1160">
        <v>0.97389999999999999</v>
      </c>
      <c r="X1160">
        <v>0</v>
      </c>
      <c r="Y1160">
        <v>1</v>
      </c>
      <c r="Z1160">
        <v>1</v>
      </c>
      <c r="AA1160">
        <v>0</v>
      </c>
      <c r="AB1160" t="s">
        <v>1034</v>
      </c>
      <c r="AC1160" t="s">
        <v>9018</v>
      </c>
      <c r="AP1160" t="s">
        <v>981</v>
      </c>
      <c r="AQ1160">
        <v>0</v>
      </c>
      <c r="AT1160" t="s">
        <v>1054</v>
      </c>
      <c r="AU1160" t="s">
        <v>4364</v>
      </c>
      <c r="AV1160" t="s">
        <v>9019</v>
      </c>
      <c r="AW1160" t="s">
        <v>9020</v>
      </c>
      <c r="AX1160" t="s">
        <v>3967</v>
      </c>
      <c r="BF1160" s="730" t="s">
        <v>9003</v>
      </c>
      <c r="BG1160" s="730" t="s">
        <v>1034</v>
      </c>
      <c r="BH1160" s="730" t="s">
        <v>11141</v>
      </c>
    </row>
    <row r="1161" spans="1:60">
      <c r="A1161">
        <v>1157</v>
      </c>
      <c r="B1161" t="s">
        <v>1034</v>
      </c>
      <c r="D1161" t="s">
        <v>9021</v>
      </c>
      <c r="E1161" t="s">
        <v>9022</v>
      </c>
      <c r="F1161" t="s">
        <v>974</v>
      </c>
      <c r="G1161">
        <v>1</v>
      </c>
      <c r="H1161">
        <v>0</v>
      </c>
      <c r="I1161" t="s">
        <v>8881</v>
      </c>
      <c r="J1161" t="s">
        <v>9023</v>
      </c>
      <c r="K1161" t="s">
        <v>7788</v>
      </c>
      <c r="L1161" t="s">
        <v>4005</v>
      </c>
      <c r="M1161" t="s">
        <v>978</v>
      </c>
      <c r="N1161" t="s">
        <v>9022</v>
      </c>
      <c r="O1161" t="s">
        <v>9022</v>
      </c>
      <c r="P1161" t="s">
        <v>9024</v>
      </c>
      <c r="Q1161">
        <v>26129</v>
      </c>
      <c r="R1161">
        <v>20380</v>
      </c>
      <c r="S1161">
        <v>19935</v>
      </c>
      <c r="T1161">
        <v>379</v>
      </c>
      <c r="U1161">
        <v>66</v>
      </c>
      <c r="V1161">
        <v>445</v>
      </c>
      <c r="W1161">
        <v>0.97819999999999996</v>
      </c>
      <c r="X1161">
        <v>0</v>
      </c>
      <c r="Y1161">
        <v>1</v>
      </c>
      <c r="Z1161">
        <v>1</v>
      </c>
      <c r="AA1161">
        <v>0</v>
      </c>
      <c r="AB1161" t="s">
        <v>1034</v>
      </c>
      <c r="AC1161" t="s">
        <v>9025</v>
      </c>
      <c r="AP1161" t="s">
        <v>981</v>
      </c>
      <c r="AQ1161">
        <v>0</v>
      </c>
      <c r="AT1161" t="s">
        <v>1054</v>
      </c>
      <c r="AU1161" t="s">
        <v>4364</v>
      </c>
      <c r="AV1161" t="s">
        <v>9026</v>
      </c>
      <c r="AW1161" t="s">
        <v>9027</v>
      </c>
      <c r="AX1161" t="s">
        <v>3967</v>
      </c>
      <c r="BF1161" s="730" t="s">
        <v>9009</v>
      </c>
      <c r="BG1161" s="730" t="s">
        <v>8148</v>
      </c>
      <c r="BH1161" s="730" t="s">
        <v>11141</v>
      </c>
    </row>
    <row r="1162" spans="1:60">
      <c r="A1162">
        <v>1158</v>
      </c>
      <c r="B1162" t="s">
        <v>1034</v>
      </c>
      <c r="D1162" t="s">
        <v>8775</v>
      </c>
      <c r="E1162" t="s">
        <v>8778</v>
      </c>
      <c r="F1162" t="s">
        <v>974</v>
      </c>
      <c r="G1162">
        <v>1</v>
      </c>
      <c r="H1162">
        <v>0</v>
      </c>
      <c r="I1162" t="s">
        <v>2381</v>
      </c>
      <c r="J1162" t="s">
        <v>6815</v>
      </c>
      <c r="K1162" t="s">
        <v>8148</v>
      </c>
      <c r="L1162" t="s">
        <v>4005</v>
      </c>
      <c r="M1162" t="s">
        <v>978</v>
      </c>
      <c r="N1162" t="s">
        <v>8778</v>
      </c>
      <c r="O1162" t="s">
        <v>8778</v>
      </c>
      <c r="P1162" t="s">
        <v>9028</v>
      </c>
      <c r="Q1162">
        <v>3771</v>
      </c>
      <c r="R1162">
        <v>3994</v>
      </c>
      <c r="S1162">
        <v>3820</v>
      </c>
      <c r="T1162">
        <v>43</v>
      </c>
      <c r="U1162">
        <v>131</v>
      </c>
      <c r="V1162">
        <v>174</v>
      </c>
      <c r="W1162">
        <v>0.95640000000000003</v>
      </c>
      <c r="X1162">
        <v>0</v>
      </c>
      <c r="Y1162">
        <v>1</v>
      </c>
      <c r="Z1162">
        <v>1</v>
      </c>
      <c r="AA1162">
        <v>0</v>
      </c>
      <c r="AB1162" t="s">
        <v>1034</v>
      </c>
      <c r="AC1162" t="s">
        <v>9029</v>
      </c>
      <c r="AP1162" t="s">
        <v>981</v>
      </c>
      <c r="AQ1162">
        <v>0</v>
      </c>
      <c r="AT1162" t="s">
        <v>1054</v>
      </c>
      <c r="AU1162" t="s">
        <v>4364</v>
      </c>
      <c r="AV1162" t="s">
        <v>9030</v>
      </c>
      <c r="AW1162" t="s">
        <v>9031</v>
      </c>
      <c r="AX1162" t="s">
        <v>3967</v>
      </c>
      <c r="BF1162" s="730" t="s">
        <v>9015</v>
      </c>
      <c r="BG1162" s="730" t="s">
        <v>6531</v>
      </c>
      <c r="BH1162" s="730" t="s">
        <v>11141</v>
      </c>
    </row>
    <row r="1163" spans="1:60">
      <c r="A1163">
        <v>1159</v>
      </c>
      <c r="B1163" t="s">
        <v>1034</v>
      </c>
      <c r="D1163" t="s">
        <v>8768</v>
      </c>
      <c r="E1163" t="s">
        <v>8771</v>
      </c>
      <c r="F1163" t="s">
        <v>974</v>
      </c>
      <c r="G1163">
        <v>1</v>
      </c>
      <c r="H1163">
        <v>0</v>
      </c>
      <c r="I1163" t="s">
        <v>2381</v>
      </c>
      <c r="J1163" t="s">
        <v>9032</v>
      </c>
      <c r="K1163" t="s">
        <v>8148</v>
      </c>
      <c r="L1163" t="s">
        <v>4005</v>
      </c>
      <c r="M1163" t="s">
        <v>978</v>
      </c>
      <c r="N1163" t="s">
        <v>8771</v>
      </c>
      <c r="O1163" t="s">
        <v>8771</v>
      </c>
      <c r="P1163" t="s">
        <v>9033</v>
      </c>
      <c r="Q1163">
        <v>4019</v>
      </c>
      <c r="R1163">
        <v>4016</v>
      </c>
      <c r="S1163">
        <v>3999</v>
      </c>
      <c r="T1163">
        <v>11</v>
      </c>
      <c r="U1163">
        <v>6</v>
      </c>
      <c r="V1163">
        <v>17</v>
      </c>
      <c r="W1163">
        <v>0.99580000000000002</v>
      </c>
      <c r="X1163">
        <v>1</v>
      </c>
      <c r="Y1163">
        <v>1</v>
      </c>
      <c r="Z1163">
        <v>1</v>
      </c>
      <c r="AA1163">
        <v>1</v>
      </c>
      <c r="AB1163" t="s">
        <v>1034</v>
      </c>
      <c r="AC1163" t="s">
        <v>8921</v>
      </c>
      <c r="AP1163" t="s">
        <v>981</v>
      </c>
      <c r="AQ1163">
        <v>0</v>
      </c>
      <c r="AT1163" t="s">
        <v>1054</v>
      </c>
      <c r="AU1163" t="s">
        <v>4364</v>
      </c>
      <c r="AV1163" t="s">
        <v>9034</v>
      </c>
      <c r="AW1163" t="s">
        <v>9035</v>
      </c>
      <c r="AX1163" t="s">
        <v>3967</v>
      </c>
      <c r="BF1163" s="730" t="s">
        <v>9021</v>
      </c>
      <c r="BG1163" s="730" t="s">
        <v>7788</v>
      </c>
      <c r="BH1163" s="730" t="s">
        <v>11141</v>
      </c>
    </row>
    <row r="1164" spans="1:60">
      <c r="A1164">
        <v>1160</v>
      </c>
      <c r="B1164" t="s">
        <v>1034</v>
      </c>
      <c r="D1164" t="s">
        <v>8701</v>
      </c>
      <c r="E1164" t="s">
        <v>8704</v>
      </c>
      <c r="F1164" t="s">
        <v>974</v>
      </c>
      <c r="G1164">
        <v>1</v>
      </c>
      <c r="H1164">
        <v>0</v>
      </c>
      <c r="I1164" t="s">
        <v>8881</v>
      </c>
      <c r="J1164" t="s">
        <v>9036</v>
      </c>
      <c r="K1164" t="s">
        <v>1034</v>
      </c>
      <c r="L1164" t="s">
        <v>4005</v>
      </c>
      <c r="M1164" t="s">
        <v>978</v>
      </c>
      <c r="N1164" t="s">
        <v>9037</v>
      </c>
      <c r="O1164" t="s">
        <v>8704</v>
      </c>
      <c r="P1164" t="s">
        <v>9038</v>
      </c>
      <c r="Q1164">
        <v>2574</v>
      </c>
      <c r="R1164">
        <v>2437</v>
      </c>
      <c r="S1164">
        <v>2119</v>
      </c>
      <c r="T1164">
        <v>266</v>
      </c>
      <c r="U1164">
        <v>52</v>
      </c>
      <c r="V1164">
        <v>318</v>
      </c>
      <c r="W1164">
        <v>0.86950000000000005</v>
      </c>
      <c r="X1164">
        <v>0</v>
      </c>
      <c r="Y1164">
        <v>1</v>
      </c>
      <c r="Z1164">
        <v>0</v>
      </c>
      <c r="AA1164">
        <v>0</v>
      </c>
      <c r="AB1164" t="s">
        <v>1034</v>
      </c>
      <c r="AC1164" t="s">
        <v>9039</v>
      </c>
      <c r="AP1164" t="s">
        <v>981</v>
      </c>
      <c r="AQ1164">
        <v>0</v>
      </c>
      <c r="AT1164" t="s">
        <v>1190</v>
      </c>
      <c r="AU1164" t="s">
        <v>3184</v>
      </c>
      <c r="AV1164" t="s">
        <v>9040</v>
      </c>
      <c r="AW1164" t="s">
        <v>9041</v>
      </c>
      <c r="AX1164" t="s">
        <v>3185</v>
      </c>
      <c r="BF1164" s="730" t="s">
        <v>8775</v>
      </c>
      <c r="BG1164" s="730" t="s">
        <v>8148</v>
      </c>
      <c r="BH1164" s="730" t="s">
        <v>11141</v>
      </c>
    </row>
    <row r="1165" spans="1:60">
      <c r="A1165">
        <v>1161</v>
      </c>
      <c r="B1165" t="s">
        <v>1034</v>
      </c>
      <c r="D1165" t="s">
        <v>8582</v>
      </c>
      <c r="E1165" t="s">
        <v>8584</v>
      </c>
      <c r="F1165" t="s">
        <v>974</v>
      </c>
      <c r="G1165">
        <v>1</v>
      </c>
      <c r="H1165">
        <v>0</v>
      </c>
      <c r="I1165" t="s">
        <v>8881</v>
      </c>
      <c r="J1165" t="s">
        <v>9042</v>
      </c>
      <c r="K1165" t="s">
        <v>1304</v>
      </c>
      <c r="L1165" t="s">
        <v>4005</v>
      </c>
      <c r="M1165" t="s">
        <v>978</v>
      </c>
      <c r="N1165" t="s">
        <v>8584</v>
      </c>
      <c r="O1165" t="s">
        <v>8584</v>
      </c>
      <c r="P1165" t="s">
        <v>9043</v>
      </c>
      <c r="Q1165">
        <v>2200</v>
      </c>
      <c r="R1165">
        <v>2132</v>
      </c>
      <c r="S1165">
        <v>2093</v>
      </c>
      <c r="T1165">
        <v>23</v>
      </c>
      <c r="U1165">
        <v>16</v>
      </c>
      <c r="V1165">
        <v>39</v>
      </c>
      <c r="W1165">
        <v>0.98170000000000002</v>
      </c>
      <c r="X1165">
        <v>1</v>
      </c>
      <c r="Y1165">
        <v>1</v>
      </c>
      <c r="Z1165">
        <v>1</v>
      </c>
      <c r="AA1165">
        <v>1</v>
      </c>
      <c r="AB1165" t="s">
        <v>1034</v>
      </c>
      <c r="AC1165" t="s">
        <v>9044</v>
      </c>
      <c r="AP1165" t="s">
        <v>981</v>
      </c>
      <c r="AQ1165">
        <v>0</v>
      </c>
      <c r="AT1165" t="s">
        <v>1190</v>
      </c>
      <c r="AU1165" t="s">
        <v>3597</v>
      </c>
      <c r="AV1165" t="s">
        <v>9045</v>
      </c>
      <c r="AW1165" t="s">
        <v>9046</v>
      </c>
      <c r="AX1165" t="s">
        <v>3598</v>
      </c>
      <c r="BF1165" s="730" t="s">
        <v>8768</v>
      </c>
      <c r="BG1165" s="730" t="s">
        <v>8148</v>
      </c>
      <c r="BH1165" s="730" t="s">
        <v>11141</v>
      </c>
    </row>
    <row r="1166" spans="1:60">
      <c r="A1166">
        <v>1162</v>
      </c>
      <c r="B1166" t="s">
        <v>1034</v>
      </c>
      <c r="D1166" t="s">
        <v>8543</v>
      </c>
      <c r="E1166" t="s">
        <v>8545</v>
      </c>
      <c r="F1166" t="s">
        <v>974</v>
      </c>
      <c r="G1166">
        <v>1</v>
      </c>
      <c r="H1166">
        <v>0</v>
      </c>
      <c r="I1166" t="s">
        <v>2381</v>
      </c>
      <c r="J1166" t="s">
        <v>9032</v>
      </c>
      <c r="K1166" t="s">
        <v>8148</v>
      </c>
      <c r="L1166" t="s">
        <v>4005</v>
      </c>
      <c r="M1166" t="s">
        <v>978</v>
      </c>
      <c r="N1166" t="s">
        <v>9047</v>
      </c>
      <c r="O1166" t="s">
        <v>9048</v>
      </c>
      <c r="P1166" t="s">
        <v>9049</v>
      </c>
      <c r="Q1166">
        <v>6628</v>
      </c>
      <c r="R1166">
        <v>6294</v>
      </c>
      <c r="S1166">
        <v>6237</v>
      </c>
      <c r="T1166">
        <v>45</v>
      </c>
      <c r="U1166">
        <v>12</v>
      </c>
      <c r="V1166">
        <v>57</v>
      </c>
      <c r="W1166">
        <v>0.9909</v>
      </c>
      <c r="X1166">
        <v>1</v>
      </c>
      <c r="Y1166">
        <v>1</v>
      </c>
      <c r="Z1166">
        <v>1</v>
      </c>
      <c r="AA1166">
        <v>1</v>
      </c>
      <c r="AB1166" t="s">
        <v>1034</v>
      </c>
      <c r="AC1166" t="s">
        <v>9050</v>
      </c>
      <c r="AP1166" t="s">
        <v>981</v>
      </c>
      <c r="AQ1166">
        <v>0</v>
      </c>
      <c r="AT1166" t="s">
        <v>971</v>
      </c>
      <c r="AU1166" t="s">
        <v>1526</v>
      </c>
      <c r="AV1166" t="s">
        <v>9051</v>
      </c>
      <c r="AW1166" t="s">
        <v>1527</v>
      </c>
      <c r="AX1166" t="s">
        <v>1527</v>
      </c>
      <c r="BF1166" s="730" t="s">
        <v>8701</v>
      </c>
      <c r="BG1166" s="730" t="s">
        <v>1034</v>
      </c>
      <c r="BH1166" s="730" t="s">
        <v>11141</v>
      </c>
    </row>
    <row r="1167" spans="1:60">
      <c r="A1167">
        <v>1163</v>
      </c>
      <c r="B1167" t="s">
        <v>1034</v>
      </c>
      <c r="D1167" t="s">
        <v>8532</v>
      </c>
      <c r="E1167" t="s">
        <v>8535</v>
      </c>
      <c r="F1167" t="s">
        <v>974</v>
      </c>
      <c r="G1167">
        <v>1</v>
      </c>
      <c r="H1167">
        <v>0</v>
      </c>
      <c r="I1167" t="s">
        <v>2309</v>
      </c>
      <c r="J1167" t="s">
        <v>9052</v>
      </c>
      <c r="K1167" t="s">
        <v>1304</v>
      </c>
      <c r="L1167" t="s">
        <v>4005</v>
      </c>
      <c r="M1167" t="s">
        <v>978</v>
      </c>
      <c r="N1167" t="s">
        <v>8535</v>
      </c>
      <c r="O1167" t="s">
        <v>8535</v>
      </c>
      <c r="P1167" t="s">
        <v>9053</v>
      </c>
      <c r="Q1167">
        <v>10446</v>
      </c>
      <c r="R1167">
        <v>10115</v>
      </c>
      <c r="S1167">
        <v>9820</v>
      </c>
      <c r="T1167">
        <v>242</v>
      </c>
      <c r="U1167">
        <v>53</v>
      </c>
      <c r="V1167">
        <v>295</v>
      </c>
      <c r="W1167">
        <v>0.9708</v>
      </c>
      <c r="X1167">
        <v>0</v>
      </c>
      <c r="Y1167">
        <v>1</v>
      </c>
      <c r="Z1167">
        <v>1</v>
      </c>
      <c r="AA1167">
        <v>0</v>
      </c>
      <c r="AB1167" t="s">
        <v>1034</v>
      </c>
      <c r="AC1167" t="s">
        <v>9054</v>
      </c>
      <c r="AP1167" t="s">
        <v>981</v>
      </c>
      <c r="AQ1167">
        <v>0</v>
      </c>
      <c r="AT1167" t="s">
        <v>1044</v>
      </c>
      <c r="AU1167" t="s">
        <v>7503</v>
      </c>
      <c r="AV1167" t="s">
        <v>9055</v>
      </c>
      <c r="AW1167" t="s">
        <v>9056</v>
      </c>
      <c r="AX1167" t="s">
        <v>7504</v>
      </c>
      <c r="BF1167" s="730" t="s">
        <v>8582</v>
      </c>
      <c r="BG1167" s="730" t="s">
        <v>1304</v>
      </c>
      <c r="BH1167" s="730" t="s">
        <v>11141</v>
      </c>
    </row>
    <row r="1168" spans="1:60">
      <c r="A1168">
        <v>1164</v>
      </c>
      <c r="B1168" t="s">
        <v>1034</v>
      </c>
      <c r="D1168" t="s">
        <v>9057</v>
      </c>
      <c r="E1168" t="s">
        <v>9058</v>
      </c>
      <c r="F1168" t="s">
        <v>1019</v>
      </c>
      <c r="G1168">
        <v>0</v>
      </c>
      <c r="H1168">
        <v>1</v>
      </c>
      <c r="I1168" t="s">
        <v>2381</v>
      </c>
      <c r="J1168" t="s">
        <v>7282</v>
      </c>
      <c r="K1168" t="s">
        <v>8148</v>
      </c>
      <c r="L1168" t="s">
        <v>4005</v>
      </c>
      <c r="M1168" t="s">
        <v>978</v>
      </c>
      <c r="N1168" t="s">
        <v>9058</v>
      </c>
      <c r="O1168" t="s">
        <v>9058</v>
      </c>
      <c r="P1168" t="s">
        <v>9059</v>
      </c>
      <c r="Q1168">
        <v>65265</v>
      </c>
      <c r="R1168">
        <v>65265</v>
      </c>
      <c r="S1168">
        <v>65225</v>
      </c>
      <c r="T1168">
        <v>20</v>
      </c>
      <c r="U1168">
        <v>20</v>
      </c>
      <c r="V1168">
        <v>40</v>
      </c>
      <c r="W1168">
        <v>0.99939999999999996</v>
      </c>
      <c r="X1168">
        <v>1</v>
      </c>
      <c r="Y1168">
        <v>1</v>
      </c>
      <c r="Z1168">
        <v>1</v>
      </c>
      <c r="AA1168">
        <v>1</v>
      </c>
      <c r="AB1168" t="s">
        <v>1034</v>
      </c>
      <c r="AC1168" t="s">
        <v>747</v>
      </c>
      <c r="AJ1168" t="s">
        <v>5624</v>
      </c>
      <c r="AP1168" t="s">
        <v>981</v>
      </c>
      <c r="AQ1168">
        <v>0</v>
      </c>
      <c r="AT1168" t="s">
        <v>991</v>
      </c>
      <c r="AU1168" t="s">
        <v>9060</v>
      </c>
      <c r="AV1168" t="s">
        <v>9061</v>
      </c>
      <c r="AW1168" t="s">
        <v>9062</v>
      </c>
      <c r="AX1168" t="s">
        <v>9063</v>
      </c>
      <c r="BF1168" s="730" t="s">
        <v>8543</v>
      </c>
      <c r="BG1168" s="730" t="s">
        <v>8148</v>
      </c>
      <c r="BH1168" s="730" t="s">
        <v>11141</v>
      </c>
    </row>
    <row r="1169" spans="1:60">
      <c r="A1169">
        <v>1165</v>
      </c>
      <c r="B1169" t="s">
        <v>1034</v>
      </c>
      <c r="D1169" t="s">
        <v>8444</v>
      </c>
      <c r="E1169" t="s">
        <v>8446</v>
      </c>
      <c r="F1169" t="s">
        <v>974</v>
      </c>
      <c r="G1169">
        <v>1</v>
      </c>
      <c r="H1169">
        <v>0</v>
      </c>
      <c r="I1169" t="s">
        <v>2309</v>
      </c>
      <c r="J1169" t="s">
        <v>8318</v>
      </c>
      <c r="K1169" t="s">
        <v>1304</v>
      </c>
      <c r="L1169" t="s">
        <v>4005</v>
      </c>
      <c r="M1169" t="s">
        <v>978</v>
      </c>
      <c r="N1169" t="s">
        <v>8446</v>
      </c>
      <c r="O1169" t="s">
        <v>8446</v>
      </c>
      <c r="P1169" t="s">
        <v>9064</v>
      </c>
      <c r="Q1169">
        <v>15833</v>
      </c>
      <c r="R1169">
        <v>14435</v>
      </c>
      <c r="S1169">
        <v>14162</v>
      </c>
      <c r="T1169">
        <v>64</v>
      </c>
      <c r="U1169">
        <v>209</v>
      </c>
      <c r="V1169">
        <v>273</v>
      </c>
      <c r="W1169">
        <v>0.98109999999999997</v>
      </c>
      <c r="X1169">
        <v>1</v>
      </c>
      <c r="Y1169">
        <v>1</v>
      </c>
      <c r="Z1169">
        <v>1</v>
      </c>
      <c r="AA1169">
        <v>1</v>
      </c>
      <c r="AB1169" t="s">
        <v>1034</v>
      </c>
      <c r="AC1169" t="s">
        <v>9065</v>
      </c>
      <c r="AP1169" t="s">
        <v>981</v>
      </c>
      <c r="AQ1169">
        <v>0</v>
      </c>
      <c r="AT1169" t="s">
        <v>1023</v>
      </c>
      <c r="AU1169" t="s">
        <v>8447</v>
      </c>
      <c r="AV1169" t="s">
        <v>9066</v>
      </c>
      <c r="AW1169" t="s">
        <v>9067</v>
      </c>
      <c r="AX1169" t="s">
        <v>8448</v>
      </c>
      <c r="BF1169" s="730" t="s">
        <v>8532</v>
      </c>
      <c r="BG1169" s="730" t="s">
        <v>1304</v>
      </c>
      <c r="BH1169" s="730" t="s">
        <v>11141</v>
      </c>
    </row>
    <row r="1170" spans="1:60">
      <c r="A1170">
        <v>1166</v>
      </c>
      <c r="B1170" t="s">
        <v>1034</v>
      </c>
      <c r="D1170" t="s">
        <v>8406</v>
      </c>
      <c r="E1170" t="s">
        <v>8408</v>
      </c>
      <c r="F1170" t="s">
        <v>974</v>
      </c>
      <c r="G1170">
        <v>1</v>
      </c>
      <c r="H1170">
        <v>0</v>
      </c>
      <c r="I1170" t="s">
        <v>2381</v>
      </c>
      <c r="J1170" t="s">
        <v>9032</v>
      </c>
      <c r="K1170" t="s">
        <v>1034</v>
      </c>
      <c r="L1170" t="s">
        <v>4005</v>
      </c>
      <c r="M1170" t="s">
        <v>978</v>
      </c>
      <c r="N1170" t="s">
        <v>8408</v>
      </c>
      <c r="O1170" t="s">
        <v>8408</v>
      </c>
      <c r="P1170" t="s">
        <v>9068</v>
      </c>
      <c r="Q1170">
        <v>42932</v>
      </c>
      <c r="R1170">
        <v>42123</v>
      </c>
      <c r="S1170">
        <v>41185</v>
      </c>
      <c r="T1170">
        <v>917</v>
      </c>
      <c r="U1170">
        <v>21</v>
      </c>
      <c r="V1170">
        <v>938</v>
      </c>
      <c r="W1170">
        <v>0.97770000000000001</v>
      </c>
      <c r="X1170">
        <v>0</v>
      </c>
      <c r="Y1170">
        <v>1</v>
      </c>
      <c r="Z1170">
        <v>1</v>
      </c>
      <c r="AA1170">
        <v>0</v>
      </c>
      <c r="AB1170" t="s">
        <v>1034</v>
      </c>
      <c r="AC1170" t="s">
        <v>9069</v>
      </c>
      <c r="AP1170" t="s">
        <v>981</v>
      </c>
      <c r="AQ1170">
        <v>0</v>
      </c>
      <c r="AT1170" t="s">
        <v>971</v>
      </c>
      <c r="AU1170" t="s">
        <v>986</v>
      </c>
      <c r="AV1170" t="s">
        <v>9070</v>
      </c>
      <c r="AW1170" t="s">
        <v>9071</v>
      </c>
      <c r="AX1170" t="s">
        <v>987</v>
      </c>
      <c r="BF1170" s="730" t="s">
        <v>9057</v>
      </c>
      <c r="BG1170" s="730" t="s">
        <v>8148</v>
      </c>
      <c r="BH1170" s="730" t="s">
        <v>11141</v>
      </c>
    </row>
    <row r="1171" spans="1:60">
      <c r="A1171">
        <v>1167</v>
      </c>
      <c r="B1171" t="s">
        <v>1034</v>
      </c>
      <c r="D1171" t="s">
        <v>8332</v>
      </c>
      <c r="E1171" t="s">
        <v>8335</v>
      </c>
      <c r="F1171" t="s">
        <v>974</v>
      </c>
      <c r="G1171">
        <v>1</v>
      </c>
      <c r="H1171">
        <v>0</v>
      </c>
      <c r="I1171" t="s">
        <v>2381</v>
      </c>
      <c r="J1171" t="s">
        <v>7448</v>
      </c>
      <c r="K1171" t="s">
        <v>8148</v>
      </c>
      <c r="L1171" t="s">
        <v>4005</v>
      </c>
      <c r="M1171" t="s">
        <v>978</v>
      </c>
      <c r="N1171" t="s">
        <v>8335</v>
      </c>
      <c r="O1171" t="s">
        <v>8335</v>
      </c>
      <c r="P1171" t="s">
        <v>9072</v>
      </c>
      <c r="Q1171">
        <v>5788</v>
      </c>
      <c r="R1171">
        <v>5670</v>
      </c>
      <c r="S1171">
        <v>5568</v>
      </c>
      <c r="T1171">
        <v>19</v>
      </c>
      <c r="U1171">
        <v>83</v>
      </c>
      <c r="V1171">
        <v>102</v>
      </c>
      <c r="W1171">
        <v>0.98199999999999998</v>
      </c>
      <c r="X1171">
        <v>1</v>
      </c>
      <c r="Y1171">
        <v>1</v>
      </c>
      <c r="Z1171">
        <v>1</v>
      </c>
      <c r="AA1171">
        <v>1</v>
      </c>
      <c r="AB1171" t="s">
        <v>1034</v>
      </c>
      <c r="AC1171" t="s">
        <v>9073</v>
      </c>
      <c r="AP1171" t="s">
        <v>981</v>
      </c>
      <c r="AQ1171">
        <v>0</v>
      </c>
      <c r="AT1171" t="s">
        <v>1190</v>
      </c>
      <c r="AU1171" t="s">
        <v>3592</v>
      </c>
      <c r="AV1171" t="s">
        <v>9074</v>
      </c>
      <c r="AW1171" t="s">
        <v>3593</v>
      </c>
      <c r="AX1171" t="s">
        <v>3593</v>
      </c>
      <c r="BF1171" s="730" t="s">
        <v>8444</v>
      </c>
      <c r="BG1171" s="730" t="s">
        <v>1304</v>
      </c>
      <c r="BH1171" s="730" t="s">
        <v>11141</v>
      </c>
    </row>
    <row r="1172" spans="1:60">
      <c r="A1172">
        <v>1168</v>
      </c>
      <c r="B1172" t="s">
        <v>1034</v>
      </c>
      <c r="D1172" t="s">
        <v>8182</v>
      </c>
      <c r="E1172" t="s">
        <v>8184</v>
      </c>
      <c r="F1172" t="s">
        <v>974</v>
      </c>
      <c r="G1172">
        <v>1</v>
      </c>
      <c r="H1172">
        <v>0</v>
      </c>
      <c r="I1172" t="s">
        <v>8881</v>
      </c>
      <c r="J1172" t="s">
        <v>9075</v>
      </c>
      <c r="K1172" t="s">
        <v>8184</v>
      </c>
      <c r="L1172" t="s">
        <v>4005</v>
      </c>
      <c r="M1172" t="s">
        <v>978</v>
      </c>
      <c r="N1172" t="s">
        <v>8184</v>
      </c>
      <c r="O1172" t="s">
        <v>9076</v>
      </c>
      <c r="P1172" t="s">
        <v>9077</v>
      </c>
      <c r="Q1172">
        <v>119642</v>
      </c>
      <c r="R1172">
        <v>113962</v>
      </c>
      <c r="S1172">
        <v>113658</v>
      </c>
      <c r="T1172">
        <v>191</v>
      </c>
      <c r="U1172">
        <v>113</v>
      </c>
      <c r="V1172">
        <v>304</v>
      </c>
      <c r="W1172">
        <v>0.99729999999999996</v>
      </c>
      <c r="X1172">
        <v>1</v>
      </c>
      <c r="Y1172">
        <v>1</v>
      </c>
      <c r="Z1172">
        <v>1</v>
      </c>
      <c r="AA1172">
        <v>1</v>
      </c>
      <c r="AB1172" t="s">
        <v>1034</v>
      </c>
      <c r="AC1172" t="s">
        <v>9078</v>
      </c>
      <c r="AP1172" t="s">
        <v>981</v>
      </c>
      <c r="AQ1172">
        <v>0</v>
      </c>
      <c r="AT1172" t="s">
        <v>1034</v>
      </c>
      <c r="AU1172" t="s">
        <v>9021</v>
      </c>
      <c r="AV1172" t="s">
        <v>9079</v>
      </c>
      <c r="AW1172" t="s">
        <v>8957</v>
      </c>
      <c r="AX1172" t="s">
        <v>9022</v>
      </c>
      <c r="BF1172" s="730" t="s">
        <v>8406</v>
      </c>
      <c r="BG1172" s="730" t="s">
        <v>1034</v>
      </c>
      <c r="BH1172" s="730" t="s">
        <v>11141</v>
      </c>
    </row>
    <row r="1173" spans="1:60">
      <c r="A1173">
        <v>1169</v>
      </c>
      <c r="B1173" t="s">
        <v>1034</v>
      </c>
      <c r="D1173" t="s">
        <v>8145</v>
      </c>
      <c r="E1173" t="s">
        <v>8148</v>
      </c>
      <c r="F1173" t="s">
        <v>974</v>
      </c>
      <c r="G1173">
        <v>1</v>
      </c>
      <c r="H1173">
        <v>0</v>
      </c>
      <c r="I1173" t="s">
        <v>2381</v>
      </c>
      <c r="J1173" t="s">
        <v>8148</v>
      </c>
      <c r="K1173" t="s">
        <v>8148</v>
      </c>
      <c r="L1173" t="s">
        <v>4005</v>
      </c>
      <c r="M1173" t="s">
        <v>978</v>
      </c>
      <c r="N1173" t="s">
        <v>8148</v>
      </c>
      <c r="O1173" t="s">
        <v>9080</v>
      </c>
      <c r="P1173" t="s">
        <v>9081</v>
      </c>
      <c r="Q1173">
        <v>87063</v>
      </c>
      <c r="R1173">
        <v>84009</v>
      </c>
      <c r="S1173">
        <v>82704</v>
      </c>
      <c r="T1173">
        <v>1142</v>
      </c>
      <c r="U1173">
        <v>163</v>
      </c>
      <c r="V1173">
        <v>1305</v>
      </c>
      <c r="W1173">
        <v>0.98450000000000004</v>
      </c>
      <c r="X1173">
        <v>1</v>
      </c>
      <c r="Y1173">
        <v>1</v>
      </c>
      <c r="Z1173">
        <v>1</v>
      </c>
      <c r="AA1173">
        <v>1</v>
      </c>
      <c r="AB1173" t="s">
        <v>1034</v>
      </c>
      <c r="AC1173" t="s">
        <v>9082</v>
      </c>
      <c r="AP1173" t="s">
        <v>981</v>
      </c>
      <c r="AQ1173">
        <v>0</v>
      </c>
      <c r="AT1173" t="s">
        <v>1034</v>
      </c>
      <c r="AU1173" t="s">
        <v>9015</v>
      </c>
      <c r="AV1173" t="s">
        <v>9083</v>
      </c>
      <c r="AW1173" t="s">
        <v>9084</v>
      </c>
      <c r="AX1173" t="s">
        <v>9016</v>
      </c>
      <c r="BF1173" s="730" t="s">
        <v>8332</v>
      </c>
      <c r="BG1173" s="730" t="s">
        <v>8148</v>
      </c>
      <c r="BH1173" s="730" t="s">
        <v>11141</v>
      </c>
    </row>
    <row r="1174" spans="1:60">
      <c r="A1174">
        <v>1170</v>
      </c>
      <c r="B1174" t="s">
        <v>1034</v>
      </c>
      <c r="D1174" t="s">
        <v>7866</v>
      </c>
      <c r="E1174" t="s">
        <v>7869</v>
      </c>
      <c r="F1174" t="s">
        <v>974</v>
      </c>
      <c r="G1174">
        <v>1</v>
      </c>
      <c r="H1174">
        <v>0</v>
      </c>
      <c r="I1174" t="s">
        <v>8881</v>
      </c>
      <c r="J1174" t="s">
        <v>7869</v>
      </c>
      <c r="K1174" t="s">
        <v>1034</v>
      </c>
      <c r="L1174" t="s">
        <v>4005</v>
      </c>
      <c r="M1174" t="s">
        <v>978</v>
      </c>
      <c r="N1174" t="s">
        <v>9085</v>
      </c>
      <c r="O1174" t="s">
        <v>7869</v>
      </c>
      <c r="P1174" t="s">
        <v>9086</v>
      </c>
      <c r="Q1174">
        <v>72331</v>
      </c>
      <c r="R1174">
        <v>68952</v>
      </c>
      <c r="S1174">
        <v>68774</v>
      </c>
      <c r="T1174">
        <v>151</v>
      </c>
      <c r="U1174">
        <v>27</v>
      </c>
      <c r="V1174">
        <v>178</v>
      </c>
      <c r="W1174">
        <v>0.99739999999999995</v>
      </c>
      <c r="X1174">
        <v>1</v>
      </c>
      <c r="Y1174">
        <v>1</v>
      </c>
      <c r="Z1174">
        <v>1</v>
      </c>
      <c r="AA1174">
        <v>1</v>
      </c>
      <c r="AB1174" t="s">
        <v>1034</v>
      </c>
      <c r="AC1174" t="s">
        <v>9087</v>
      </c>
      <c r="AP1174" t="s">
        <v>981</v>
      </c>
      <c r="AQ1174">
        <v>0</v>
      </c>
      <c r="AT1174" t="s">
        <v>1044</v>
      </c>
      <c r="AU1174" t="s">
        <v>6840</v>
      </c>
      <c r="AV1174" t="s">
        <v>9088</v>
      </c>
      <c r="AW1174" t="s">
        <v>9089</v>
      </c>
      <c r="AX1174" t="s">
        <v>6841</v>
      </c>
      <c r="BF1174" s="730" t="s">
        <v>8182</v>
      </c>
      <c r="BG1174" s="730" t="s">
        <v>8184</v>
      </c>
      <c r="BH1174" s="730" t="s">
        <v>11141</v>
      </c>
    </row>
    <row r="1175" spans="1:60">
      <c r="A1175">
        <v>1171</v>
      </c>
      <c r="B1175" t="s">
        <v>1034</v>
      </c>
      <c r="D1175" t="s">
        <v>7808</v>
      </c>
      <c r="E1175" t="s">
        <v>7811</v>
      </c>
      <c r="F1175" t="s">
        <v>974</v>
      </c>
      <c r="G1175">
        <v>1</v>
      </c>
      <c r="H1175">
        <v>0</v>
      </c>
      <c r="I1175" t="s">
        <v>2309</v>
      </c>
      <c r="J1175" t="s">
        <v>9090</v>
      </c>
      <c r="K1175" t="s">
        <v>8912</v>
      </c>
      <c r="L1175" t="s">
        <v>4005</v>
      </c>
      <c r="M1175" t="s">
        <v>978</v>
      </c>
      <c r="N1175" t="s">
        <v>9091</v>
      </c>
      <c r="O1175" t="s">
        <v>9092</v>
      </c>
      <c r="P1175" t="s">
        <v>9093</v>
      </c>
      <c r="Q1175">
        <v>17409</v>
      </c>
      <c r="R1175">
        <v>16558</v>
      </c>
      <c r="S1175">
        <v>16305</v>
      </c>
      <c r="T1175">
        <v>100</v>
      </c>
      <c r="U1175">
        <v>153</v>
      </c>
      <c r="V1175">
        <v>253</v>
      </c>
      <c r="W1175">
        <v>0.98470000000000002</v>
      </c>
      <c r="X1175">
        <v>1</v>
      </c>
      <c r="Y1175">
        <v>1</v>
      </c>
      <c r="Z1175">
        <v>1</v>
      </c>
      <c r="AA1175">
        <v>1</v>
      </c>
      <c r="AB1175" t="s">
        <v>1034</v>
      </c>
      <c r="AC1175" t="s">
        <v>9094</v>
      </c>
      <c r="AP1175" t="s">
        <v>981</v>
      </c>
      <c r="AQ1175">
        <v>0</v>
      </c>
      <c r="AT1175" t="s">
        <v>1239</v>
      </c>
      <c r="AU1175" t="s">
        <v>6640</v>
      </c>
      <c r="AV1175" t="s">
        <v>9095</v>
      </c>
      <c r="AW1175" t="s">
        <v>9096</v>
      </c>
      <c r="AX1175" t="s">
        <v>6641</v>
      </c>
      <c r="BF1175" s="730" t="s">
        <v>8145</v>
      </c>
      <c r="BG1175" s="730" t="s">
        <v>8148</v>
      </c>
      <c r="BH1175" s="730" t="s">
        <v>11141</v>
      </c>
    </row>
    <row r="1176" spans="1:60">
      <c r="A1176">
        <v>1172</v>
      </c>
      <c r="B1176" t="s">
        <v>1034</v>
      </c>
      <c r="D1176" t="s">
        <v>7785</v>
      </c>
      <c r="E1176" t="s">
        <v>7788</v>
      </c>
      <c r="F1176" t="s">
        <v>974</v>
      </c>
      <c r="G1176">
        <v>1</v>
      </c>
      <c r="H1176">
        <v>0</v>
      </c>
      <c r="I1176" t="s">
        <v>8881</v>
      </c>
      <c r="J1176" t="s">
        <v>9097</v>
      </c>
      <c r="K1176" t="s">
        <v>7788</v>
      </c>
      <c r="L1176" t="s">
        <v>4005</v>
      </c>
      <c r="M1176" t="s">
        <v>978</v>
      </c>
      <c r="N1176" t="s">
        <v>7788</v>
      </c>
      <c r="O1176" t="s">
        <v>9098</v>
      </c>
      <c r="P1176" t="s">
        <v>9099</v>
      </c>
      <c r="Q1176">
        <v>12398</v>
      </c>
      <c r="R1176">
        <v>11813</v>
      </c>
      <c r="S1176">
        <v>11741</v>
      </c>
      <c r="T1176">
        <v>54</v>
      </c>
      <c r="U1176">
        <v>18</v>
      </c>
      <c r="V1176">
        <v>72</v>
      </c>
      <c r="W1176">
        <v>0.99390000000000001</v>
      </c>
      <c r="X1176">
        <v>1</v>
      </c>
      <c r="Y1176">
        <v>1</v>
      </c>
      <c r="Z1176">
        <v>1</v>
      </c>
      <c r="AA1176">
        <v>1</v>
      </c>
      <c r="AB1176" t="s">
        <v>1034</v>
      </c>
      <c r="AC1176" t="s">
        <v>9100</v>
      </c>
      <c r="AP1176" t="s">
        <v>981</v>
      </c>
      <c r="AQ1176">
        <v>0</v>
      </c>
      <c r="AT1176" t="s">
        <v>936</v>
      </c>
      <c r="AU1176" t="s">
        <v>5039</v>
      </c>
      <c r="AV1176" t="s">
        <v>9101</v>
      </c>
      <c r="AW1176" t="s">
        <v>9102</v>
      </c>
      <c r="AX1176" t="s">
        <v>5040</v>
      </c>
      <c r="BF1176" s="730" t="s">
        <v>7866</v>
      </c>
      <c r="BG1176" s="730" t="s">
        <v>1034</v>
      </c>
      <c r="BH1176" s="730" t="s">
        <v>11141</v>
      </c>
    </row>
    <row r="1177" spans="1:60">
      <c r="A1177">
        <v>1173</v>
      </c>
      <c r="B1177" t="s">
        <v>1034</v>
      </c>
      <c r="D1177" t="s">
        <v>7756</v>
      </c>
      <c r="E1177" t="s">
        <v>7759</v>
      </c>
      <c r="F1177" t="s">
        <v>974</v>
      </c>
      <c r="G1177">
        <v>2</v>
      </c>
      <c r="H1177">
        <v>0</v>
      </c>
      <c r="I1177" t="s">
        <v>8881</v>
      </c>
      <c r="J1177" t="s">
        <v>8896</v>
      </c>
      <c r="K1177" t="s">
        <v>1034</v>
      </c>
      <c r="L1177" t="s">
        <v>4005</v>
      </c>
      <c r="M1177" t="s">
        <v>978</v>
      </c>
      <c r="N1177" t="s">
        <v>7759</v>
      </c>
      <c r="O1177" t="s">
        <v>7759</v>
      </c>
      <c r="P1177" t="s">
        <v>9103</v>
      </c>
      <c r="Q1177">
        <v>3907</v>
      </c>
      <c r="R1177">
        <v>3684</v>
      </c>
      <c r="S1177">
        <v>3612</v>
      </c>
      <c r="T1177">
        <v>48</v>
      </c>
      <c r="U1177">
        <v>24</v>
      </c>
      <c r="V1177">
        <v>72</v>
      </c>
      <c r="W1177">
        <v>0.98050000000000004</v>
      </c>
      <c r="X1177">
        <v>1</v>
      </c>
      <c r="Y1177">
        <v>1</v>
      </c>
      <c r="Z1177">
        <v>1</v>
      </c>
      <c r="AA1177">
        <v>1</v>
      </c>
      <c r="AB1177" t="s">
        <v>1034</v>
      </c>
      <c r="AC1177" s="488" t="s">
        <v>9104</v>
      </c>
      <c r="AD1177" s="489" t="s">
        <v>9105</v>
      </c>
      <c r="AP1177" t="s">
        <v>981</v>
      </c>
      <c r="AQ1177">
        <v>0</v>
      </c>
      <c r="AT1177" t="s">
        <v>1082</v>
      </c>
      <c r="AU1177" t="s">
        <v>2649</v>
      </c>
      <c r="AV1177" t="s">
        <v>9106</v>
      </c>
      <c r="AW1177" t="s">
        <v>9107</v>
      </c>
      <c r="AX1177" t="s">
        <v>2650</v>
      </c>
      <c r="BF1177" s="730" t="s">
        <v>7808</v>
      </c>
      <c r="BG1177" s="730" t="s">
        <v>8912</v>
      </c>
      <c r="BH1177" s="730" t="s">
        <v>11141</v>
      </c>
    </row>
    <row r="1178" spans="1:60">
      <c r="A1178">
        <v>1174</v>
      </c>
      <c r="B1178" t="s">
        <v>1034</v>
      </c>
      <c r="D1178" t="s">
        <v>7750</v>
      </c>
      <c r="E1178" t="s">
        <v>5443</v>
      </c>
      <c r="F1178" t="s">
        <v>974</v>
      </c>
      <c r="G1178">
        <v>1</v>
      </c>
      <c r="H1178">
        <v>0</v>
      </c>
      <c r="I1178" t="s">
        <v>2309</v>
      </c>
      <c r="J1178" t="s">
        <v>9108</v>
      </c>
      <c r="K1178" t="s">
        <v>1304</v>
      </c>
      <c r="L1178" t="s">
        <v>4005</v>
      </c>
      <c r="M1178" t="s">
        <v>978</v>
      </c>
      <c r="N1178" t="s">
        <v>5443</v>
      </c>
      <c r="O1178" t="s">
        <v>5443</v>
      </c>
      <c r="P1178" t="s">
        <v>9109</v>
      </c>
      <c r="Q1178">
        <v>4604</v>
      </c>
      <c r="R1178">
        <v>4390</v>
      </c>
      <c r="S1178">
        <v>4340</v>
      </c>
      <c r="T1178">
        <v>50</v>
      </c>
      <c r="U1178">
        <v>0</v>
      </c>
      <c r="V1178">
        <v>50</v>
      </c>
      <c r="W1178">
        <v>0.98860000000000003</v>
      </c>
      <c r="X1178">
        <v>1</v>
      </c>
      <c r="Y1178">
        <v>1</v>
      </c>
      <c r="Z1178">
        <v>1</v>
      </c>
      <c r="AA1178">
        <v>1</v>
      </c>
      <c r="AB1178" t="s">
        <v>1034</v>
      </c>
      <c r="AC1178" t="s">
        <v>9110</v>
      </c>
      <c r="AP1178" t="s">
        <v>981</v>
      </c>
      <c r="AQ1178">
        <v>0</v>
      </c>
      <c r="AT1178" t="s">
        <v>1044</v>
      </c>
      <c r="AU1178" t="s">
        <v>7195</v>
      </c>
      <c r="AV1178" t="s">
        <v>9111</v>
      </c>
      <c r="AW1178" t="s">
        <v>9112</v>
      </c>
      <c r="AX1178" t="s">
        <v>6777</v>
      </c>
      <c r="BF1178" s="730" t="s">
        <v>7785</v>
      </c>
      <c r="BG1178" s="730" t="s">
        <v>7788</v>
      </c>
      <c r="BH1178" s="730" t="s">
        <v>11141</v>
      </c>
    </row>
    <row r="1179" spans="1:60">
      <c r="A1179">
        <v>1175</v>
      </c>
      <c r="B1179" t="s">
        <v>1034</v>
      </c>
      <c r="D1179" t="s">
        <v>7628</v>
      </c>
      <c r="E1179" t="s">
        <v>7631</v>
      </c>
      <c r="F1179" t="s">
        <v>974</v>
      </c>
      <c r="G1179">
        <v>1</v>
      </c>
      <c r="H1179">
        <v>0</v>
      </c>
      <c r="I1179" t="s">
        <v>2309</v>
      </c>
      <c r="J1179" t="s">
        <v>9090</v>
      </c>
      <c r="K1179" t="s">
        <v>8912</v>
      </c>
      <c r="L1179" t="s">
        <v>4005</v>
      </c>
      <c r="M1179" t="s">
        <v>978</v>
      </c>
      <c r="N1179" t="s">
        <v>7631</v>
      </c>
      <c r="O1179" t="s">
        <v>7631</v>
      </c>
      <c r="P1179" t="s">
        <v>9113</v>
      </c>
      <c r="Q1179">
        <v>2496</v>
      </c>
      <c r="R1179">
        <v>2209</v>
      </c>
      <c r="S1179">
        <v>2209</v>
      </c>
      <c r="T1179">
        <v>0</v>
      </c>
      <c r="U1179">
        <v>0</v>
      </c>
      <c r="V1179">
        <v>0</v>
      </c>
      <c r="W1179">
        <v>1</v>
      </c>
      <c r="X1179">
        <v>1</v>
      </c>
      <c r="Y1179">
        <v>1</v>
      </c>
      <c r="Z1179">
        <v>1</v>
      </c>
      <c r="AA1179">
        <v>1</v>
      </c>
      <c r="AB1179" t="s">
        <v>1034</v>
      </c>
      <c r="AC1179" t="s">
        <v>9114</v>
      </c>
      <c r="AP1179" t="s">
        <v>981</v>
      </c>
      <c r="AQ1179">
        <v>0</v>
      </c>
      <c r="AT1179" t="s">
        <v>1190</v>
      </c>
      <c r="AU1179" t="s">
        <v>3585</v>
      </c>
      <c r="AV1179" t="s">
        <v>9115</v>
      </c>
      <c r="AW1179" t="s">
        <v>9116</v>
      </c>
      <c r="AX1179" t="s">
        <v>3586</v>
      </c>
      <c r="BF1179" s="730" t="s">
        <v>7756</v>
      </c>
      <c r="BG1179" s="730" t="s">
        <v>1034</v>
      </c>
      <c r="BH1179" s="730" t="s">
        <v>11141</v>
      </c>
    </row>
    <row r="1180" spans="1:60">
      <c r="A1180">
        <v>1176</v>
      </c>
      <c r="B1180" t="s">
        <v>1034</v>
      </c>
      <c r="D1180" t="s">
        <v>7499</v>
      </c>
      <c r="E1180" t="s">
        <v>7502</v>
      </c>
      <c r="F1180" t="s">
        <v>974</v>
      </c>
      <c r="G1180">
        <v>1</v>
      </c>
      <c r="H1180">
        <v>0</v>
      </c>
      <c r="I1180" t="s">
        <v>8881</v>
      </c>
      <c r="J1180" t="s">
        <v>6987</v>
      </c>
      <c r="K1180" t="s">
        <v>1034</v>
      </c>
      <c r="L1180" t="s">
        <v>4005</v>
      </c>
      <c r="M1180" t="s">
        <v>978</v>
      </c>
      <c r="N1180" t="s">
        <v>7501</v>
      </c>
      <c r="O1180" t="s">
        <v>7501</v>
      </c>
      <c r="P1180" t="s">
        <v>9117</v>
      </c>
      <c r="Q1180">
        <v>4028</v>
      </c>
      <c r="R1180">
        <v>3867</v>
      </c>
      <c r="S1180">
        <v>3853</v>
      </c>
      <c r="T1180">
        <v>0</v>
      </c>
      <c r="U1180">
        <v>14</v>
      </c>
      <c r="V1180">
        <v>14</v>
      </c>
      <c r="W1180">
        <v>0.99639999999999995</v>
      </c>
      <c r="X1180">
        <v>1</v>
      </c>
      <c r="Y1180">
        <v>1</v>
      </c>
      <c r="Z1180">
        <v>1</v>
      </c>
      <c r="AA1180">
        <v>1</v>
      </c>
      <c r="AB1180" t="s">
        <v>1034</v>
      </c>
      <c r="AC1180" t="s">
        <v>9118</v>
      </c>
      <c r="AP1180" t="s">
        <v>981</v>
      </c>
      <c r="AQ1180">
        <v>0</v>
      </c>
      <c r="AT1180" t="s">
        <v>1054</v>
      </c>
      <c r="AU1180" t="s">
        <v>4356</v>
      </c>
      <c r="AV1180" t="s">
        <v>9119</v>
      </c>
      <c r="AW1180" t="s">
        <v>9120</v>
      </c>
      <c r="AX1180" t="s">
        <v>4357</v>
      </c>
      <c r="BF1180" s="730" t="s">
        <v>7750</v>
      </c>
      <c r="BG1180" s="730" t="s">
        <v>1304</v>
      </c>
      <c r="BH1180" s="730" t="s">
        <v>11141</v>
      </c>
    </row>
    <row r="1181" spans="1:60">
      <c r="A1181">
        <v>1177</v>
      </c>
      <c r="B1181" t="s">
        <v>1034</v>
      </c>
      <c r="D1181" t="s">
        <v>7483</v>
      </c>
      <c r="E1181" t="s">
        <v>7485</v>
      </c>
      <c r="F1181" t="s">
        <v>974</v>
      </c>
      <c r="G1181">
        <v>1</v>
      </c>
      <c r="H1181">
        <v>0</v>
      </c>
      <c r="I1181" t="s">
        <v>2309</v>
      </c>
      <c r="J1181" t="s">
        <v>8960</v>
      </c>
      <c r="K1181" t="s">
        <v>7788</v>
      </c>
      <c r="L1181" t="s">
        <v>4005</v>
      </c>
      <c r="M1181" t="s">
        <v>978</v>
      </c>
      <c r="N1181" t="s">
        <v>7485</v>
      </c>
      <c r="O1181" t="s">
        <v>7485</v>
      </c>
      <c r="P1181" t="s">
        <v>9121</v>
      </c>
      <c r="Q1181">
        <v>3463</v>
      </c>
      <c r="R1181">
        <v>3262</v>
      </c>
      <c r="S1181">
        <v>3203</v>
      </c>
      <c r="T1181">
        <v>33</v>
      </c>
      <c r="U1181">
        <v>26</v>
      </c>
      <c r="V1181">
        <v>59</v>
      </c>
      <c r="W1181">
        <v>0.9819</v>
      </c>
      <c r="X1181">
        <v>1</v>
      </c>
      <c r="Y1181">
        <v>1</v>
      </c>
      <c r="Z1181">
        <v>1</v>
      </c>
      <c r="AA1181">
        <v>1</v>
      </c>
      <c r="AB1181" t="s">
        <v>1034</v>
      </c>
      <c r="AC1181" t="s">
        <v>9122</v>
      </c>
      <c r="AP1181" t="s">
        <v>981</v>
      </c>
      <c r="AQ1181">
        <v>0</v>
      </c>
      <c r="AT1181" t="s">
        <v>1521</v>
      </c>
      <c r="AU1181" t="s">
        <v>1599</v>
      </c>
      <c r="AV1181" t="s">
        <v>9123</v>
      </c>
      <c r="AW1181" t="s">
        <v>1600</v>
      </c>
      <c r="AX1181" t="s">
        <v>1600</v>
      </c>
      <c r="BF1181" s="730" t="s">
        <v>7628</v>
      </c>
      <c r="BG1181" s="730" t="s">
        <v>8912</v>
      </c>
      <c r="BH1181" s="730" t="s">
        <v>11141</v>
      </c>
    </row>
    <row r="1182" spans="1:60">
      <c r="A1182">
        <v>1178</v>
      </c>
      <c r="B1182" t="s">
        <v>1034</v>
      </c>
      <c r="D1182" t="s">
        <v>7318</v>
      </c>
      <c r="E1182" t="s">
        <v>7321</v>
      </c>
      <c r="F1182" t="s">
        <v>974</v>
      </c>
      <c r="G1182">
        <v>1</v>
      </c>
      <c r="H1182">
        <v>0</v>
      </c>
      <c r="I1182" t="s">
        <v>2381</v>
      </c>
      <c r="J1182" t="s">
        <v>8919</v>
      </c>
      <c r="K1182" t="s">
        <v>8148</v>
      </c>
      <c r="L1182" t="s">
        <v>4005</v>
      </c>
      <c r="M1182" t="s">
        <v>978</v>
      </c>
      <c r="N1182" t="s">
        <v>9124</v>
      </c>
      <c r="O1182" t="s">
        <v>9124</v>
      </c>
      <c r="P1182" t="s">
        <v>9125</v>
      </c>
      <c r="Q1182">
        <v>6364</v>
      </c>
      <c r="R1182">
        <v>6180</v>
      </c>
      <c r="S1182">
        <v>5612</v>
      </c>
      <c r="T1182">
        <v>560</v>
      </c>
      <c r="U1182">
        <v>8</v>
      </c>
      <c r="V1182">
        <v>568</v>
      </c>
      <c r="W1182">
        <v>0.90810000000000002</v>
      </c>
      <c r="X1182">
        <v>0</v>
      </c>
      <c r="Y1182">
        <v>1</v>
      </c>
      <c r="Z1182">
        <v>1</v>
      </c>
      <c r="AA1182">
        <v>0</v>
      </c>
      <c r="AB1182" t="s">
        <v>1034</v>
      </c>
      <c r="AC1182" t="s">
        <v>9126</v>
      </c>
      <c r="AP1182" t="s">
        <v>981</v>
      </c>
      <c r="AQ1182">
        <v>0</v>
      </c>
      <c r="AT1182" t="s">
        <v>1082</v>
      </c>
      <c r="AU1182" t="s">
        <v>2501</v>
      </c>
      <c r="AV1182" t="s">
        <v>9127</v>
      </c>
      <c r="AW1182" t="s">
        <v>9128</v>
      </c>
      <c r="AX1182" t="s">
        <v>2391</v>
      </c>
      <c r="BF1182" s="730" t="s">
        <v>7499</v>
      </c>
      <c r="BG1182" s="730" t="s">
        <v>1034</v>
      </c>
      <c r="BH1182" s="730" t="s">
        <v>11141</v>
      </c>
    </row>
    <row r="1183" spans="1:60">
      <c r="A1183">
        <v>1179</v>
      </c>
      <c r="B1183" t="s">
        <v>1034</v>
      </c>
      <c r="D1183" t="s">
        <v>7286</v>
      </c>
      <c r="E1183" t="s">
        <v>7289</v>
      </c>
      <c r="F1183" t="s">
        <v>974</v>
      </c>
      <c r="G1183">
        <v>2</v>
      </c>
      <c r="H1183">
        <v>0</v>
      </c>
      <c r="I1183" t="s">
        <v>8881</v>
      </c>
      <c r="J1183" t="s">
        <v>9129</v>
      </c>
      <c r="K1183" t="s">
        <v>6531</v>
      </c>
      <c r="L1183" t="s">
        <v>4005</v>
      </c>
      <c r="M1183" t="s">
        <v>978</v>
      </c>
      <c r="N1183" t="s">
        <v>7289</v>
      </c>
      <c r="O1183" t="s">
        <v>7289</v>
      </c>
      <c r="P1183" t="s">
        <v>9130</v>
      </c>
      <c r="Q1183">
        <v>4908</v>
      </c>
      <c r="R1183">
        <v>4673</v>
      </c>
      <c r="S1183">
        <v>4460</v>
      </c>
      <c r="T1183">
        <v>83</v>
      </c>
      <c r="U1183">
        <v>130</v>
      </c>
      <c r="V1183">
        <v>213</v>
      </c>
      <c r="W1183">
        <v>0.95440000000000003</v>
      </c>
      <c r="X1183">
        <v>0</v>
      </c>
      <c r="Y1183">
        <v>1</v>
      </c>
      <c r="Z1183">
        <v>1</v>
      </c>
      <c r="AA1183">
        <v>0</v>
      </c>
      <c r="AB1183" t="s">
        <v>1034</v>
      </c>
      <c r="AC1183" s="488" t="s">
        <v>9131</v>
      </c>
      <c r="AD1183" s="489" t="s">
        <v>9132</v>
      </c>
      <c r="AP1183" t="s">
        <v>981</v>
      </c>
      <c r="AQ1183">
        <v>0</v>
      </c>
      <c r="AT1183" t="s">
        <v>1034</v>
      </c>
      <c r="AU1183" t="s">
        <v>9009</v>
      </c>
      <c r="AV1183" t="s">
        <v>9133</v>
      </c>
      <c r="AW1183" t="s">
        <v>9134</v>
      </c>
      <c r="AX1183" t="s">
        <v>9010</v>
      </c>
      <c r="BF1183" s="730" t="s">
        <v>7483</v>
      </c>
      <c r="BG1183" s="730" t="s">
        <v>7788</v>
      </c>
      <c r="BH1183" s="730" t="s">
        <v>11141</v>
      </c>
    </row>
    <row r="1184" spans="1:60">
      <c r="A1184">
        <v>1180</v>
      </c>
      <c r="B1184" t="s">
        <v>1034</v>
      </c>
      <c r="D1184" t="s">
        <v>7251</v>
      </c>
      <c r="E1184" t="s">
        <v>7254</v>
      </c>
      <c r="F1184" t="s">
        <v>974</v>
      </c>
      <c r="G1184">
        <v>1</v>
      </c>
      <c r="H1184">
        <v>0</v>
      </c>
      <c r="I1184" t="s">
        <v>8881</v>
      </c>
      <c r="J1184" t="s">
        <v>9135</v>
      </c>
      <c r="K1184" t="s">
        <v>6531</v>
      </c>
      <c r="L1184" t="s">
        <v>4005</v>
      </c>
      <c r="M1184" t="s">
        <v>978</v>
      </c>
      <c r="N1184" t="s">
        <v>7254</v>
      </c>
      <c r="O1184" t="s">
        <v>7254</v>
      </c>
      <c r="P1184" t="s">
        <v>9136</v>
      </c>
      <c r="Q1184">
        <v>2613</v>
      </c>
      <c r="R1184">
        <v>2479</v>
      </c>
      <c r="S1184">
        <v>2255</v>
      </c>
      <c r="T1184">
        <v>166</v>
      </c>
      <c r="U1184">
        <v>30</v>
      </c>
      <c r="V1184">
        <v>224</v>
      </c>
      <c r="W1184">
        <v>0.90959999999999996</v>
      </c>
      <c r="X1184">
        <v>0</v>
      </c>
      <c r="Y1184">
        <v>1</v>
      </c>
      <c r="Z1184">
        <v>1</v>
      </c>
      <c r="AA1184">
        <v>0</v>
      </c>
      <c r="AB1184" t="s">
        <v>1034</v>
      </c>
      <c r="AC1184" t="s">
        <v>9137</v>
      </c>
      <c r="AP1184" t="s">
        <v>981</v>
      </c>
      <c r="AQ1184">
        <v>0</v>
      </c>
      <c r="AT1184" t="s">
        <v>1023</v>
      </c>
      <c r="AU1184" t="s">
        <v>8440</v>
      </c>
      <c r="AV1184" t="s">
        <v>9138</v>
      </c>
      <c r="AW1184" t="s">
        <v>8441</v>
      </c>
      <c r="AX1184" t="s">
        <v>8441</v>
      </c>
      <c r="BF1184" s="730" t="s">
        <v>7318</v>
      </c>
      <c r="BG1184" s="730" t="s">
        <v>8148</v>
      </c>
      <c r="BH1184" s="730" t="s">
        <v>11141</v>
      </c>
    </row>
    <row r="1185" spans="1:60">
      <c r="A1185">
        <v>1181</v>
      </c>
      <c r="B1185" t="s">
        <v>1034</v>
      </c>
      <c r="D1185" t="s">
        <v>7213</v>
      </c>
      <c r="E1185" t="s">
        <v>7216</v>
      </c>
      <c r="F1185" t="s">
        <v>974</v>
      </c>
      <c r="G1185">
        <v>1</v>
      </c>
      <c r="H1185">
        <v>0</v>
      </c>
      <c r="I1185" t="s">
        <v>8881</v>
      </c>
      <c r="J1185" t="s">
        <v>9139</v>
      </c>
      <c r="K1185" t="s">
        <v>8148</v>
      </c>
      <c r="L1185" t="s">
        <v>4005</v>
      </c>
      <c r="M1185" t="s">
        <v>978</v>
      </c>
      <c r="N1185" t="s">
        <v>7216</v>
      </c>
      <c r="O1185" t="s">
        <v>7216</v>
      </c>
      <c r="P1185" t="s">
        <v>9140</v>
      </c>
      <c r="Q1185">
        <v>15558</v>
      </c>
      <c r="R1185">
        <v>15409</v>
      </c>
      <c r="S1185">
        <v>15207</v>
      </c>
      <c r="T1185">
        <v>53</v>
      </c>
      <c r="U1185">
        <v>149</v>
      </c>
      <c r="V1185">
        <v>202</v>
      </c>
      <c r="W1185">
        <v>0.9869</v>
      </c>
      <c r="X1185">
        <v>1</v>
      </c>
      <c r="Y1185">
        <v>1</v>
      </c>
      <c r="Z1185">
        <v>1</v>
      </c>
      <c r="AA1185">
        <v>1</v>
      </c>
      <c r="AB1185" t="s">
        <v>1034</v>
      </c>
      <c r="AC1185" t="s">
        <v>9141</v>
      </c>
      <c r="AP1185" t="s">
        <v>981</v>
      </c>
      <c r="AQ1185">
        <v>0</v>
      </c>
      <c r="AT1185" t="s">
        <v>991</v>
      </c>
      <c r="AU1185" t="s">
        <v>9142</v>
      </c>
      <c r="AV1185" t="s">
        <v>9138</v>
      </c>
      <c r="AW1185" t="s">
        <v>8441</v>
      </c>
      <c r="AX1185" t="s">
        <v>8441</v>
      </c>
      <c r="BF1185" s="730" t="s">
        <v>7286</v>
      </c>
      <c r="BG1185" s="730" t="s">
        <v>6531</v>
      </c>
      <c r="BH1185" s="730" t="s">
        <v>11141</v>
      </c>
    </row>
    <row r="1186" spans="1:60">
      <c r="A1186">
        <v>1182</v>
      </c>
      <c r="B1186" t="s">
        <v>1034</v>
      </c>
      <c r="D1186" t="s">
        <v>7169</v>
      </c>
      <c r="E1186" t="s">
        <v>7172</v>
      </c>
      <c r="F1186" t="s">
        <v>974</v>
      </c>
      <c r="G1186">
        <v>1</v>
      </c>
      <c r="H1186">
        <v>0</v>
      </c>
      <c r="I1186" t="s">
        <v>8881</v>
      </c>
      <c r="J1186" t="s">
        <v>9097</v>
      </c>
      <c r="K1186" t="s">
        <v>7788</v>
      </c>
      <c r="L1186" t="s">
        <v>4005</v>
      </c>
      <c r="M1186" t="s">
        <v>978</v>
      </c>
      <c r="N1186" t="s">
        <v>7172</v>
      </c>
      <c r="O1186" t="s">
        <v>7172</v>
      </c>
      <c r="P1186" t="s">
        <v>9143</v>
      </c>
      <c r="Q1186">
        <v>6110</v>
      </c>
      <c r="R1186">
        <v>6197</v>
      </c>
      <c r="S1186">
        <v>6032</v>
      </c>
      <c r="T1186">
        <v>114</v>
      </c>
      <c r="U1186">
        <v>51</v>
      </c>
      <c r="V1186">
        <v>165</v>
      </c>
      <c r="W1186">
        <v>0.97340000000000004</v>
      </c>
      <c r="X1186">
        <v>0</v>
      </c>
      <c r="Y1186">
        <v>1</v>
      </c>
      <c r="Z1186">
        <v>1</v>
      </c>
      <c r="AA1186">
        <v>0</v>
      </c>
      <c r="AB1186" t="s">
        <v>1034</v>
      </c>
      <c r="AC1186" t="s">
        <v>9144</v>
      </c>
      <c r="AP1186" t="s">
        <v>981</v>
      </c>
      <c r="AQ1186">
        <v>0</v>
      </c>
      <c r="AT1186" t="s">
        <v>936</v>
      </c>
      <c r="AU1186" t="s">
        <v>5029</v>
      </c>
      <c r="AV1186" t="s">
        <v>9145</v>
      </c>
      <c r="AW1186" t="s">
        <v>9146</v>
      </c>
      <c r="AX1186" t="s">
        <v>5030</v>
      </c>
      <c r="BF1186" s="730" t="s">
        <v>7251</v>
      </c>
      <c r="BG1186" s="730" t="s">
        <v>6531</v>
      </c>
      <c r="BH1186" s="730" t="s">
        <v>11141</v>
      </c>
    </row>
    <row r="1187" spans="1:60">
      <c r="A1187">
        <v>1183</v>
      </c>
      <c r="B1187" t="s">
        <v>1034</v>
      </c>
      <c r="D1187" t="s">
        <v>7070</v>
      </c>
      <c r="E1187" t="s">
        <v>7072</v>
      </c>
      <c r="F1187" t="s">
        <v>974</v>
      </c>
      <c r="G1187">
        <v>1</v>
      </c>
      <c r="H1187">
        <v>0</v>
      </c>
      <c r="I1187" t="s">
        <v>8881</v>
      </c>
      <c r="J1187" t="s">
        <v>8896</v>
      </c>
      <c r="K1187" t="s">
        <v>1034</v>
      </c>
      <c r="L1187" t="s">
        <v>4005</v>
      </c>
      <c r="M1187" t="s">
        <v>978</v>
      </c>
      <c r="N1187" t="s">
        <v>9147</v>
      </c>
      <c r="O1187" t="s">
        <v>9148</v>
      </c>
      <c r="P1187" t="s">
        <v>9149</v>
      </c>
      <c r="Q1187">
        <v>2568</v>
      </c>
      <c r="R1187">
        <v>2517</v>
      </c>
      <c r="S1187">
        <v>2469</v>
      </c>
      <c r="T1187">
        <v>36</v>
      </c>
      <c r="U1187">
        <v>12</v>
      </c>
      <c r="V1187">
        <v>48</v>
      </c>
      <c r="W1187">
        <v>0.98089999999999999</v>
      </c>
      <c r="X1187">
        <v>1</v>
      </c>
      <c r="Y1187">
        <v>0</v>
      </c>
      <c r="Z1187">
        <v>1</v>
      </c>
      <c r="AA1187">
        <v>0</v>
      </c>
      <c r="AB1187" t="s">
        <v>1034</v>
      </c>
      <c r="AC1187" t="s">
        <v>9150</v>
      </c>
      <c r="AP1187" t="s">
        <v>981</v>
      </c>
      <c r="AQ1187">
        <v>0</v>
      </c>
      <c r="AT1187" t="s">
        <v>1190</v>
      </c>
      <c r="AU1187" t="s">
        <v>3177</v>
      </c>
      <c r="AV1187" t="s">
        <v>9151</v>
      </c>
      <c r="AW1187" t="s">
        <v>3178</v>
      </c>
      <c r="AX1187" t="s">
        <v>3178</v>
      </c>
      <c r="BF1187" s="730" t="s">
        <v>7213</v>
      </c>
      <c r="BG1187" s="730" t="s">
        <v>8148</v>
      </c>
      <c r="BH1187" s="730" t="s">
        <v>11141</v>
      </c>
    </row>
    <row r="1188" spans="1:60">
      <c r="A1188">
        <v>1184</v>
      </c>
      <c r="B1188" t="s">
        <v>1034</v>
      </c>
      <c r="D1188" t="s">
        <v>6829</v>
      </c>
      <c r="E1188" t="s">
        <v>6832</v>
      </c>
      <c r="F1188" t="s">
        <v>974</v>
      </c>
      <c r="G1188">
        <v>2</v>
      </c>
      <c r="H1188">
        <v>0</v>
      </c>
      <c r="I1188" t="s">
        <v>2309</v>
      </c>
      <c r="J1188" t="s">
        <v>8960</v>
      </c>
      <c r="K1188" t="s">
        <v>7788</v>
      </c>
      <c r="L1188" t="s">
        <v>4005</v>
      </c>
      <c r="M1188" t="s">
        <v>978</v>
      </c>
      <c r="N1188" t="s">
        <v>6832</v>
      </c>
      <c r="O1188" t="s">
        <v>6832</v>
      </c>
      <c r="P1188" t="s">
        <v>9152</v>
      </c>
      <c r="Q1188">
        <v>2714</v>
      </c>
      <c r="R1188">
        <v>2714</v>
      </c>
      <c r="S1188">
        <v>2662</v>
      </c>
      <c r="T1188">
        <v>15</v>
      </c>
      <c r="U1188">
        <v>37</v>
      </c>
      <c r="V1188">
        <v>52</v>
      </c>
      <c r="W1188">
        <v>0.98080000000000001</v>
      </c>
      <c r="X1188">
        <v>1</v>
      </c>
      <c r="Y1188">
        <v>1</v>
      </c>
      <c r="Z1188">
        <v>1</v>
      </c>
      <c r="AA1188">
        <v>1</v>
      </c>
      <c r="AB1188" t="s">
        <v>1034</v>
      </c>
      <c r="AC1188" s="517" t="s">
        <v>9153</v>
      </c>
      <c r="AD1188" s="518" t="s">
        <v>9154</v>
      </c>
      <c r="AP1188" t="s">
        <v>981</v>
      </c>
      <c r="AQ1188">
        <v>0</v>
      </c>
      <c r="AT1188" t="s">
        <v>936</v>
      </c>
      <c r="AU1188" t="s">
        <v>5414</v>
      </c>
      <c r="AV1188" t="s">
        <v>9155</v>
      </c>
      <c r="AW1188" t="s">
        <v>5415</v>
      </c>
      <c r="AX1188" t="s">
        <v>5415</v>
      </c>
      <c r="BF1188" s="730" t="s">
        <v>7169</v>
      </c>
      <c r="BG1188" s="730" t="s">
        <v>7788</v>
      </c>
      <c r="BH1188" s="730" t="s">
        <v>11141</v>
      </c>
    </row>
    <row r="1189" spans="1:60">
      <c r="A1189">
        <v>1185</v>
      </c>
      <c r="B1189" t="s">
        <v>1034</v>
      </c>
      <c r="D1189" t="s">
        <v>6809</v>
      </c>
      <c r="E1189" t="s">
        <v>6812</v>
      </c>
      <c r="F1189" t="s">
        <v>974</v>
      </c>
      <c r="G1189">
        <v>1</v>
      </c>
      <c r="H1189">
        <v>0</v>
      </c>
      <c r="I1189" t="s">
        <v>4002</v>
      </c>
      <c r="J1189" t="s">
        <v>4108</v>
      </c>
      <c r="K1189" t="s">
        <v>6531</v>
      </c>
      <c r="L1189" t="s">
        <v>4005</v>
      </c>
      <c r="M1189" t="s">
        <v>978</v>
      </c>
      <c r="N1189" t="s">
        <v>6812</v>
      </c>
      <c r="O1189" t="s">
        <v>6812</v>
      </c>
      <c r="P1189" t="s">
        <v>9156</v>
      </c>
      <c r="Q1189">
        <v>7762</v>
      </c>
      <c r="R1189">
        <v>7059</v>
      </c>
      <c r="S1189">
        <v>6921</v>
      </c>
      <c r="T1189">
        <v>74</v>
      </c>
      <c r="U1189">
        <v>64</v>
      </c>
      <c r="V1189">
        <v>138</v>
      </c>
      <c r="W1189">
        <v>0.98050000000000004</v>
      </c>
      <c r="X1189">
        <v>1</v>
      </c>
      <c r="Y1189">
        <v>1</v>
      </c>
      <c r="Z1189">
        <v>1</v>
      </c>
      <c r="AA1189">
        <v>1</v>
      </c>
      <c r="AB1189" t="s">
        <v>1034</v>
      </c>
      <c r="AC1189" t="s">
        <v>9157</v>
      </c>
      <c r="AP1189" t="s">
        <v>981</v>
      </c>
      <c r="AQ1189">
        <v>0</v>
      </c>
      <c r="AT1189" t="s">
        <v>936</v>
      </c>
      <c r="AU1189" t="s">
        <v>5414</v>
      </c>
      <c r="AV1189" t="s">
        <v>9158</v>
      </c>
      <c r="AW1189" t="s">
        <v>9159</v>
      </c>
      <c r="AX1189" t="s">
        <v>5415</v>
      </c>
      <c r="BF1189" s="730" t="s">
        <v>7070</v>
      </c>
      <c r="BG1189" s="730" t="s">
        <v>1034</v>
      </c>
      <c r="BH1189" s="730" t="s">
        <v>11141</v>
      </c>
    </row>
    <row r="1190" spans="1:60">
      <c r="A1190">
        <v>1186</v>
      </c>
      <c r="B1190" t="s">
        <v>1034</v>
      </c>
      <c r="D1190" t="s">
        <v>6699</v>
      </c>
      <c r="E1190" t="s">
        <v>6701</v>
      </c>
      <c r="F1190" t="s">
        <v>974</v>
      </c>
      <c r="G1190">
        <v>1</v>
      </c>
      <c r="H1190">
        <v>0</v>
      </c>
      <c r="I1190" t="s">
        <v>2309</v>
      </c>
      <c r="J1190" t="s">
        <v>9052</v>
      </c>
      <c r="K1190" t="s">
        <v>1304</v>
      </c>
      <c r="L1190" t="s">
        <v>4005</v>
      </c>
      <c r="M1190" t="s">
        <v>978</v>
      </c>
      <c r="N1190" t="s">
        <v>9160</v>
      </c>
      <c r="O1190" t="s">
        <v>9161</v>
      </c>
      <c r="P1190" t="s">
        <v>9162</v>
      </c>
      <c r="Q1190">
        <v>51016</v>
      </c>
      <c r="R1190">
        <v>46510</v>
      </c>
      <c r="S1190">
        <v>46056</v>
      </c>
      <c r="T1190">
        <v>228</v>
      </c>
      <c r="U1190">
        <v>226</v>
      </c>
      <c r="V1190">
        <v>454</v>
      </c>
      <c r="W1190">
        <v>0.99019999999999997</v>
      </c>
      <c r="X1190">
        <v>1</v>
      </c>
      <c r="Y1190">
        <v>1</v>
      </c>
      <c r="Z1190">
        <v>1</v>
      </c>
      <c r="AA1190">
        <v>1</v>
      </c>
      <c r="AB1190" t="s">
        <v>1034</v>
      </c>
      <c r="AC1190" t="s">
        <v>9163</v>
      </c>
      <c r="AP1190" t="s">
        <v>981</v>
      </c>
      <c r="AQ1190">
        <v>0</v>
      </c>
      <c r="AT1190" t="s">
        <v>936</v>
      </c>
      <c r="AU1190" t="s">
        <v>5414</v>
      </c>
      <c r="AV1190" t="s">
        <v>9164</v>
      </c>
      <c r="AW1190" t="s">
        <v>9165</v>
      </c>
      <c r="AX1190" t="s">
        <v>5415</v>
      </c>
      <c r="BF1190" s="730" t="s">
        <v>6829</v>
      </c>
      <c r="BG1190" s="730" t="s">
        <v>7788</v>
      </c>
      <c r="BH1190" s="730" t="s">
        <v>11141</v>
      </c>
    </row>
    <row r="1191" spans="1:60">
      <c r="A1191">
        <v>1187</v>
      </c>
      <c r="B1191" t="s">
        <v>1034</v>
      </c>
      <c r="D1191" t="s">
        <v>6622</v>
      </c>
      <c r="E1191" t="s">
        <v>6625</v>
      </c>
      <c r="F1191" t="s">
        <v>974</v>
      </c>
      <c r="G1191">
        <v>1</v>
      </c>
      <c r="H1191">
        <v>0</v>
      </c>
      <c r="I1191" t="s">
        <v>2309</v>
      </c>
      <c r="J1191" t="s">
        <v>7505</v>
      </c>
      <c r="K1191" t="s">
        <v>6625</v>
      </c>
      <c r="L1191" t="s">
        <v>4005</v>
      </c>
      <c r="M1191" t="s">
        <v>978</v>
      </c>
      <c r="N1191" t="s">
        <v>6625</v>
      </c>
      <c r="O1191" t="s">
        <v>6625</v>
      </c>
      <c r="P1191" t="s">
        <v>9166</v>
      </c>
      <c r="Q1191">
        <v>6005</v>
      </c>
      <c r="R1191">
        <v>5595</v>
      </c>
      <c r="S1191">
        <v>5490</v>
      </c>
      <c r="T1191">
        <v>62</v>
      </c>
      <c r="U1191">
        <v>43</v>
      </c>
      <c r="V1191">
        <v>105</v>
      </c>
      <c r="W1191">
        <v>0.98119999999999996</v>
      </c>
      <c r="X1191">
        <v>1</v>
      </c>
      <c r="Y1191">
        <v>1</v>
      </c>
      <c r="Z1191">
        <v>1</v>
      </c>
      <c r="AA1191">
        <v>1</v>
      </c>
      <c r="AB1191" t="s">
        <v>1034</v>
      </c>
      <c r="AC1191" t="s">
        <v>9167</v>
      </c>
      <c r="AP1191" t="s">
        <v>981</v>
      </c>
      <c r="AQ1191">
        <v>0</v>
      </c>
      <c r="AT1191" t="s">
        <v>936</v>
      </c>
      <c r="AU1191" t="s">
        <v>5414</v>
      </c>
      <c r="AV1191" t="s">
        <v>9168</v>
      </c>
      <c r="AW1191" t="s">
        <v>9169</v>
      </c>
      <c r="AX1191" t="s">
        <v>5415</v>
      </c>
      <c r="BF1191" s="730" t="s">
        <v>6809</v>
      </c>
      <c r="BG1191" s="730" t="s">
        <v>6531</v>
      </c>
      <c r="BH1191" s="730" t="s">
        <v>11141</v>
      </c>
    </row>
    <row r="1192" spans="1:60">
      <c r="A1192">
        <v>1188</v>
      </c>
      <c r="B1192" t="s">
        <v>1034</v>
      </c>
      <c r="D1192" t="s">
        <v>6511</v>
      </c>
      <c r="E1192" t="s">
        <v>6514</v>
      </c>
      <c r="F1192" t="s">
        <v>974</v>
      </c>
      <c r="G1192">
        <v>2</v>
      </c>
      <c r="H1192">
        <v>0</v>
      </c>
      <c r="I1192" t="s">
        <v>8881</v>
      </c>
      <c r="J1192" t="s">
        <v>9170</v>
      </c>
      <c r="K1192" t="s">
        <v>1034</v>
      </c>
      <c r="L1192" t="s">
        <v>4005</v>
      </c>
      <c r="M1192" t="s">
        <v>978</v>
      </c>
      <c r="N1192" t="s">
        <v>9171</v>
      </c>
      <c r="O1192" t="s">
        <v>6514</v>
      </c>
      <c r="P1192" t="s">
        <v>9172</v>
      </c>
      <c r="Q1192">
        <v>10030</v>
      </c>
      <c r="R1192">
        <v>10108</v>
      </c>
      <c r="S1192">
        <v>9908</v>
      </c>
      <c r="T1192">
        <v>188</v>
      </c>
      <c r="U1192">
        <v>12</v>
      </c>
      <c r="V1192">
        <v>200</v>
      </c>
      <c r="W1192">
        <v>0.98019999999999996</v>
      </c>
      <c r="X1192">
        <v>1</v>
      </c>
      <c r="Y1192">
        <v>1</v>
      </c>
      <c r="Z1192">
        <v>0</v>
      </c>
      <c r="AA1192">
        <v>0</v>
      </c>
      <c r="AB1192" t="s">
        <v>1034</v>
      </c>
      <c r="AC1192" s="488" t="s">
        <v>9173</v>
      </c>
      <c r="AD1192" s="489" t="s">
        <v>9174</v>
      </c>
      <c r="AP1192" t="s">
        <v>981</v>
      </c>
      <c r="AQ1192">
        <v>0</v>
      </c>
      <c r="AT1192" t="s">
        <v>936</v>
      </c>
      <c r="AU1192" t="s">
        <v>5414</v>
      </c>
      <c r="AV1192" t="s">
        <v>9175</v>
      </c>
      <c r="AW1192" t="s">
        <v>9176</v>
      </c>
      <c r="AX1192" t="s">
        <v>5415</v>
      </c>
      <c r="BF1192" s="730" t="s">
        <v>6699</v>
      </c>
      <c r="BG1192" s="730" t="s">
        <v>1304</v>
      </c>
      <c r="BH1192" s="730" t="s">
        <v>11141</v>
      </c>
    </row>
    <row r="1193" spans="1:60">
      <c r="A1193">
        <v>1189</v>
      </c>
      <c r="B1193" t="s">
        <v>1034</v>
      </c>
      <c r="D1193" t="s">
        <v>6484</v>
      </c>
      <c r="E1193" t="s">
        <v>6486</v>
      </c>
      <c r="F1193" t="s">
        <v>974</v>
      </c>
      <c r="G1193">
        <v>1</v>
      </c>
      <c r="H1193">
        <v>0</v>
      </c>
      <c r="I1193" t="s">
        <v>2381</v>
      </c>
      <c r="J1193" t="s">
        <v>6590</v>
      </c>
      <c r="K1193" t="s">
        <v>8148</v>
      </c>
      <c r="L1193" t="s">
        <v>4005</v>
      </c>
      <c r="M1193" t="s">
        <v>978</v>
      </c>
      <c r="N1193" t="s">
        <v>6486</v>
      </c>
      <c r="O1193" t="s">
        <v>6486</v>
      </c>
      <c r="P1193" t="s">
        <v>9177</v>
      </c>
      <c r="Q1193">
        <v>7886</v>
      </c>
      <c r="R1193">
        <v>7403</v>
      </c>
      <c r="S1193">
        <v>7274</v>
      </c>
      <c r="T1193">
        <v>73</v>
      </c>
      <c r="U1193">
        <v>56</v>
      </c>
      <c r="V1193">
        <v>129</v>
      </c>
      <c r="W1193">
        <v>0.98260000000000003</v>
      </c>
      <c r="X1193">
        <v>1</v>
      </c>
      <c r="Y1193">
        <v>0</v>
      </c>
      <c r="Z1193">
        <v>1</v>
      </c>
      <c r="AA1193">
        <v>0</v>
      </c>
      <c r="AB1193" t="s">
        <v>1034</v>
      </c>
      <c r="AC1193" t="s">
        <v>9178</v>
      </c>
      <c r="AP1193" t="s">
        <v>981</v>
      </c>
      <c r="AQ1193">
        <v>0</v>
      </c>
      <c r="AT1193" t="s">
        <v>1023</v>
      </c>
      <c r="AU1193" t="s">
        <v>8431</v>
      </c>
      <c r="AV1193" t="s">
        <v>9179</v>
      </c>
      <c r="AW1193" t="s">
        <v>9180</v>
      </c>
      <c r="AX1193" t="s">
        <v>8432</v>
      </c>
      <c r="BF1193" s="730" t="s">
        <v>6622</v>
      </c>
      <c r="BG1193" s="730" t="s">
        <v>6625</v>
      </c>
      <c r="BH1193" s="730" t="s">
        <v>11141</v>
      </c>
    </row>
    <row r="1194" spans="1:60">
      <c r="A1194">
        <v>1190</v>
      </c>
      <c r="B1194" t="s">
        <v>1034</v>
      </c>
      <c r="D1194" t="s">
        <v>6402</v>
      </c>
      <c r="E1194" t="s">
        <v>6404</v>
      </c>
      <c r="F1194" t="s">
        <v>974</v>
      </c>
      <c r="G1194">
        <v>1</v>
      </c>
      <c r="H1194">
        <v>0</v>
      </c>
      <c r="I1194" t="s">
        <v>8881</v>
      </c>
      <c r="J1194" t="s">
        <v>9181</v>
      </c>
      <c r="K1194" t="s">
        <v>7788</v>
      </c>
      <c r="L1194" t="s">
        <v>4005</v>
      </c>
      <c r="M1194" t="s">
        <v>978</v>
      </c>
      <c r="N1194" t="s">
        <v>6404</v>
      </c>
      <c r="O1194" t="s">
        <v>9182</v>
      </c>
      <c r="P1194" t="s">
        <v>9183</v>
      </c>
      <c r="Q1194">
        <v>6189</v>
      </c>
      <c r="R1194">
        <v>6352</v>
      </c>
      <c r="S1194">
        <v>5151</v>
      </c>
      <c r="T1194">
        <v>1098</v>
      </c>
      <c r="U1194">
        <v>103</v>
      </c>
      <c r="V1194">
        <v>1201</v>
      </c>
      <c r="W1194">
        <v>0.81089999999999995</v>
      </c>
      <c r="X1194">
        <v>0</v>
      </c>
      <c r="Y1194">
        <v>1</v>
      </c>
      <c r="Z1194">
        <v>1</v>
      </c>
      <c r="AA1194">
        <v>0</v>
      </c>
      <c r="AB1194" t="s">
        <v>1034</v>
      </c>
      <c r="AC1194" t="s">
        <v>9184</v>
      </c>
      <c r="AP1194" t="s">
        <v>981</v>
      </c>
      <c r="AQ1194">
        <v>0</v>
      </c>
      <c r="AT1194" t="s">
        <v>936</v>
      </c>
      <c r="AU1194" t="s">
        <v>5827</v>
      </c>
      <c r="AV1194" t="s">
        <v>9185</v>
      </c>
      <c r="AW1194" t="s">
        <v>9186</v>
      </c>
      <c r="AX1194" t="s">
        <v>5778</v>
      </c>
      <c r="BF1194" s="730" t="s">
        <v>6511</v>
      </c>
      <c r="BG1194" s="730" t="s">
        <v>1034</v>
      </c>
      <c r="BH1194" s="730" t="s">
        <v>11141</v>
      </c>
    </row>
    <row r="1195" spans="1:60">
      <c r="A1195">
        <v>1191</v>
      </c>
      <c r="B1195" t="s">
        <v>1034</v>
      </c>
      <c r="D1195" t="s">
        <v>6144</v>
      </c>
      <c r="E1195" t="s">
        <v>6147</v>
      </c>
      <c r="F1195" t="s">
        <v>974</v>
      </c>
      <c r="G1195">
        <v>1</v>
      </c>
      <c r="H1195">
        <v>0</v>
      </c>
      <c r="I1195" t="s">
        <v>2381</v>
      </c>
      <c r="J1195" t="s">
        <v>6815</v>
      </c>
      <c r="K1195" t="s">
        <v>8148</v>
      </c>
      <c r="L1195" t="s">
        <v>4005</v>
      </c>
      <c r="M1195" t="s">
        <v>978</v>
      </c>
      <c r="N1195" t="s">
        <v>6147</v>
      </c>
      <c r="O1195" t="s">
        <v>9187</v>
      </c>
      <c r="P1195" t="s">
        <v>9188</v>
      </c>
      <c r="Q1195">
        <v>41112</v>
      </c>
      <c r="R1195">
        <v>40843</v>
      </c>
      <c r="S1195">
        <v>40219</v>
      </c>
      <c r="T1195">
        <v>624</v>
      </c>
      <c r="U1195">
        <v>0</v>
      </c>
      <c r="V1195">
        <v>624</v>
      </c>
      <c r="W1195">
        <v>0.98470000000000002</v>
      </c>
      <c r="X1195">
        <v>1</v>
      </c>
      <c r="Y1195">
        <v>1</v>
      </c>
      <c r="Z1195">
        <v>1</v>
      </c>
      <c r="AA1195">
        <v>1</v>
      </c>
      <c r="AB1195" t="s">
        <v>1034</v>
      </c>
      <c r="AC1195" t="s">
        <v>9189</v>
      </c>
      <c r="AP1195" t="s">
        <v>981</v>
      </c>
      <c r="AQ1195">
        <v>0</v>
      </c>
      <c r="AT1195" t="s">
        <v>1023</v>
      </c>
      <c r="AU1195" t="s">
        <v>8426</v>
      </c>
      <c r="AV1195" t="s">
        <v>9190</v>
      </c>
      <c r="AW1195" t="s">
        <v>9191</v>
      </c>
      <c r="AX1195" t="s">
        <v>8427</v>
      </c>
      <c r="BF1195" s="730" t="s">
        <v>6484</v>
      </c>
      <c r="BG1195" s="730" t="s">
        <v>8148</v>
      </c>
      <c r="BH1195" s="730" t="s">
        <v>11141</v>
      </c>
    </row>
    <row r="1196" spans="1:60">
      <c r="A1196">
        <v>1192</v>
      </c>
      <c r="B1196" t="s">
        <v>1034</v>
      </c>
      <c r="D1196" t="s">
        <v>6082</v>
      </c>
      <c r="E1196" t="s">
        <v>6085</v>
      </c>
      <c r="F1196" t="s">
        <v>974</v>
      </c>
      <c r="G1196">
        <v>1</v>
      </c>
      <c r="H1196">
        <v>0</v>
      </c>
      <c r="I1196" t="s">
        <v>4002</v>
      </c>
      <c r="J1196" t="s">
        <v>6531</v>
      </c>
      <c r="K1196" t="s">
        <v>6531</v>
      </c>
      <c r="L1196" t="s">
        <v>4013</v>
      </c>
      <c r="M1196" t="s">
        <v>978</v>
      </c>
      <c r="N1196" t="s">
        <v>9192</v>
      </c>
      <c r="O1196" t="s">
        <v>9192</v>
      </c>
      <c r="P1196" t="s">
        <v>9193</v>
      </c>
      <c r="Q1196">
        <v>7351</v>
      </c>
      <c r="R1196">
        <v>6792</v>
      </c>
      <c r="S1196">
        <v>6685</v>
      </c>
      <c r="T1196">
        <v>69</v>
      </c>
      <c r="U1196">
        <v>38</v>
      </c>
      <c r="V1196">
        <v>107</v>
      </c>
      <c r="W1196">
        <v>0.98419999999999996</v>
      </c>
      <c r="X1196">
        <v>1</v>
      </c>
      <c r="Y1196">
        <v>1</v>
      </c>
      <c r="Z1196">
        <v>1</v>
      </c>
      <c r="AA1196">
        <v>1</v>
      </c>
      <c r="AB1196" t="s">
        <v>1034</v>
      </c>
      <c r="AC1196" t="s">
        <v>9194</v>
      </c>
      <c r="AP1196" t="s">
        <v>981</v>
      </c>
      <c r="AQ1196">
        <v>0</v>
      </c>
      <c r="AT1196" t="s">
        <v>1190</v>
      </c>
      <c r="AU1196" t="s">
        <v>3575</v>
      </c>
      <c r="AV1196" t="s">
        <v>9195</v>
      </c>
      <c r="AW1196" t="s">
        <v>3576</v>
      </c>
      <c r="AX1196" t="s">
        <v>3576</v>
      </c>
      <c r="BF1196" s="730" t="s">
        <v>6402</v>
      </c>
      <c r="BG1196" s="730" t="s">
        <v>7788</v>
      </c>
      <c r="BH1196" s="730" t="s">
        <v>11141</v>
      </c>
    </row>
    <row r="1197" spans="1:60">
      <c r="A1197">
        <v>1193</v>
      </c>
      <c r="B1197" t="s">
        <v>1034</v>
      </c>
      <c r="D1197" t="s">
        <v>6054</v>
      </c>
      <c r="E1197" t="s">
        <v>6056</v>
      </c>
      <c r="F1197" t="s">
        <v>974</v>
      </c>
      <c r="G1197">
        <v>2</v>
      </c>
      <c r="H1197">
        <v>0</v>
      </c>
      <c r="I1197" t="s">
        <v>2381</v>
      </c>
      <c r="J1197" t="s">
        <v>8919</v>
      </c>
      <c r="K1197" t="s">
        <v>8408</v>
      </c>
      <c r="L1197" t="s">
        <v>4005</v>
      </c>
      <c r="M1197" t="s">
        <v>978</v>
      </c>
      <c r="N1197" t="s">
        <v>6056</v>
      </c>
      <c r="O1197" t="s">
        <v>9196</v>
      </c>
      <c r="P1197" t="s">
        <v>9197</v>
      </c>
      <c r="Q1197">
        <v>6286</v>
      </c>
      <c r="R1197">
        <v>6045</v>
      </c>
      <c r="S1197">
        <v>5573</v>
      </c>
      <c r="T1197">
        <v>436</v>
      </c>
      <c r="U1197">
        <v>36</v>
      </c>
      <c r="V1197">
        <v>472</v>
      </c>
      <c r="W1197">
        <v>0.92190000000000005</v>
      </c>
      <c r="X1197">
        <v>0</v>
      </c>
      <c r="Y1197">
        <v>0</v>
      </c>
      <c r="Z1197">
        <v>1</v>
      </c>
      <c r="AA1197">
        <v>0</v>
      </c>
      <c r="AB1197" t="s">
        <v>1034</v>
      </c>
      <c r="AC1197" s="488" t="s">
        <v>9198</v>
      </c>
      <c r="AD1197" s="489" t="s">
        <v>9199</v>
      </c>
      <c r="AP1197" t="s">
        <v>981</v>
      </c>
      <c r="AQ1197">
        <v>0</v>
      </c>
      <c r="AT1197" t="s">
        <v>1239</v>
      </c>
      <c r="AU1197" t="s">
        <v>6553</v>
      </c>
      <c r="AV1197" t="s">
        <v>9200</v>
      </c>
      <c r="AW1197" t="s">
        <v>6554</v>
      </c>
      <c r="AX1197" t="s">
        <v>6554</v>
      </c>
      <c r="BF1197" s="730" t="s">
        <v>6144</v>
      </c>
      <c r="BG1197" s="730" t="s">
        <v>8148</v>
      </c>
      <c r="BH1197" s="730" t="s">
        <v>11141</v>
      </c>
    </row>
    <row r="1198" spans="1:60">
      <c r="A1198">
        <v>1194</v>
      </c>
      <c r="B1198" t="s">
        <v>1034</v>
      </c>
      <c r="D1198" t="s">
        <v>5948</v>
      </c>
      <c r="E1198" t="s">
        <v>5950</v>
      </c>
      <c r="F1198" t="s">
        <v>974</v>
      </c>
      <c r="G1198">
        <v>1</v>
      </c>
      <c r="H1198">
        <v>0</v>
      </c>
      <c r="I1198" t="s">
        <v>2381</v>
      </c>
      <c r="J1198" t="s">
        <v>7282</v>
      </c>
      <c r="K1198" t="s">
        <v>8148</v>
      </c>
      <c r="L1198" t="s">
        <v>4005</v>
      </c>
      <c r="M1198" t="s">
        <v>978</v>
      </c>
      <c r="N1198" t="s">
        <v>5950</v>
      </c>
      <c r="O1198" t="s">
        <v>5950</v>
      </c>
      <c r="P1198" t="s">
        <v>9201</v>
      </c>
      <c r="Q1198">
        <v>7033</v>
      </c>
      <c r="R1198">
        <v>7033</v>
      </c>
      <c r="S1198">
        <v>7033</v>
      </c>
      <c r="T1198">
        <v>0</v>
      </c>
      <c r="U1198">
        <v>0</v>
      </c>
      <c r="V1198">
        <v>0</v>
      </c>
      <c r="W1198">
        <v>1</v>
      </c>
      <c r="X1198">
        <v>1</v>
      </c>
      <c r="Y1198">
        <v>1</v>
      </c>
      <c r="Z1198">
        <v>1</v>
      </c>
      <c r="AA1198">
        <v>1</v>
      </c>
      <c r="AB1198" t="s">
        <v>1034</v>
      </c>
      <c r="AC1198" t="s">
        <v>9202</v>
      </c>
      <c r="AP1198" t="s">
        <v>981</v>
      </c>
      <c r="AQ1198">
        <v>0</v>
      </c>
      <c r="AT1198" t="s">
        <v>1521</v>
      </c>
      <c r="AU1198" t="s">
        <v>1988</v>
      </c>
      <c r="AV1198" t="s">
        <v>9203</v>
      </c>
      <c r="AW1198" t="s">
        <v>1989</v>
      </c>
      <c r="AX1198" t="s">
        <v>1989</v>
      </c>
      <c r="BF1198" s="730" t="s">
        <v>6082</v>
      </c>
      <c r="BG1198" s="730" t="s">
        <v>6531</v>
      </c>
      <c r="BH1198" s="730" t="s">
        <v>11141</v>
      </c>
    </row>
    <row r="1199" spans="1:60">
      <c r="A1199">
        <v>1195</v>
      </c>
      <c r="B1199" t="s">
        <v>1034</v>
      </c>
      <c r="D1199" t="s">
        <v>5525</v>
      </c>
      <c r="E1199" t="s">
        <v>5528</v>
      </c>
      <c r="F1199" t="s">
        <v>974</v>
      </c>
      <c r="G1199">
        <v>1</v>
      </c>
      <c r="H1199">
        <v>0</v>
      </c>
      <c r="I1199" t="s">
        <v>8881</v>
      </c>
      <c r="J1199" t="s">
        <v>9075</v>
      </c>
      <c r="K1199" t="s">
        <v>8184</v>
      </c>
      <c r="L1199" t="s">
        <v>4005</v>
      </c>
      <c r="M1199" t="s">
        <v>978</v>
      </c>
      <c r="N1199" t="s">
        <v>9204</v>
      </c>
      <c r="O1199" t="s">
        <v>9204</v>
      </c>
      <c r="P1199" t="s">
        <v>9205</v>
      </c>
      <c r="Q1199">
        <v>7418</v>
      </c>
      <c r="R1199">
        <v>6756</v>
      </c>
      <c r="S1199">
        <v>6690</v>
      </c>
      <c r="T1199">
        <v>66</v>
      </c>
      <c r="U1199">
        <v>0</v>
      </c>
      <c r="V1199">
        <v>66</v>
      </c>
      <c r="W1199">
        <v>0.99019999999999997</v>
      </c>
      <c r="X1199">
        <v>1</v>
      </c>
      <c r="Y1199">
        <v>1</v>
      </c>
      <c r="Z1199">
        <v>1</v>
      </c>
      <c r="AA1199">
        <v>1</v>
      </c>
      <c r="AB1199" t="s">
        <v>1034</v>
      </c>
      <c r="AC1199" t="s">
        <v>9206</v>
      </c>
      <c r="AP1199" t="s">
        <v>981</v>
      </c>
      <c r="AQ1199">
        <v>0</v>
      </c>
      <c r="AT1199" t="s">
        <v>936</v>
      </c>
      <c r="AU1199" t="s">
        <v>5020</v>
      </c>
      <c r="AV1199" t="s">
        <v>9207</v>
      </c>
      <c r="AW1199" t="s">
        <v>9208</v>
      </c>
      <c r="AX1199" t="s">
        <v>5021</v>
      </c>
      <c r="BF1199" s="730" t="s">
        <v>6054</v>
      </c>
      <c r="BG1199" s="730" t="s">
        <v>8408</v>
      </c>
      <c r="BH1199" s="730" t="s">
        <v>11141</v>
      </c>
    </row>
    <row r="1200" spans="1:60">
      <c r="A1200">
        <v>1196</v>
      </c>
      <c r="B1200" t="s">
        <v>1034</v>
      </c>
      <c r="D1200" t="s">
        <v>5489</v>
      </c>
      <c r="E1200" t="s">
        <v>5492</v>
      </c>
      <c r="F1200" t="s">
        <v>974</v>
      </c>
      <c r="G1200">
        <v>1</v>
      </c>
      <c r="H1200">
        <v>0</v>
      </c>
      <c r="I1200" t="s">
        <v>8881</v>
      </c>
      <c r="J1200" t="s">
        <v>9170</v>
      </c>
      <c r="K1200" t="s">
        <v>8148</v>
      </c>
      <c r="L1200" t="s">
        <v>4005</v>
      </c>
      <c r="M1200" t="s">
        <v>978</v>
      </c>
      <c r="N1200" t="s">
        <v>5492</v>
      </c>
      <c r="O1200" t="s">
        <v>5492</v>
      </c>
      <c r="P1200" t="s">
        <v>9209</v>
      </c>
      <c r="Q1200">
        <v>3128</v>
      </c>
      <c r="R1200">
        <v>3304</v>
      </c>
      <c r="S1200">
        <v>3118</v>
      </c>
      <c r="T1200">
        <v>154</v>
      </c>
      <c r="U1200">
        <v>32</v>
      </c>
      <c r="V1200">
        <v>186</v>
      </c>
      <c r="W1200">
        <v>0.94369999999999998</v>
      </c>
      <c r="X1200">
        <v>0</v>
      </c>
      <c r="Y1200">
        <v>1</v>
      </c>
      <c r="Z1200">
        <v>1</v>
      </c>
      <c r="AA1200">
        <v>0</v>
      </c>
      <c r="AB1200" t="s">
        <v>1034</v>
      </c>
      <c r="AC1200" t="s">
        <v>9210</v>
      </c>
      <c r="AP1200" t="s">
        <v>981</v>
      </c>
      <c r="AQ1200">
        <v>0</v>
      </c>
      <c r="AT1200" t="s">
        <v>936</v>
      </c>
      <c r="AU1200" t="s">
        <v>5011</v>
      </c>
      <c r="AV1200" t="s">
        <v>9211</v>
      </c>
      <c r="AW1200" t="s">
        <v>9212</v>
      </c>
      <c r="AX1200" t="s">
        <v>5012</v>
      </c>
      <c r="BF1200" s="730" t="s">
        <v>5948</v>
      </c>
      <c r="BG1200" s="730" t="s">
        <v>8148</v>
      </c>
      <c r="BH1200" s="730" t="s">
        <v>11141</v>
      </c>
    </row>
    <row r="1201" spans="1:60">
      <c r="A1201">
        <v>1197</v>
      </c>
      <c r="B1201" t="s">
        <v>1034</v>
      </c>
      <c r="D1201" t="s">
        <v>4872</v>
      </c>
      <c r="E1201" t="s">
        <v>9213</v>
      </c>
      <c r="F1201" t="s">
        <v>974</v>
      </c>
      <c r="G1201">
        <v>1</v>
      </c>
      <c r="H1201">
        <v>0</v>
      </c>
      <c r="I1201" t="s">
        <v>8881</v>
      </c>
      <c r="J1201" t="s">
        <v>9214</v>
      </c>
      <c r="K1201" t="s">
        <v>1034</v>
      </c>
      <c r="L1201" t="s">
        <v>4005</v>
      </c>
      <c r="M1201" t="s">
        <v>978</v>
      </c>
      <c r="N1201" t="s">
        <v>4875</v>
      </c>
      <c r="O1201" t="s">
        <v>4875</v>
      </c>
      <c r="P1201" t="s">
        <v>9215</v>
      </c>
      <c r="Q1201">
        <v>2540</v>
      </c>
      <c r="R1201">
        <v>2429</v>
      </c>
      <c r="S1201">
        <v>2414</v>
      </c>
      <c r="T1201">
        <v>5</v>
      </c>
      <c r="U1201">
        <v>10</v>
      </c>
      <c r="V1201">
        <v>15</v>
      </c>
      <c r="W1201">
        <v>0.99380000000000002</v>
      </c>
      <c r="X1201">
        <v>1</v>
      </c>
      <c r="Y1201">
        <v>1</v>
      </c>
      <c r="Z1201">
        <v>1</v>
      </c>
      <c r="AA1201">
        <v>1</v>
      </c>
      <c r="AB1201" t="s">
        <v>1034</v>
      </c>
      <c r="AC1201" t="s">
        <v>9216</v>
      </c>
      <c r="AP1201" t="s">
        <v>981</v>
      </c>
      <c r="AQ1201">
        <v>0</v>
      </c>
      <c r="AT1201" t="s">
        <v>1034</v>
      </c>
      <c r="AU1201" t="s">
        <v>9217</v>
      </c>
      <c r="AV1201" t="s">
        <v>9218</v>
      </c>
      <c r="AW1201" t="s">
        <v>9219</v>
      </c>
      <c r="AX1201" t="s">
        <v>9219</v>
      </c>
      <c r="BF1201" s="730" t="s">
        <v>5525</v>
      </c>
      <c r="BG1201" s="730" t="s">
        <v>8184</v>
      </c>
      <c r="BH1201" s="730" t="s">
        <v>11141</v>
      </c>
    </row>
    <row r="1202" spans="1:60">
      <c r="A1202">
        <v>1198</v>
      </c>
      <c r="B1202" t="s">
        <v>1034</v>
      </c>
      <c r="D1202" t="s">
        <v>4729</v>
      </c>
      <c r="E1202" t="s">
        <v>4732</v>
      </c>
      <c r="F1202" t="s">
        <v>974</v>
      </c>
      <c r="G1202">
        <v>2</v>
      </c>
      <c r="H1202">
        <v>0</v>
      </c>
      <c r="I1202" t="s">
        <v>2309</v>
      </c>
      <c r="J1202" t="s">
        <v>7356</v>
      </c>
      <c r="K1202" t="s">
        <v>1304</v>
      </c>
      <c r="L1202" t="s">
        <v>4005</v>
      </c>
      <c r="M1202" t="s">
        <v>978</v>
      </c>
      <c r="N1202" t="s">
        <v>4732</v>
      </c>
      <c r="O1202" t="s">
        <v>4732</v>
      </c>
      <c r="P1202" t="s">
        <v>9220</v>
      </c>
      <c r="Q1202">
        <v>8684</v>
      </c>
      <c r="R1202">
        <v>8256</v>
      </c>
      <c r="S1202">
        <v>7232</v>
      </c>
      <c r="T1202">
        <v>934</v>
      </c>
      <c r="U1202">
        <v>90</v>
      </c>
      <c r="V1202">
        <v>1024</v>
      </c>
      <c r="W1202">
        <v>0.876</v>
      </c>
      <c r="X1202">
        <v>0</v>
      </c>
      <c r="Y1202">
        <v>1</v>
      </c>
      <c r="Z1202">
        <v>1</v>
      </c>
      <c r="AA1202">
        <v>0</v>
      </c>
      <c r="AB1202" t="s">
        <v>1034</v>
      </c>
      <c r="AC1202" s="488" t="s">
        <v>9221</v>
      </c>
      <c r="AD1202" s="489" t="s">
        <v>9222</v>
      </c>
      <c r="AP1202" t="s">
        <v>981</v>
      </c>
      <c r="AQ1202">
        <v>0</v>
      </c>
      <c r="AT1202" t="s">
        <v>1034</v>
      </c>
      <c r="AU1202" t="s">
        <v>9003</v>
      </c>
      <c r="AV1202" t="s">
        <v>9223</v>
      </c>
      <c r="AW1202" t="s">
        <v>9224</v>
      </c>
      <c r="AX1202" t="s">
        <v>9004</v>
      </c>
      <c r="BF1202" s="730" t="s">
        <v>5489</v>
      </c>
      <c r="BG1202" s="730" t="s">
        <v>8148</v>
      </c>
      <c r="BH1202" s="730" t="s">
        <v>11141</v>
      </c>
    </row>
    <row r="1203" spans="1:60">
      <c r="A1203">
        <v>1199</v>
      </c>
      <c r="B1203" t="s">
        <v>1034</v>
      </c>
      <c r="D1203" t="s">
        <v>4601</v>
      </c>
      <c r="E1203" t="s">
        <v>4604</v>
      </c>
      <c r="F1203" t="s">
        <v>974</v>
      </c>
      <c r="G1203">
        <v>1</v>
      </c>
      <c r="H1203">
        <v>0</v>
      </c>
      <c r="I1203" t="s">
        <v>8881</v>
      </c>
      <c r="J1203" t="s">
        <v>8911</v>
      </c>
      <c r="K1203" t="s">
        <v>8912</v>
      </c>
      <c r="L1203" t="s">
        <v>4005</v>
      </c>
      <c r="M1203" t="s">
        <v>978</v>
      </c>
      <c r="N1203" t="s">
        <v>8910</v>
      </c>
      <c r="O1203" t="s">
        <v>8910</v>
      </c>
      <c r="P1203" t="s">
        <v>9225</v>
      </c>
      <c r="Q1203">
        <v>2263</v>
      </c>
      <c r="R1203">
        <v>2161</v>
      </c>
      <c r="S1203">
        <v>2152</v>
      </c>
      <c r="T1203">
        <v>0</v>
      </c>
      <c r="U1203">
        <v>9</v>
      </c>
      <c r="V1203">
        <v>9</v>
      </c>
      <c r="W1203">
        <v>0.99580000000000002</v>
      </c>
      <c r="X1203">
        <v>1</v>
      </c>
      <c r="Y1203">
        <v>1</v>
      </c>
      <c r="Z1203">
        <v>1</v>
      </c>
      <c r="AA1203">
        <v>1</v>
      </c>
      <c r="AB1203" t="s">
        <v>1034</v>
      </c>
      <c r="AC1203" t="s">
        <v>9226</v>
      </c>
      <c r="AP1203" t="s">
        <v>981</v>
      </c>
      <c r="AQ1203">
        <v>0</v>
      </c>
      <c r="AT1203" t="s">
        <v>1521</v>
      </c>
      <c r="AU1203" t="s">
        <v>1995</v>
      </c>
      <c r="AV1203" t="s">
        <v>9227</v>
      </c>
      <c r="AW1203" t="s">
        <v>9228</v>
      </c>
      <c r="AX1203" t="s">
        <v>1996</v>
      </c>
      <c r="BF1203" s="730" t="s">
        <v>4872</v>
      </c>
      <c r="BG1203" s="730" t="s">
        <v>1034</v>
      </c>
      <c r="BH1203" s="730" t="s">
        <v>11141</v>
      </c>
    </row>
    <row r="1204" spans="1:60">
      <c r="A1204">
        <v>1200</v>
      </c>
      <c r="B1204" t="s">
        <v>1034</v>
      </c>
      <c r="D1204" t="s">
        <v>4457</v>
      </c>
      <c r="E1204" t="s">
        <v>4460</v>
      </c>
      <c r="F1204" t="s">
        <v>974</v>
      </c>
      <c r="G1204">
        <v>1</v>
      </c>
      <c r="H1204">
        <v>0</v>
      </c>
      <c r="I1204" t="s">
        <v>4002</v>
      </c>
      <c r="J1204" t="s">
        <v>9229</v>
      </c>
      <c r="K1204" t="s">
        <v>6531</v>
      </c>
      <c r="L1204" t="s">
        <v>4005</v>
      </c>
      <c r="M1204" t="s">
        <v>978</v>
      </c>
      <c r="N1204" t="s">
        <v>4460</v>
      </c>
      <c r="O1204" t="s">
        <v>4460</v>
      </c>
      <c r="P1204" t="s">
        <v>9230</v>
      </c>
      <c r="Q1204">
        <v>3688</v>
      </c>
      <c r="R1204">
        <v>3554</v>
      </c>
      <c r="S1204">
        <v>3482</v>
      </c>
      <c r="T1204">
        <v>14</v>
      </c>
      <c r="U1204">
        <v>58</v>
      </c>
      <c r="V1204">
        <v>72</v>
      </c>
      <c r="W1204">
        <v>0.97970000000000002</v>
      </c>
      <c r="X1204">
        <v>0</v>
      </c>
      <c r="Y1204">
        <v>1</v>
      </c>
      <c r="Z1204">
        <v>1</v>
      </c>
      <c r="AA1204">
        <v>0</v>
      </c>
      <c r="AB1204" t="s">
        <v>1034</v>
      </c>
      <c r="AC1204" t="s">
        <v>9231</v>
      </c>
      <c r="AP1204" t="s">
        <v>981</v>
      </c>
      <c r="AQ1204">
        <v>0</v>
      </c>
      <c r="AT1204" t="s">
        <v>1521</v>
      </c>
      <c r="AU1204" t="s">
        <v>1995</v>
      </c>
      <c r="AV1204" t="s">
        <v>9232</v>
      </c>
      <c r="AW1204" t="s">
        <v>9233</v>
      </c>
      <c r="AX1204" t="s">
        <v>1996</v>
      </c>
      <c r="BF1204" s="730" t="s">
        <v>4729</v>
      </c>
      <c r="BG1204" s="730" t="s">
        <v>1304</v>
      </c>
      <c r="BH1204" s="730" t="s">
        <v>11141</v>
      </c>
    </row>
    <row r="1205" spans="1:60">
      <c r="A1205">
        <v>1201</v>
      </c>
      <c r="B1205" t="s">
        <v>1034</v>
      </c>
      <c r="D1205" t="s">
        <v>4377</v>
      </c>
      <c r="E1205" t="s">
        <v>4380</v>
      </c>
      <c r="F1205" t="s">
        <v>974</v>
      </c>
      <c r="G1205">
        <v>2</v>
      </c>
      <c r="H1205">
        <v>0</v>
      </c>
      <c r="I1205" t="s">
        <v>2309</v>
      </c>
      <c r="J1205" t="s">
        <v>9234</v>
      </c>
      <c r="K1205" t="s">
        <v>1304</v>
      </c>
      <c r="L1205" t="s">
        <v>4005</v>
      </c>
      <c r="M1205" t="s">
        <v>978</v>
      </c>
      <c r="N1205" t="s">
        <v>4380</v>
      </c>
      <c r="O1205" t="s">
        <v>9235</v>
      </c>
      <c r="P1205" t="s">
        <v>9236</v>
      </c>
      <c r="Q1205">
        <v>32128</v>
      </c>
      <c r="R1205">
        <v>28408</v>
      </c>
      <c r="S1205">
        <v>23761</v>
      </c>
      <c r="T1205">
        <v>4477</v>
      </c>
      <c r="U1205">
        <v>170</v>
      </c>
      <c r="V1205">
        <v>4647</v>
      </c>
      <c r="W1205">
        <v>0.83640000000000003</v>
      </c>
      <c r="X1205">
        <v>0</v>
      </c>
      <c r="Y1205">
        <v>1</v>
      </c>
      <c r="Z1205">
        <v>1</v>
      </c>
      <c r="AA1205">
        <v>0</v>
      </c>
      <c r="AB1205" t="s">
        <v>1034</v>
      </c>
      <c r="AC1205" s="488" t="s">
        <v>9237</v>
      </c>
      <c r="AD1205" s="489" t="s">
        <v>9238</v>
      </c>
      <c r="AP1205" t="s">
        <v>981</v>
      </c>
      <c r="AQ1205">
        <v>0</v>
      </c>
      <c r="AT1205" t="s">
        <v>991</v>
      </c>
      <c r="AU1205" t="s">
        <v>9239</v>
      </c>
      <c r="AV1205" t="s">
        <v>9240</v>
      </c>
      <c r="AW1205" t="s">
        <v>9241</v>
      </c>
      <c r="AX1205" t="s">
        <v>9242</v>
      </c>
      <c r="BF1205" s="730" t="s">
        <v>4601</v>
      </c>
      <c r="BG1205" s="730" t="s">
        <v>8912</v>
      </c>
      <c r="BH1205" s="730" t="s">
        <v>11141</v>
      </c>
    </row>
    <row r="1206" spans="1:60">
      <c r="A1206">
        <v>1202</v>
      </c>
      <c r="B1206" t="s">
        <v>1034</v>
      </c>
      <c r="D1206" t="s">
        <v>4247</v>
      </c>
      <c r="E1206" t="s">
        <v>4250</v>
      </c>
      <c r="F1206" t="s">
        <v>974</v>
      </c>
      <c r="G1206">
        <v>1</v>
      </c>
      <c r="H1206">
        <v>0</v>
      </c>
      <c r="I1206" t="s">
        <v>8881</v>
      </c>
      <c r="J1206" t="s">
        <v>8947</v>
      </c>
      <c r="K1206" t="s">
        <v>8184</v>
      </c>
      <c r="L1206" t="s">
        <v>4005</v>
      </c>
      <c r="M1206" t="s">
        <v>978</v>
      </c>
      <c r="N1206" t="s">
        <v>4250</v>
      </c>
      <c r="O1206" t="s">
        <v>4250</v>
      </c>
      <c r="P1206" t="s">
        <v>9243</v>
      </c>
      <c r="Q1206">
        <v>10489</v>
      </c>
      <c r="R1206">
        <v>10008</v>
      </c>
      <c r="S1206">
        <v>9852</v>
      </c>
      <c r="T1206">
        <v>156</v>
      </c>
      <c r="U1206">
        <v>0</v>
      </c>
      <c r="V1206">
        <v>156</v>
      </c>
      <c r="W1206">
        <v>0.98440000000000005</v>
      </c>
      <c r="X1206">
        <v>1</v>
      </c>
      <c r="Y1206">
        <v>1</v>
      </c>
      <c r="Z1206">
        <v>0</v>
      </c>
      <c r="AA1206">
        <v>0</v>
      </c>
      <c r="AB1206" t="s">
        <v>1034</v>
      </c>
      <c r="AC1206" t="s">
        <v>9244</v>
      </c>
      <c r="AP1206" t="s">
        <v>981</v>
      </c>
      <c r="AQ1206">
        <v>0</v>
      </c>
      <c r="AT1206" t="s">
        <v>991</v>
      </c>
      <c r="AU1206" t="s">
        <v>9245</v>
      </c>
      <c r="AV1206" t="s">
        <v>9246</v>
      </c>
      <c r="AW1206" t="s">
        <v>9247</v>
      </c>
      <c r="AX1206" t="s">
        <v>9248</v>
      </c>
      <c r="BF1206" s="730" t="s">
        <v>4457</v>
      </c>
      <c r="BG1206" s="730" t="s">
        <v>6531</v>
      </c>
      <c r="BH1206" s="730" t="s">
        <v>11141</v>
      </c>
    </row>
    <row r="1207" spans="1:60">
      <c r="A1207">
        <v>1203</v>
      </c>
      <c r="B1207" t="s">
        <v>1034</v>
      </c>
      <c r="D1207" t="s">
        <v>4094</v>
      </c>
      <c r="E1207" t="s">
        <v>4096</v>
      </c>
      <c r="F1207" t="s">
        <v>974</v>
      </c>
      <c r="G1207">
        <v>1</v>
      </c>
      <c r="H1207">
        <v>0</v>
      </c>
      <c r="I1207" t="s">
        <v>8881</v>
      </c>
      <c r="J1207" t="s">
        <v>9005</v>
      </c>
      <c r="K1207" t="s">
        <v>1034</v>
      </c>
      <c r="L1207" t="s">
        <v>4005</v>
      </c>
      <c r="M1207" t="s">
        <v>978</v>
      </c>
      <c r="N1207" t="s">
        <v>9249</v>
      </c>
      <c r="O1207" t="s">
        <v>9249</v>
      </c>
      <c r="P1207" t="s">
        <v>9250</v>
      </c>
      <c r="Q1207">
        <v>10590</v>
      </c>
      <c r="R1207">
        <v>8418</v>
      </c>
      <c r="S1207">
        <v>8280</v>
      </c>
      <c r="T1207">
        <v>138</v>
      </c>
      <c r="U1207">
        <v>0</v>
      </c>
      <c r="V1207">
        <v>138</v>
      </c>
      <c r="W1207">
        <v>0.98360000000000003</v>
      </c>
      <c r="X1207">
        <v>1</v>
      </c>
      <c r="Y1207">
        <v>1</v>
      </c>
      <c r="Z1207">
        <v>0</v>
      </c>
      <c r="AA1207">
        <v>0</v>
      </c>
      <c r="AB1207" t="s">
        <v>1034</v>
      </c>
      <c r="AC1207" t="s">
        <v>9251</v>
      </c>
      <c r="AP1207" t="s">
        <v>981</v>
      </c>
      <c r="AQ1207">
        <v>0</v>
      </c>
      <c r="AT1207" t="s">
        <v>991</v>
      </c>
      <c r="AU1207" t="s">
        <v>9252</v>
      </c>
      <c r="AV1207" t="s">
        <v>9253</v>
      </c>
      <c r="AW1207" t="s">
        <v>9254</v>
      </c>
      <c r="AX1207" t="s">
        <v>9254</v>
      </c>
      <c r="BF1207" s="730" t="s">
        <v>4377</v>
      </c>
      <c r="BG1207" s="730" t="s">
        <v>1304</v>
      </c>
      <c r="BH1207" s="730" t="s">
        <v>11141</v>
      </c>
    </row>
    <row r="1208" spans="1:60">
      <c r="A1208">
        <v>1204</v>
      </c>
      <c r="B1208" t="s">
        <v>1034</v>
      </c>
      <c r="D1208" t="s">
        <v>4087</v>
      </c>
      <c r="E1208" t="s">
        <v>4089</v>
      </c>
      <c r="F1208" t="s">
        <v>974</v>
      </c>
      <c r="G1208">
        <v>1</v>
      </c>
      <c r="H1208">
        <v>0</v>
      </c>
      <c r="I1208" t="s">
        <v>8881</v>
      </c>
      <c r="J1208" t="s">
        <v>8989</v>
      </c>
      <c r="K1208" t="s">
        <v>1034</v>
      </c>
      <c r="L1208" t="s">
        <v>4005</v>
      </c>
      <c r="M1208" t="s">
        <v>978</v>
      </c>
      <c r="N1208" t="s">
        <v>4089</v>
      </c>
      <c r="O1208" t="s">
        <v>4089</v>
      </c>
      <c r="P1208" t="s">
        <v>9255</v>
      </c>
      <c r="Q1208">
        <v>2403</v>
      </c>
      <c r="R1208">
        <v>2232</v>
      </c>
      <c r="S1208">
        <v>2189</v>
      </c>
      <c r="T1208">
        <v>41</v>
      </c>
      <c r="U1208">
        <v>2</v>
      </c>
      <c r="V1208">
        <v>43</v>
      </c>
      <c r="W1208">
        <v>0.98070000000000002</v>
      </c>
      <c r="X1208">
        <v>1</v>
      </c>
      <c r="Y1208">
        <v>1</v>
      </c>
      <c r="Z1208">
        <v>1</v>
      </c>
      <c r="AA1208">
        <v>1</v>
      </c>
      <c r="AB1208" t="s">
        <v>1034</v>
      </c>
      <c r="AC1208" t="s">
        <v>9256</v>
      </c>
      <c r="AP1208" t="s">
        <v>981</v>
      </c>
      <c r="AQ1208">
        <v>0</v>
      </c>
      <c r="AT1208" t="s">
        <v>1023</v>
      </c>
      <c r="AU1208" t="s">
        <v>8418</v>
      </c>
      <c r="AV1208" t="s">
        <v>9257</v>
      </c>
      <c r="AW1208" t="s">
        <v>8419</v>
      </c>
      <c r="AX1208" t="s">
        <v>8419</v>
      </c>
      <c r="BF1208" s="730" t="s">
        <v>4247</v>
      </c>
      <c r="BG1208" s="730" t="s">
        <v>8184</v>
      </c>
      <c r="BH1208" s="730" t="s">
        <v>11141</v>
      </c>
    </row>
    <row r="1209" spans="1:60">
      <c r="A1209">
        <v>1205</v>
      </c>
      <c r="B1209" t="s">
        <v>1034</v>
      </c>
      <c r="D1209" t="s">
        <v>3838</v>
      </c>
      <c r="E1209" t="s">
        <v>3841</v>
      </c>
      <c r="F1209" t="s">
        <v>974</v>
      </c>
      <c r="G1209">
        <v>1</v>
      </c>
      <c r="H1209">
        <v>0</v>
      </c>
      <c r="I1209" t="s">
        <v>8881</v>
      </c>
      <c r="J1209" t="s">
        <v>6457</v>
      </c>
      <c r="K1209" t="s">
        <v>8184</v>
      </c>
      <c r="L1209" t="s">
        <v>4013</v>
      </c>
      <c r="M1209" t="s">
        <v>978</v>
      </c>
      <c r="N1209" t="s">
        <v>3841</v>
      </c>
      <c r="O1209" t="s">
        <v>3841</v>
      </c>
      <c r="P1209" t="s">
        <v>9258</v>
      </c>
      <c r="Q1209">
        <v>29876</v>
      </c>
      <c r="R1209">
        <v>27150</v>
      </c>
      <c r="S1209">
        <v>27003</v>
      </c>
      <c r="T1209">
        <v>83</v>
      </c>
      <c r="U1209">
        <v>64</v>
      </c>
      <c r="V1209">
        <v>147</v>
      </c>
      <c r="W1209">
        <v>0.99460000000000004</v>
      </c>
      <c r="X1209">
        <v>1</v>
      </c>
      <c r="Y1209">
        <v>1</v>
      </c>
      <c r="Z1209">
        <v>1</v>
      </c>
      <c r="AA1209">
        <v>1</v>
      </c>
      <c r="AB1209" t="s">
        <v>1034</v>
      </c>
      <c r="AC1209" t="s">
        <v>9259</v>
      </c>
      <c r="AP1209" t="s">
        <v>981</v>
      </c>
      <c r="AQ1209">
        <v>0</v>
      </c>
      <c r="AT1209" t="s">
        <v>1239</v>
      </c>
      <c r="AU1209" t="s">
        <v>6579</v>
      </c>
      <c r="AV1209" t="s">
        <v>9260</v>
      </c>
      <c r="AW1209" t="s">
        <v>6580</v>
      </c>
      <c r="AX1209" t="s">
        <v>6580</v>
      </c>
      <c r="BF1209" s="730" t="s">
        <v>4094</v>
      </c>
      <c r="BG1209" s="730" t="s">
        <v>1034</v>
      </c>
      <c r="BH1209" s="730" t="s">
        <v>11141</v>
      </c>
    </row>
    <row r="1210" spans="1:60">
      <c r="A1210">
        <v>1206</v>
      </c>
      <c r="B1210" t="s">
        <v>1034</v>
      </c>
      <c r="D1210" t="s">
        <v>3706</v>
      </c>
      <c r="E1210" t="s">
        <v>3709</v>
      </c>
      <c r="F1210" t="s">
        <v>974</v>
      </c>
      <c r="G1210">
        <v>1</v>
      </c>
      <c r="H1210">
        <v>0</v>
      </c>
      <c r="I1210" t="s">
        <v>2309</v>
      </c>
      <c r="J1210" t="s">
        <v>7505</v>
      </c>
      <c r="K1210" t="s">
        <v>1304</v>
      </c>
      <c r="L1210" t="s">
        <v>4005</v>
      </c>
      <c r="M1210" t="s">
        <v>978</v>
      </c>
      <c r="N1210" t="s">
        <v>3709</v>
      </c>
      <c r="O1210" t="s">
        <v>3709</v>
      </c>
      <c r="P1210" t="s">
        <v>9261</v>
      </c>
      <c r="Q1210">
        <v>22735</v>
      </c>
      <c r="R1210">
        <v>21795</v>
      </c>
      <c r="S1210">
        <v>20340</v>
      </c>
      <c r="T1210">
        <v>910</v>
      </c>
      <c r="U1210">
        <v>545</v>
      </c>
      <c r="V1210">
        <v>1455</v>
      </c>
      <c r="W1210">
        <v>0.93320000000000003</v>
      </c>
      <c r="X1210">
        <v>0</v>
      </c>
      <c r="Y1210">
        <v>1</v>
      </c>
      <c r="Z1210">
        <v>1</v>
      </c>
      <c r="AA1210">
        <v>0</v>
      </c>
      <c r="AB1210" t="s">
        <v>1034</v>
      </c>
      <c r="AC1210" t="s">
        <v>9262</v>
      </c>
      <c r="AP1210" t="s">
        <v>981</v>
      </c>
      <c r="AQ1210">
        <v>0</v>
      </c>
      <c r="AT1210" t="s">
        <v>1054</v>
      </c>
      <c r="AU1210" t="s">
        <v>4348</v>
      </c>
      <c r="AV1210" t="s">
        <v>9263</v>
      </c>
      <c r="AW1210" t="s">
        <v>9264</v>
      </c>
      <c r="AX1210" t="s">
        <v>4349</v>
      </c>
      <c r="BF1210" s="730" t="s">
        <v>4087</v>
      </c>
      <c r="BG1210" s="730" t="s">
        <v>1034</v>
      </c>
      <c r="BH1210" s="730" t="s">
        <v>11141</v>
      </c>
    </row>
    <row r="1211" spans="1:60">
      <c r="A1211">
        <v>1207</v>
      </c>
      <c r="B1211" t="s">
        <v>1034</v>
      </c>
      <c r="D1211" t="s">
        <v>3658</v>
      </c>
      <c r="E1211" t="s">
        <v>3661</v>
      </c>
      <c r="F1211" t="s">
        <v>974</v>
      </c>
      <c r="G1211">
        <v>1</v>
      </c>
      <c r="H1211">
        <v>0</v>
      </c>
      <c r="I1211" t="s">
        <v>2381</v>
      </c>
      <c r="J1211" t="s">
        <v>9032</v>
      </c>
      <c r="K1211" t="s">
        <v>8148</v>
      </c>
      <c r="L1211" t="s">
        <v>4005</v>
      </c>
      <c r="M1211" t="s">
        <v>978</v>
      </c>
      <c r="N1211" t="s">
        <v>3661</v>
      </c>
      <c r="O1211" t="s">
        <v>3661</v>
      </c>
      <c r="P1211" t="s">
        <v>9265</v>
      </c>
      <c r="Q1211">
        <v>2855</v>
      </c>
      <c r="R1211">
        <v>2799</v>
      </c>
      <c r="S1211">
        <v>2710</v>
      </c>
      <c r="T1211">
        <v>35</v>
      </c>
      <c r="U1211">
        <v>54</v>
      </c>
      <c r="V1211">
        <v>89</v>
      </c>
      <c r="W1211">
        <v>0.96819999999999995</v>
      </c>
      <c r="X1211">
        <v>0</v>
      </c>
      <c r="Y1211">
        <v>1</v>
      </c>
      <c r="Z1211">
        <v>1</v>
      </c>
      <c r="AA1211">
        <v>0</v>
      </c>
      <c r="AB1211" t="s">
        <v>1034</v>
      </c>
      <c r="AC1211" t="s">
        <v>9266</v>
      </c>
      <c r="AP1211" t="s">
        <v>981</v>
      </c>
      <c r="AQ1211">
        <v>0</v>
      </c>
      <c r="AT1211" t="s">
        <v>1023</v>
      </c>
      <c r="AU1211" t="s">
        <v>8083</v>
      </c>
      <c r="AV1211" t="s">
        <v>9267</v>
      </c>
      <c r="AW1211" t="s">
        <v>9268</v>
      </c>
      <c r="AX1211" t="s">
        <v>8084</v>
      </c>
      <c r="BF1211" s="730" t="s">
        <v>3838</v>
      </c>
      <c r="BG1211" s="730" t="s">
        <v>8184</v>
      </c>
      <c r="BH1211" s="730" t="s">
        <v>11141</v>
      </c>
    </row>
    <row r="1212" spans="1:60">
      <c r="A1212">
        <v>1208</v>
      </c>
      <c r="B1212" t="s">
        <v>1034</v>
      </c>
      <c r="D1212" t="s">
        <v>3625</v>
      </c>
      <c r="E1212" t="s">
        <v>3628</v>
      </c>
      <c r="F1212" t="s">
        <v>974</v>
      </c>
      <c r="G1212">
        <v>1</v>
      </c>
      <c r="H1212">
        <v>0</v>
      </c>
      <c r="I1212" t="s">
        <v>8881</v>
      </c>
      <c r="J1212" t="s">
        <v>9139</v>
      </c>
      <c r="K1212" t="s">
        <v>8148</v>
      </c>
      <c r="L1212" t="s">
        <v>4005</v>
      </c>
      <c r="M1212" t="s">
        <v>978</v>
      </c>
      <c r="N1212" t="s">
        <v>7216</v>
      </c>
      <c r="O1212" t="s">
        <v>7216</v>
      </c>
      <c r="P1212" t="s">
        <v>9269</v>
      </c>
      <c r="Q1212">
        <v>3647</v>
      </c>
      <c r="R1212">
        <v>3644</v>
      </c>
      <c r="S1212">
        <v>3579</v>
      </c>
      <c r="T1212">
        <v>16</v>
      </c>
      <c r="U1212">
        <v>49</v>
      </c>
      <c r="V1212">
        <v>65</v>
      </c>
      <c r="W1212">
        <v>0.98219999999999996</v>
      </c>
      <c r="X1212">
        <v>1</v>
      </c>
      <c r="Y1212">
        <v>1</v>
      </c>
      <c r="Z1212">
        <v>1</v>
      </c>
      <c r="AA1212">
        <v>1</v>
      </c>
      <c r="AB1212" t="s">
        <v>1034</v>
      </c>
      <c r="AC1212" t="s">
        <v>9270</v>
      </c>
      <c r="AP1212" t="s">
        <v>981</v>
      </c>
      <c r="AQ1212">
        <v>0</v>
      </c>
      <c r="AT1212" t="s">
        <v>1034</v>
      </c>
      <c r="AU1212" t="s">
        <v>8994</v>
      </c>
      <c r="AV1212" t="s">
        <v>9271</v>
      </c>
      <c r="AW1212" t="s">
        <v>9272</v>
      </c>
      <c r="AX1212" t="s">
        <v>8995</v>
      </c>
      <c r="BF1212" s="730" t="s">
        <v>3706</v>
      </c>
      <c r="BG1212" s="730" t="s">
        <v>1304</v>
      </c>
      <c r="BH1212" s="730" t="s">
        <v>11141</v>
      </c>
    </row>
    <row r="1213" spans="1:60">
      <c r="A1213">
        <v>1209</v>
      </c>
      <c r="B1213" t="s">
        <v>1034</v>
      </c>
      <c r="D1213" t="s">
        <v>3581</v>
      </c>
      <c r="E1213" t="s">
        <v>3584</v>
      </c>
      <c r="F1213" t="s">
        <v>974</v>
      </c>
      <c r="G1213">
        <v>1</v>
      </c>
      <c r="H1213">
        <v>0</v>
      </c>
      <c r="I1213" t="s">
        <v>8881</v>
      </c>
      <c r="J1213" t="s">
        <v>8904</v>
      </c>
      <c r="K1213" t="s">
        <v>8148</v>
      </c>
      <c r="L1213" t="s">
        <v>4005</v>
      </c>
      <c r="M1213" t="s">
        <v>978</v>
      </c>
      <c r="N1213" t="s">
        <v>3584</v>
      </c>
      <c r="O1213" t="s">
        <v>3584</v>
      </c>
      <c r="P1213" t="s">
        <v>9273</v>
      </c>
      <c r="Q1213">
        <v>9818</v>
      </c>
      <c r="R1213">
        <v>9888</v>
      </c>
      <c r="S1213">
        <v>9726</v>
      </c>
      <c r="T1213">
        <v>162</v>
      </c>
      <c r="U1213">
        <v>0</v>
      </c>
      <c r="V1213">
        <v>162</v>
      </c>
      <c r="W1213">
        <v>0.98360000000000003</v>
      </c>
      <c r="X1213">
        <v>1</v>
      </c>
      <c r="Y1213">
        <v>1</v>
      </c>
      <c r="Z1213">
        <v>1</v>
      </c>
      <c r="AA1213">
        <v>1</v>
      </c>
      <c r="AB1213" t="s">
        <v>1034</v>
      </c>
      <c r="AC1213" t="s">
        <v>9274</v>
      </c>
      <c r="AP1213" t="s">
        <v>981</v>
      </c>
      <c r="AQ1213">
        <v>0</v>
      </c>
      <c r="AT1213" t="s">
        <v>1054</v>
      </c>
      <c r="AU1213" t="s">
        <v>4028</v>
      </c>
      <c r="AV1213" t="s">
        <v>9275</v>
      </c>
      <c r="AW1213" t="s">
        <v>9276</v>
      </c>
      <c r="AX1213" t="s">
        <v>4029</v>
      </c>
      <c r="BF1213" s="730" t="s">
        <v>3658</v>
      </c>
      <c r="BG1213" s="730" t="s">
        <v>8148</v>
      </c>
      <c r="BH1213" s="730" t="s">
        <v>11141</v>
      </c>
    </row>
    <row r="1214" spans="1:60">
      <c r="A1214">
        <v>1210</v>
      </c>
      <c r="B1214" t="s">
        <v>1034</v>
      </c>
      <c r="D1214" t="s">
        <v>3428</v>
      </c>
      <c r="E1214" t="s">
        <v>3431</v>
      </c>
      <c r="F1214" t="s">
        <v>974</v>
      </c>
      <c r="G1214">
        <v>1</v>
      </c>
      <c r="H1214">
        <v>0</v>
      </c>
      <c r="I1214" t="s">
        <v>2309</v>
      </c>
      <c r="J1214" t="s">
        <v>8960</v>
      </c>
      <c r="K1214" t="s">
        <v>7788</v>
      </c>
      <c r="L1214" t="s">
        <v>4005</v>
      </c>
      <c r="M1214" t="s">
        <v>978</v>
      </c>
      <c r="N1214" t="s">
        <v>3431</v>
      </c>
      <c r="O1214" t="s">
        <v>3431</v>
      </c>
      <c r="P1214" t="s">
        <v>9277</v>
      </c>
      <c r="Q1214">
        <v>15660</v>
      </c>
      <c r="R1214">
        <v>14524</v>
      </c>
      <c r="S1214">
        <v>14242</v>
      </c>
      <c r="T1214">
        <v>90</v>
      </c>
      <c r="U1214">
        <v>192</v>
      </c>
      <c r="V1214">
        <v>282</v>
      </c>
      <c r="W1214">
        <v>0.98060000000000003</v>
      </c>
      <c r="X1214">
        <v>1</v>
      </c>
      <c r="Y1214">
        <v>1</v>
      </c>
      <c r="Z1214">
        <v>1</v>
      </c>
      <c r="AA1214">
        <v>1</v>
      </c>
      <c r="AB1214" t="s">
        <v>1034</v>
      </c>
      <c r="AC1214" t="s">
        <v>9278</v>
      </c>
      <c r="AP1214" t="s">
        <v>981</v>
      </c>
      <c r="AQ1214">
        <v>0</v>
      </c>
      <c r="AT1214" t="s">
        <v>1054</v>
      </c>
      <c r="AU1214" t="s">
        <v>4028</v>
      </c>
      <c r="AV1214" t="s">
        <v>9279</v>
      </c>
      <c r="AW1214" t="s">
        <v>9280</v>
      </c>
      <c r="AX1214" t="s">
        <v>4029</v>
      </c>
      <c r="BF1214" s="730" t="s">
        <v>3625</v>
      </c>
      <c r="BG1214" s="730" t="s">
        <v>8148</v>
      </c>
      <c r="BH1214" s="730" t="s">
        <v>11141</v>
      </c>
    </row>
    <row r="1215" spans="1:60">
      <c r="A1215">
        <v>1211</v>
      </c>
      <c r="B1215" t="s">
        <v>1034</v>
      </c>
      <c r="D1215" t="s">
        <v>3396</v>
      </c>
      <c r="E1215" t="s">
        <v>3399</v>
      </c>
      <c r="F1215" t="s">
        <v>974</v>
      </c>
      <c r="G1215">
        <v>1</v>
      </c>
      <c r="H1215">
        <v>0</v>
      </c>
      <c r="I1215" t="s">
        <v>8881</v>
      </c>
      <c r="J1215" t="s">
        <v>9214</v>
      </c>
      <c r="K1215" t="s">
        <v>1034</v>
      </c>
      <c r="L1215" t="s">
        <v>4005</v>
      </c>
      <c r="M1215" t="s">
        <v>978</v>
      </c>
      <c r="N1215" t="s">
        <v>3399</v>
      </c>
      <c r="O1215" t="s">
        <v>3399</v>
      </c>
      <c r="P1215" t="s">
        <v>9281</v>
      </c>
      <c r="Q1215">
        <v>10960</v>
      </c>
      <c r="R1215">
        <v>10699</v>
      </c>
      <c r="S1215">
        <v>9134</v>
      </c>
      <c r="T1215">
        <v>1376</v>
      </c>
      <c r="U1215">
        <v>189</v>
      </c>
      <c r="V1215">
        <v>1565</v>
      </c>
      <c r="W1215">
        <v>0.85370000000000001</v>
      </c>
      <c r="X1215">
        <v>0</v>
      </c>
      <c r="Y1215">
        <v>1</v>
      </c>
      <c r="Z1215">
        <v>1</v>
      </c>
      <c r="AA1215">
        <v>0</v>
      </c>
      <c r="AB1215" t="s">
        <v>1034</v>
      </c>
      <c r="AC1215" t="s">
        <v>9282</v>
      </c>
      <c r="AP1215" t="s">
        <v>981</v>
      </c>
      <c r="AQ1215">
        <v>0</v>
      </c>
      <c r="AT1215" t="s">
        <v>1082</v>
      </c>
      <c r="AU1215" t="s">
        <v>2462</v>
      </c>
      <c r="AV1215" t="s">
        <v>9283</v>
      </c>
      <c r="AW1215" t="s">
        <v>9284</v>
      </c>
      <c r="AX1215" t="s">
        <v>2463</v>
      </c>
      <c r="BF1215" s="730" t="s">
        <v>3581</v>
      </c>
      <c r="BG1215" s="730" t="s">
        <v>8148</v>
      </c>
      <c r="BH1215" s="730" t="s">
        <v>11141</v>
      </c>
    </row>
    <row r="1216" spans="1:60">
      <c r="A1216">
        <v>1212</v>
      </c>
      <c r="B1216" t="s">
        <v>1034</v>
      </c>
      <c r="D1216" t="s">
        <v>3370</v>
      </c>
      <c r="E1216" t="s">
        <v>3373</v>
      </c>
      <c r="F1216" t="s">
        <v>974</v>
      </c>
      <c r="G1216">
        <v>1</v>
      </c>
      <c r="H1216">
        <v>0</v>
      </c>
      <c r="I1216" t="s">
        <v>2381</v>
      </c>
      <c r="J1216" t="s">
        <v>7003</v>
      </c>
      <c r="K1216" t="s">
        <v>1304</v>
      </c>
      <c r="L1216" t="s">
        <v>2136</v>
      </c>
      <c r="M1216" t="s">
        <v>978</v>
      </c>
      <c r="N1216" t="s">
        <v>9285</v>
      </c>
      <c r="O1216" t="s">
        <v>9286</v>
      </c>
      <c r="P1216" t="s">
        <v>9287</v>
      </c>
      <c r="Q1216">
        <v>15514</v>
      </c>
      <c r="R1216">
        <v>15332</v>
      </c>
      <c r="S1216">
        <v>15090</v>
      </c>
      <c r="T1216">
        <v>204</v>
      </c>
      <c r="U1216">
        <v>38</v>
      </c>
      <c r="V1216">
        <v>242</v>
      </c>
      <c r="W1216">
        <v>0.98419999999999996</v>
      </c>
      <c r="X1216">
        <v>1</v>
      </c>
      <c r="Y1216">
        <v>1</v>
      </c>
      <c r="Z1216">
        <v>1</v>
      </c>
      <c r="AA1216">
        <v>1</v>
      </c>
      <c r="AB1216" t="s">
        <v>1034</v>
      </c>
      <c r="AC1216" t="s">
        <v>9288</v>
      </c>
      <c r="AP1216" t="s">
        <v>981</v>
      </c>
      <c r="AQ1216">
        <v>0</v>
      </c>
      <c r="AT1216" t="s">
        <v>1239</v>
      </c>
      <c r="AU1216" t="s">
        <v>6341</v>
      </c>
      <c r="AV1216" t="s">
        <v>9289</v>
      </c>
      <c r="AW1216" t="s">
        <v>9290</v>
      </c>
      <c r="AX1216" t="s">
        <v>9291</v>
      </c>
      <c r="BF1216" s="730" t="s">
        <v>3428</v>
      </c>
      <c r="BG1216" s="730" t="s">
        <v>7788</v>
      </c>
      <c r="BH1216" s="730" t="s">
        <v>11141</v>
      </c>
    </row>
    <row r="1217" spans="1:60">
      <c r="A1217">
        <v>1213</v>
      </c>
      <c r="B1217" t="s">
        <v>1034</v>
      </c>
      <c r="D1217" t="s">
        <v>3312</v>
      </c>
      <c r="E1217" t="s">
        <v>3315</v>
      </c>
      <c r="F1217" t="s">
        <v>974</v>
      </c>
      <c r="G1217">
        <v>2</v>
      </c>
      <c r="H1217">
        <v>0</v>
      </c>
      <c r="I1217" t="s">
        <v>2309</v>
      </c>
      <c r="J1217" t="s">
        <v>7505</v>
      </c>
      <c r="K1217" t="s">
        <v>1304</v>
      </c>
      <c r="L1217" t="s">
        <v>4005</v>
      </c>
      <c r="M1217" t="s">
        <v>978</v>
      </c>
      <c r="N1217" t="s">
        <v>3315</v>
      </c>
      <c r="O1217" t="s">
        <v>3315</v>
      </c>
      <c r="P1217" t="s">
        <v>9292</v>
      </c>
      <c r="Q1217">
        <v>5696</v>
      </c>
      <c r="R1217">
        <v>5352</v>
      </c>
      <c r="S1217">
        <v>5142</v>
      </c>
      <c r="T1217">
        <v>81</v>
      </c>
      <c r="U1217">
        <v>129</v>
      </c>
      <c r="V1217">
        <v>210</v>
      </c>
      <c r="W1217">
        <v>0.96079999999999999</v>
      </c>
      <c r="X1217">
        <v>0</v>
      </c>
      <c r="Y1217">
        <v>1</v>
      </c>
      <c r="Z1217">
        <v>1</v>
      </c>
      <c r="AA1217">
        <v>0</v>
      </c>
      <c r="AB1217" t="s">
        <v>1034</v>
      </c>
      <c r="AC1217" s="488" t="s">
        <v>9293</v>
      </c>
      <c r="AD1217" s="489" t="s">
        <v>9293</v>
      </c>
      <c r="AP1217" t="s">
        <v>981</v>
      </c>
      <c r="AQ1217">
        <v>0</v>
      </c>
      <c r="AT1217" t="s">
        <v>1190</v>
      </c>
      <c r="AU1217" t="s">
        <v>2840</v>
      </c>
      <c r="AV1217" t="s">
        <v>9294</v>
      </c>
      <c r="AW1217" t="s">
        <v>9295</v>
      </c>
      <c r="AX1217" t="s">
        <v>2841</v>
      </c>
      <c r="BF1217" s="730" t="s">
        <v>3396</v>
      </c>
      <c r="BG1217" s="730" t="s">
        <v>1034</v>
      </c>
      <c r="BH1217" s="730" t="s">
        <v>11141</v>
      </c>
    </row>
    <row r="1218" spans="1:60">
      <c r="A1218">
        <v>1214</v>
      </c>
      <c r="B1218" t="s">
        <v>1034</v>
      </c>
      <c r="D1218" t="s">
        <v>2872</v>
      </c>
      <c r="E1218" t="s">
        <v>2874</v>
      </c>
      <c r="F1218" t="s">
        <v>974</v>
      </c>
      <c r="G1218">
        <v>1</v>
      </c>
      <c r="H1218">
        <v>0</v>
      </c>
      <c r="I1218" t="s">
        <v>2309</v>
      </c>
      <c r="J1218" t="s">
        <v>7505</v>
      </c>
      <c r="K1218" t="s">
        <v>1304</v>
      </c>
      <c r="L1218" t="s">
        <v>4005</v>
      </c>
      <c r="M1218" t="s">
        <v>978</v>
      </c>
      <c r="N1218" t="s">
        <v>9296</v>
      </c>
      <c r="O1218" t="s">
        <v>2874</v>
      </c>
      <c r="P1218" t="s">
        <v>9297</v>
      </c>
      <c r="Q1218">
        <v>3492</v>
      </c>
      <c r="R1218">
        <v>3439</v>
      </c>
      <c r="S1218">
        <v>3439</v>
      </c>
      <c r="T1218">
        <v>0</v>
      </c>
      <c r="U1218">
        <v>0</v>
      </c>
      <c r="V1218">
        <v>0</v>
      </c>
      <c r="W1218">
        <v>1</v>
      </c>
      <c r="X1218">
        <v>1</v>
      </c>
      <c r="Y1218">
        <v>1</v>
      </c>
      <c r="Z1218">
        <v>1</v>
      </c>
      <c r="AA1218">
        <v>1</v>
      </c>
      <c r="AB1218" t="s">
        <v>1034</v>
      </c>
      <c r="AC1218" t="s">
        <v>9298</v>
      </c>
      <c r="AP1218" t="s">
        <v>981</v>
      </c>
      <c r="AQ1218">
        <v>0</v>
      </c>
      <c r="AT1218" t="s">
        <v>1023</v>
      </c>
      <c r="AU1218" t="s">
        <v>8040</v>
      </c>
      <c r="AV1218" t="s">
        <v>9299</v>
      </c>
      <c r="AW1218" t="s">
        <v>9300</v>
      </c>
      <c r="AX1218" t="s">
        <v>7942</v>
      </c>
      <c r="BF1218" s="730" t="s">
        <v>3370</v>
      </c>
      <c r="BG1218" s="730" t="s">
        <v>1304</v>
      </c>
      <c r="BH1218" s="730" t="s">
        <v>11141</v>
      </c>
    </row>
    <row r="1219" spans="1:60">
      <c r="A1219">
        <v>1215</v>
      </c>
      <c r="B1219" t="s">
        <v>1034</v>
      </c>
      <c r="D1219" t="s">
        <v>2846</v>
      </c>
      <c r="E1219" t="s">
        <v>2848</v>
      </c>
      <c r="F1219" t="s">
        <v>974</v>
      </c>
      <c r="G1219">
        <v>1</v>
      </c>
      <c r="H1219">
        <v>0</v>
      </c>
      <c r="I1219" t="s">
        <v>8881</v>
      </c>
      <c r="J1219" t="s">
        <v>9170</v>
      </c>
      <c r="K1219" t="s">
        <v>8148</v>
      </c>
      <c r="L1219" t="s">
        <v>4005</v>
      </c>
      <c r="M1219" t="s">
        <v>978</v>
      </c>
      <c r="N1219" t="s">
        <v>2848</v>
      </c>
      <c r="O1219" t="s">
        <v>2848</v>
      </c>
      <c r="P1219" t="s">
        <v>9301</v>
      </c>
      <c r="Q1219">
        <v>15694</v>
      </c>
      <c r="R1219">
        <v>13909</v>
      </c>
      <c r="S1219">
        <v>13496</v>
      </c>
      <c r="T1219">
        <v>378</v>
      </c>
      <c r="U1219">
        <v>35</v>
      </c>
      <c r="V1219">
        <v>413</v>
      </c>
      <c r="W1219">
        <v>0.97030000000000005</v>
      </c>
      <c r="X1219">
        <v>0</v>
      </c>
      <c r="Y1219">
        <v>1</v>
      </c>
      <c r="Z1219">
        <v>0</v>
      </c>
      <c r="AA1219">
        <v>0</v>
      </c>
      <c r="AB1219" t="s">
        <v>1034</v>
      </c>
      <c r="AC1219" t="s">
        <v>9302</v>
      </c>
      <c r="AP1219" t="s">
        <v>981</v>
      </c>
      <c r="AQ1219">
        <v>0</v>
      </c>
      <c r="AT1219" t="s">
        <v>1034</v>
      </c>
      <c r="AU1219" t="s">
        <v>9303</v>
      </c>
      <c r="AV1219" t="s">
        <v>9304</v>
      </c>
      <c r="AW1219" t="s">
        <v>9305</v>
      </c>
      <c r="AX1219" t="s">
        <v>9306</v>
      </c>
      <c r="BF1219" s="730" t="s">
        <v>3312</v>
      </c>
      <c r="BG1219" s="730" t="s">
        <v>1304</v>
      </c>
      <c r="BH1219" s="730" t="s">
        <v>11141</v>
      </c>
    </row>
    <row r="1220" spans="1:60">
      <c r="A1220">
        <v>1216</v>
      </c>
      <c r="B1220" t="s">
        <v>1034</v>
      </c>
      <c r="D1220" t="s">
        <v>2734</v>
      </c>
      <c r="E1220" t="s">
        <v>2737</v>
      </c>
      <c r="F1220" t="s">
        <v>974</v>
      </c>
      <c r="G1220">
        <v>1</v>
      </c>
      <c r="H1220">
        <v>0</v>
      </c>
      <c r="I1220" t="s">
        <v>8881</v>
      </c>
      <c r="J1220" t="s">
        <v>8904</v>
      </c>
      <c r="K1220" t="s">
        <v>8148</v>
      </c>
      <c r="L1220" t="s">
        <v>4005</v>
      </c>
      <c r="M1220" t="s">
        <v>978</v>
      </c>
      <c r="N1220" t="s">
        <v>2737</v>
      </c>
      <c r="O1220" t="s">
        <v>2737</v>
      </c>
      <c r="P1220" t="s">
        <v>9307</v>
      </c>
      <c r="Q1220">
        <v>10330</v>
      </c>
      <c r="R1220">
        <v>10269</v>
      </c>
      <c r="S1220">
        <v>10124</v>
      </c>
      <c r="T1220">
        <v>63</v>
      </c>
      <c r="U1220">
        <v>82</v>
      </c>
      <c r="V1220">
        <v>145</v>
      </c>
      <c r="W1220">
        <v>0.9859</v>
      </c>
      <c r="X1220">
        <v>1</v>
      </c>
      <c r="Y1220">
        <v>1</v>
      </c>
      <c r="Z1220">
        <v>1</v>
      </c>
      <c r="AA1220">
        <v>1</v>
      </c>
      <c r="AB1220" t="s">
        <v>1034</v>
      </c>
      <c r="AC1220" t="s">
        <v>9308</v>
      </c>
      <c r="AP1220" t="s">
        <v>981</v>
      </c>
      <c r="AQ1220">
        <v>0</v>
      </c>
      <c r="AT1220" t="s">
        <v>1023</v>
      </c>
      <c r="AU1220" t="s">
        <v>8409</v>
      </c>
      <c r="AV1220" t="s">
        <v>9309</v>
      </c>
      <c r="AW1220" t="s">
        <v>9310</v>
      </c>
      <c r="AX1220" t="s">
        <v>8410</v>
      </c>
      <c r="BF1220" s="730" t="s">
        <v>2872</v>
      </c>
      <c r="BG1220" s="730" t="s">
        <v>1304</v>
      </c>
      <c r="BH1220" s="730" t="s">
        <v>11141</v>
      </c>
    </row>
    <row r="1221" spans="1:60">
      <c r="A1221">
        <v>1217</v>
      </c>
      <c r="B1221" t="s">
        <v>1034</v>
      </c>
      <c r="D1221" t="s">
        <v>2674</v>
      </c>
      <c r="E1221" t="s">
        <v>2677</v>
      </c>
      <c r="F1221" t="s">
        <v>974</v>
      </c>
      <c r="G1221">
        <v>1</v>
      </c>
      <c r="H1221">
        <v>0</v>
      </c>
      <c r="I1221" t="s">
        <v>8881</v>
      </c>
      <c r="J1221" t="s">
        <v>6987</v>
      </c>
      <c r="K1221" t="s">
        <v>1034</v>
      </c>
      <c r="L1221" t="s">
        <v>4005</v>
      </c>
      <c r="M1221" t="s">
        <v>978</v>
      </c>
      <c r="N1221" t="s">
        <v>2677</v>
      </c>
      <c r="O1221" t="s">
        <v>2677</v>
      </c>
      <c r="P1221" t="s">
        <v>9311</v>
      </c>
      <c r="Q1221">
        <v>3728</v>
      </c>
      <c r="R1221">
        <v>3570</v>
      </c>
      <c r="S1221">
        <v>2455</v>
      </c>
      <c r="T1221">
        <v>1034</v>
      </c>
      <c r="U1221">
        <v>81</v>
      </c>
      <c r="V1221">
        <v>1115</v>
      </c>
      <c r="W1221">
        <v>0.68769999999999998</v>
      </c>
      <c r="X1221">
        <v>0</v>
      </c>
      <c r="Y1221">
        <v>1</v>
      </c>
      <c r="Z1221">
        <v>0</v>
      </c>
      <c r="AA1221">
        <v>0</v>
      </c>
      <c r="AB1221" t="s">
        <v>1034</v>
      </c>
      <c r="AC1221" t="s">
        <v>9312</v>
      </c>
      <c r="AP1221" t="s">
        <v>981</v>
      </c>
      <c r="AQ1221">
        <v>0</v>
      </c>
      <c r="AT1221" t="s">
        <v>971</v>
      </c>
      <c r="AU1221" t="s">
        <v>1007</v>
      </c>
      <c r="AV1221" t="s">
        <v>9313</v>
      </c>
      <c r="AW1221" t="s">
        <v>9314</v>
      </c>
      <c r="AX1221" t="s">
        <v>1008</v>
      </c>
      <c r="BF1221" s="730" t="s">
        <v>2846</v>
      </c>
      <c r="BG1221" s="730" t="s">
        <v>8148</v>
      </c>
      <c r="BH1221" s="730" t="s">
        <v>11141</v>
      </c>
    </row>
    <row r="1222" spans="1:60">
      <c r="A1222">
        <v>1218</v>
      </c>
      <c r="B1222" t="s">
        <v>1034</v>
      </c>
      <c r="D1222" t="s">
        <v>2511</v>
      </c>
      <c r="E1222" t="s">
        <v>2514</v>
      </c>
      <c r="F1222" t="s">
        <v>974</v>
      </c>
      <c r="G1222">
        <v>1</v>
      </c>
      <c r="H1222">
        <v>0</v>
      </c>
      <c r="I1222" t="s">
        <v>8881</v>
      </c>
      <c r="J1222" t="s">
        <v>9315</v>
      </c>
      <c r="K1222" t="s">
        <v>8184</v>
      </c>
      <c r="L1222" t="s">
        <v>4005</v>
      </c>
      <c r="M1222" t="s">
        <v>978</v>
      </c>
      <c r="N1222" t="s">
        <v>2514</v>
      </c>
      <c r="O1222" t="s">
        <v>9316</v>
      </c>
      <c r="P1222" t="s">
        <v>9317</v>
      </c>
      <c r="Q1222">
        <v>138100</v>
      </c>
      <c r="R1222">
        <v>121154</v>
      </c>
      <c r="S1222">
        <v>119443</v>
      </c>
      <c r="T1222">
        <v>1539</v>
      </c>
      <c r="U1222">
        <v>172</v>
      </c>
      <c r="V1222">
        <v>1711</v>
      </c>
      <c r="W1222">
        <v>0.9859</v>
      </c>
      <c r="X1222">
        <v>1</v>
      </c>
      <c r="Y1222">
        <v>1</v>
      </c>
      <c r="Z1222">
        <v>1</v>
      </c>
      <c r="AA1222">
        <v>1</v>
      </c>
      <c r="AB1222" t="s">
        <v>1034</v>
      </c>
      <c r="AC1222" t="s">
        <v>9318</v>
      </c>
      <c r="AP1222" t="s">
        <v>981</v>
      </c>
      <c r="AQ1222">
        <v>0</v>
      </c>
      <c r="AT1222" t="s">
        <v>1023</v>
      </c>
      <c r="AU1222" t="s">
        <v>8401</v>
      </c>
      <c r="AV1222" t="s">
        <v>9319</v>
      </c>
      <c r="AW1222" t="s">
        <v>8402</v>
      </c>
      <c r="AX1222" t="s">
        <v>8402</v>
      </c>
      <c r="BF1222" s="730" t="s">
        <v>2734</v>
      </c>
      <c r="BG1222" s="730" t="s">
        <v>8148</v>
      </c>
      <c r="BH1222" s="730" t="s">
        <v>11141</v>
      </c>
    </row>
    <row r="1223" spans="1:60">
      <c r="A1223">
        <v>1219</v>
      </c>
      <c r="B1223" t="s">
        <v>1034</v>
      </c>
      <c r="D1223" t="s">
        <v>2440</v>
      </c>
      <c r="E1223" t="s">
        <v>2443</v>
      </c>
      <c r="F1223" t="s">
        <v>974</v>
      </c>
      <c r="G1223">
        <v>2</v>
      </c>
      <c r="H1223">
        <v>0</v>
      </c>
      <c r="I1223" t="s">
        <v>8881</v>
      </c>
      <c r="J1223" t="s">
        <v>8974</v>
      </c>
      <c r="K1223" t="s">
        <v>7788</v>
      </c>
      <c r="L1223" t="s">
        <v>4005</v>
      </c>
      <c r="M1223" t="s">
        <v>978</v>
      </c>
      <c r="N1223" t="s">
        <v>2443</v>
      </c>
      <c r="O1223" t="s">
        <v>9320</v>
      </c>
      <c r="P1223" t="s">
        <v>9321</v>
      </c>
      <c r="Q1223">
        <v>9761</v>
      </c>
      <c r="R1223">
        <v>9252</v>
      </c>
      <c r="S1223">
        <v>9247</v>
      </c>
      <c r="T1223">
        <v>5</v>
      </c>
      <c r="U1223">
        <v>0</v>
      </c>
      <c r="V1223">
        <v>5</v>
      </c>
      <c r="W1223">
        <v>0.99950000000000006</v>
      </c>
      <c r="X1223">
        <v>1</v>
      </c>
      <c r="Y1223">
        <v>1</v>
      </c>
      <c r="Z1223">
        <v>1</v>
      </c>
      <c r="AA1223">
        <v>1</v>
      </c>
      <c r="AB1223" t="s">
        <v>1034</v>
      </c>
      <c r="AC1223" s="514" t="s">
        <v>9322</v>
      </c>
      <c r="AD1223" s="514" t="s">
        <v>9323</v>
      </c>
      <c r="AP1223" t="s">
        <v>981</v>
      </c>
      <c r="AQ1223">
        <v>0</v>
      </c>
      <c r="AT1223" t="s">
        <v>1044</v>
      </c>
      <c r="AU1223" t="s">
        <v>6989</v>
      </c>
      <c r="AV1223" t="s">
        <v>9324</v>
      </c>
      <c r="AW1223" t="s">
        <v>9325</v>
      </c>
      <c r="AX1223" t="s">
        <v>7778</v>
      </c>
      <c r="BF1223" s="730" t="s">
        <v>2674</v>
      </c>
      <c r="BG1223" s="730" t="s">
        <v>1034</v>
      </c>
      <c r="BH1223" s="730" t="s">
        <v>11141</v>
      </c>
    </row>
    <row r="1224" spans="1:60">
      <c r="A1224">
        <v>1220</v>
      </c>
      <c r="B1224" t="s">
        <v>1034</v>
      </c>
      <c r="D1224" t="s">
        <v>2405</v>
      </c>
      <c r="E1224" t="s">
        <v>2408</v>
      </c>
      <c r="F1224" t="s">
        <v>974</v>
      </c>
      <c r="G1224">
        <v>2</v>
      </c>
      <c r="H1224">
        <v>0</v>
      </c>
      <c r="I1224" t="s">
        <v>8881</v>
      </c>
      <c r="J1224" t="s">
        <v>8926</v>
      </c>
      <c r="K1224" t="s">
        <v>1034</v>
      </c>
      <c r="L1224" t="s">
        <v>4005</v>
      </c>
      <c r="M1224" t="s">
        <v>978</v>
      </c>
      <c r="N1224" t="s">
        <v>9326</v>
      </c>
      <c r="O1224" t="s">
        <v>9326</v>
      </c>
      <c r="P1224" t="s">
        <v>9327</v>
      </c>
      <c r="Q1224">
        <v>2672</v>
      </c>
      <c r="R1224">
        <v>2611</v>
      </c>
      <c r="S1224">
        <v>2568</v>
      </c>
      <c r="T1224">
        <v>13</v>
      </c>
      <c r="U1224">
        <v>30</v>
      </c>
      <c r="V1224">
        <v>43</v>
      </c>
      <c r="W1224">
        <v>0.98350000000000004</v>
      </c>
      <c r="X1224">
        <v>1</v>
      </c>
      <c r="Y1224">
        <v>1</v>
      </c>
      <c r="Z1224">
        <v>1</v>
      </c>
      <c r="AA1224">
        <v>1</v>
      </c>
      <c r="AB1224" t="s">
        <v>1034</v>
      </c>
      <c r="AC1224" s="488" t="s">
        <v>9328</v>
      </c>
      <c r="AD1224" s="489" t="s">
        <v>9329</v>
      </c>
      <c r="AP1224" t="s">
        <v>981</v>
      </c>
      <c r="AQ1224">
        <v>0</v>
      </c>
      <c r="AT1224" t="s">
        <v>1023</v>
      </c>
      <c r="AU1224" t="s">
        <v>8395</v>
      </c>
      <c r="AV1224" t="s">
        <v>9330</v>
      </c>
      <c r="AW1224" t="s">
        <v>7778</v>
      </c>
      <c r="AX1224" t="s">
        <v>7778</v>
      </c>
      <c r="BF1224" s="730" t="s">
        <v>2511</v>
      </c>
      <c r="BG1224" s="730" t="s">
        <v>8184</v>
      </c>
      <c r="BH1224" s="730" t="s">
        <v>11141</v>
      </c>
    </row>
    <row r="1225" spans="1:60">
      <c r="A1225">
        <v>1221</v>
      </c>
      <c r="B1225" t="s">
        <v>1034</v>
      </c>
      <c r="D1225" t="s">
        <v>2386</v>
      </c>
      <c r="E1225" t="s">
        <v>2388</v>
      </c>
      <c r="F1225" t="s">
        <v>974</v>
      </c>
      <c r="G1225">
        <v>1</v>
      </c>
      <c r="H1225">
        <v>0</v>
      </c>
      <c r="I1225" t="s">
        <v>8881</v>
      </c>
      <c r="J1225" t="s">
        <v>9331</v>
      </c>
      <c r="K1225" t="s">
        <v>8148</v>
      </c>
      <c r="L1225" t="s">
        <v>4005</v>
      </c>
      <c r="M1225" t="s">
        <v>978</v>
      </c>
      <c r="N1225" t="s">
        <v>2388</v>
      </c>
      <c r="O1225" t="s">
        <v>2388</v>
      </c>
      <c r="P1225" t="s">
        <v>9332</v>
      </c>
      <c r="Q1225">
        <v>2727</v>
      </c>
      <c r="R1225">
        <v>2547</v>
      </c>
      <c r="S1225">
        <v>2520</v>
      </c>
      <c r="T1225">
        <v>17</v>
      </c>
      <c r="U1225">
        <v>10</v>
      </c>
      <c r="V1225">
        <v>27</v>
      </c>
      <c r="W1225">
        <v>0.98939999999999995</v>
      </c>
      <c r="X1225">
        <v>1</v>
      </c>
      <c r="Y1225">
        <v>1</v>
      </c>
      <c r="Z1225">
        <v>1</v>
      </c>
      <c r="AA1225">
        <v>1</v>
      </c>
      <c r="AB1225" t="s">
        <v>1034</v>
      </c>
      <c r="AC1225" t="s">
        <v>9333</v>
      </c>
      <c r="AP1225" t="s">
        <v>981</v>
      </c>
      <c r="AQ1225">
        <v>0</v>
      </c>
      <c r="AT1225" t="s">
        <v>1239</v>
      </c>
      <c r="AU1225" t="s">
        <v>6452</v>
      </c>
      <c r="AV1225" t="s">
        <v>9334</v>
      </c>
      <c r="AW1225" t="s">
        <v>9335</v>
      </c>
      <c r="AX1225" t="s">
        <v>6453</v>
      </c>
      <c r="BF1225" s="730" t="s">
        <v>2440</v>
      </c>
      <c r="BG1225" s="730" t="s">
        <v>7788</v>
      </c>
      <c r="BH1225" s="730" t="s">
        <v>11141</v>
      </c>
    </row>
    <row r="1226" spans="1:60">
      <c r="A1226">
        <v>1222</v>
      </c>
      <c r="B1226" t="s">
        <v>1034</v>
      </c>
      <c r="D1226" t="s">
        <v>2303</v>
      </c>
      <c r="E1226" t="s">
        <v>2306</v>
      </c>
      <c r="F1226" t="s">
        <v>974</v>
      </c>
      <c r="G1226">
        <v>1</v>
      </c>
      <c r="H1226">
        <v>0</v>
      </c>
      <c r="I1226" t="s">
        <v>8881</v>
      </c>
      <c r="J1226" t="s">
        <v>9036</v>
      </c>
      <c r="K1226" t="s">
        <v>1034</v>
      </c>
      <c r="L1226" t="s">
        <v>4005</v>
      </c>
      <c r="M1226" t="s">
        <v>978</v>
      </c>
      <c r="N1226" t="s">
        <v>2306</v>
      </c>
      <c r="O1226" t="s">
        <v>2306</v>
      </c>
      <c r="P1226" t="s">
        <v>9336</v>
      </c>
      <c r="Q1226">
        <v>2637</v>
      </c>
      <c r="R1226">
        <v>2229</v>
      </c>
      <c r="S1226">
        <v>2161</v>
      </c>
      <c r="T1226">
        <v>55</v>
      </c>
      <c r="U1226">
        <v>13</v>
      </c>
      <c r="V1226">
        <v>68</v>
      </c>
      <c r="W1226">
        <v>0.96950000000000003</v>
      </c>
      <c r="X1226">
        <v>0</v>
      </c>
      <c r="Y1226">
        <v>1</v>
      </c>
      <c r="Z1226">
        <v>0</v>
      </c>
      <c r="AA1226">
        <v>0</v>
      </c>
      <c r="AB1226" t="s">
        <v>1034</v>
      </c>
      <c r="AC1226" t="s">
        <v>9337</v>
      </c>
      <c r="AP1226" t="s">
        <v>981</v>
      </c>
      <c r="AQ1226">
        <v>0</v>
      </c>
      <c r="AT1226" t="s">
        <v>1023</v>
      </c>
      <c r="AU1226" t="s">
        <v>8033</v>
      </c>
      <c r="AV1226" t="s">
        <v>9338</v>
      </c>
      <c r="AW1226" t="s">
        <v>9339</v>
      </c>
      <c r="AX1226" t="s">
        <v>8034</v>
      </c>
      <c r="BF1226" s="730" t="s">
        <v>2405</v>
      </c>
      <c r="BG1226" s="730" t="s">
        <v>1034</v>
      </c>
      <c r="BH1226" s="730" t="s">
        <v>11141</v>
      </c>
    </row>
    <row r="1227" spans="1:60">
      <c r="A1227">
        <v>1223</v>
      </c>
      <c r="B1227" t="s">
        <v>1034</v>
      </c>
      <c r="D1227" t="s">
        <v>2103</v>
      </c>
      <c r="E1227" t="s">
        <v>2106</v>
      </c>
      <c r="F1227" t="s">
        <v>974</v>
      </c>
      <c r="G1227">
        <v>1</v>
      </c>
      <c r="H1227">
        <v>0</v>
      </c>
      <c r="I1227" t="s">
        <v>8881</v>
      </c>
      <c r="J1227" t="s">
        <v>9170</v>
      </c>
      <c r="K1227" t="s">
        <v>1034</v>
      </c>
      <c r="L1227" t="s">
        <v>4005</v>
      </c>
      <c r="M1227" t="s">
        <v>978</v>
      </c>
      <c r="N1227" t="s">
        <v>2106</v>
      </c>
      <c r="O1227" t="s">
        <v>9340</v>
      </c>
      <c r="P1227" t="s">
        <v>9341</v>
      </c>
      <c r="Q1227">
        <v>3300</v>
      </c>
      <c r="R1227">
        <v>3097</v>
      </c>
      <c r="S1227">
        <v>2928</v>
      </c>
      <c r="T1227">
        <v>137</v>
      </c>
      <c r="U1227">
        <v>32</v>
      </c>
      <c r="V1227">
        <v>169</v>
      </c>
      <c r="W1227">
        <v>0.94540000000000002</v>
      </c>
      <c r="X1227">
        <v>0</v>
      </c>
      <c r="Y1227">
        <v>1</v>
      </c>
      <c r="Z1227">
        <v>1</v>
      </c>
      <c r="AA1227">
        <v>0</v>
      </c>
      <c r="AB1227" t="s">
        <v>1034</v>
      </c>
      <c r="AC1227" t="s">
        <v>9342</v>
      </c>
      <c r="AP1227" t="s">
        <v>981</v>
      </c>
      <c r="AQ1227">
        <v>0</v>
      </c>
      <c r="AT1227" t="s">
        <v>1044</v>
      </c>
      <c r="AU1227" t="s">
        <v>7247</v>
      </c>
      <c r="AV1227" t="s">
        <v>9343</v>
      </c>
      <c r="AW1227" t="s">
        <v>9344</v>
      </c>
      <c r="AX1227" t="s">
        <v>7248</v>
      </c>
      <c r="BF1227" s="730" t="s">
        <v>2386</v>
      </c>
      <c r="BG1227" s="730" t="s">
        <v>8148</v>
      </c>
      <c r="BH1227" s="730" t="s">
        <v>11141</v>
      </c>
    </row>
    <row r="1228" spans="1:60">
      <c r="A1228">
        <v>1224</v>
      </c>
      <c r="B1228" t="s">
        <v>1034</v>
      </c>
      <c r="D1228" t="s">
        <v>2024</v>
      </c>
      <c r="E1228" t="s">
        <v>2027</v>
      </c>
      <c r="F1228" t="s">
        <v>974</v>
      </c>
      <c r="G1228">
        <v>1</v>
      </c>
      <c r="H1228">
        <v>0</v>
      </c>
      <c r="I1228" t="s">
        <v>2381</v>
      </c>
      <c r="J1228" t="s">
        <v>7448</v>
      </c>
      <c r="K1228" t="s">
        <v>1304</v>
      </c>
      <c r="L1228" t="s">
        <v>4005</v>
      </c>
      <c r="M1228" t="s">
        <v>978</v>
      </c>
      <c r="N1228" t="s">
        <v>2027</v>
      </c>
      <c r="O1228" t="s">
        <v>2027</v>
      </c>
      <c r="P1228" t="s">
        <v>9345</v>
      </c>
      <c r="Q1228">
        <v>12530</v>
      </c>
      <c r="R1228">
        <v>13059</v>
      </c>
      <c r="S1228">
        <v>10703</v>
      </c>
      <c r="T1228">
        <v>2224</v>
      </c>
      <c r="U1228">
        <v>132</v>
      </c>
      <c r="V1228">
        <v>2356</v>
      </c>
      <c r="W1228">
        <v>0.8196</v>
      </c>
      <c r="X1228">
        <v>0</v>
      </c>
      <c r="Y1228">
        <v>1</v>
      </c>
      <c r="Z1228">
        <v>1</v>
      </c>
      <c r="AA1228">
        <v>0</v>
      </c>
      <c r="AB1228" t="s">
        <v>1034</v>
      </c>
      <c r="AC1228" t="s">
        <v>9346</v>
      </c>
      <c r="AP1228" t="s">
        <v>981</v>
      </c>
      <c r="AQ1228">
        <v>0</v>
      </c>
      <c r="AT1228" t="s">
        <v>1034</v>
      </c>
      <c r="AU1228" t="s">
        <v>8987</v>
      </c>
      <c r="AV1228" t="s">
        <v>9347</v>
      </c>
      <c r="AW1228" t="s">
        <v>8988</v>
      </c>
      <c r="AX1228" t="s">
        <v>8988</v>
      </c>
      <c r="BF1228" s="730" t="s">
        <v>2303</v>
      </c>
      <c r="BG1228" s="730" t="s">
        <v>1034</v>
      </c>
      <c r="BH1228" s="730" t="s">
        <v>11141</v>
      </c>
    </row>
    <row r="1229" spans="1:60">
      <c r="A1229">
        <v>1225</v>
      </c>
      <c r="B1229" t="s">
        <v>1034</v>
      </c>
      <c r="D1229" t="s">
        <v>1978</v>
      </c>
      <c r="E1229" t="s">
        <v>1980</v>
      </c>
      <c r="F1229" t="s">
        <v>974</v>
      </c>
      <c r="G1229">
        <v>1</v>
      </c>
      <c r="H1229">
        <v>0</v>
      </c>
      <c r="I1229" t="s">
        <v>8881</v>
      </c>
      <c r="J1229" t="s">
        <v>9348</v>
      </c>
      <c r="K1229" t="s">
        <v>8184</v>
      </c>
      <c r="L1229" t="s">
        <v>977</v>
      </c>
      <c r="M1229" t="s">
        <v>978</v>
      </c>
      <c r="N1229" t="s">
        <v>1980</v>
      </c>
      <c r="O1229" t="s">
        <v>1980</v>
      </c>
      <c r="P1229" t="s">
        <v>9349</v>
      </c>
      <c r="Q1229">
        <v>3710</v>
      </c>
      <c r="R1229">
        <v>3496</v>
      </c>
      <c r="S1229">
        <v>3382</v>
      </c>
      <c r="T1229">
        <v>82</v>
      </c>
      <c r="U1229">
        <v>32</v>
      </c>
      <c r="V1229">
        <v>114</v>
      </c>
      <c r="W1229">
        <v>0.96740000000000004</v>
      </c>
      <c r="X1229">
        <v>0</v>
      </c>
      <c r="Y1229">
        <v>1</v>
      </c>
      <c r="Z1229">
        <v>0</v>
      </c>
      <c r="AA1229">
        <v>0</v>
      </c>
      <c r="AB1229" t="s">
        <v>1034</v>
      </c>
      <c r="AC1229" t="s">
        <v>9350</v>
      </c>
      <c r="AP1229" t="s">
        <v>981</v>
      </c>
      <c r="AQ1229">
        <v>0</v>
      </c>
      <c r="AT1229" t="s">
        <v>1082</v>
      </c>
      <c r="AU1229" t="s">
        <v>2224</v>
      </c>
      <c r="AV1229" t="s">
        <v>9351</v>
      </c>
      <c r="AW1229" t="s">
        <v>9352</v>
      </c>
      <c r="AX1229" t="s">
        <v>2225</v>
      </c>
      <c r="BF1229" s="730" t="s">
        <v>2103</v>
      </c>
      <c r="BG1229" s="730" t="s">
        <v>1034</v>
      </c>
      <c r="BH1229" s="730" t="s">
        <v>11141</v>
      </c>
    </row>
    <row r="1230" spans="1:60">
      <c r="A1230">
        <v>1226</v>
      </c>
      <c r="B1230" t="s">
        <v>1034</v>
      </c>
      <c r="D1230" t="s">
        <v>1421</v>
      </c>
      <c r="E1230" t="s">
        <v>1424</v>
      </c>
      <c r="F1230" t="s">
        <v>974</v>
      </c>
      <c r="G1230">
        <v>1</v>
      </c>
      <c r="H1230">
        <v>0</v>
      </c>
      <c r="I1230" t="s">
        <v>8881</v>
      </c>
      <c r="J1230" t="s">
        <v>9170</v>
      </c>
      <c r="K1230" t="s">
        <v>8148</v>
      </c>
      <c r="L1230" t="s">
        <v>4005</v>
      </c>
      <c r="M1230" t="s">
        <v>978</v>
      </c>
      <c r="N1230" t="s">
        <v>1424</v>
      </c>
      <c r="O1230" t="s">
        <v>1424</v>
      </c>
      <c r="P1230" t="s">
        <v>9353</v>
      </c>
      <c r="Q1230">
        <v>2022</v>
      </c>
      <c r="R1230">
        <v>2071</v>
      </c>
      <c r="S1230">
        <v>104</v>
      </c>
      <c r="T1230">
        <v>1764</v>
      </c>
      <c r="U1230">
        <v>203</v>
      </c>
      <c r="V1230">
        <v>1967</v>
      </c>
      <c r="W1230">
        <v>5.0200000000000002E-2</v>
      </c>
      <c r="X1230">
        <v>0</v>
      </c>
      <c r="Y1230">
        <v>1</v>
      </c>
      <c r="Z1230">
        <v>1</v>
      </c>
      <c r="AA1230">
        <v>0</v>
      </c>
      <c r="AB1230" t="s">
        <v>1034</v>
      </c>
      <c r="AC1230" t="s">
        <v>9354</v>
      </c>
      <c r="AP1230" t="s">
        <v>981</v>
      </c>
      <c r="AQ1230">
        <v>0</v>
      </c>
      <c r="AT1230" t="s">
        <v>1239</v>
      </c>
      <c r="AU1230" t="s">
        <v>6702</v>
      </c>
      <c r="AV1230" t="s">
        <v>9355</v>
      </c>
      <c r="AW1230" t="s">
        <v>9356</v>
      </c>
      <c r="AX1230" t="s">
        <v>6703</v>
      </c>
      <c r="BF1230" s="730" t="s">
        <v>2024</v>
      </c>
      <c r="BG1230" s="730" t="s">
        <v>1304</v>
      </c>
      <c r="BH1230" s="730" t="s">
        <v>11141</v>
      </c>
    </row>
    <row r="1231" spans="1:60">
      <c r="A1231">
        <v>1227</v>
      </c>
      <c r="B1231" t="s">
        <v>1034</v>
      </c>
      <c r="D1231" t="s">
        <v>1406</v>
      </c>
      <c r="E1231" t="s">
        <v>1409</v>
      </c>
      <c r="F1231" t="s">
        <v>974</v>
      </c>
      <c r="G1231">
        <v>2</v>
      </c>
      <c r="H1231">
        <v>0</v>
      </c>
      <c r="I1231" t="s">
        <v>8881</v>
      </c>
      <c r="J1231" t="s">
        <v>8882</v>
      </c>
      <c r="K1231" t="s">
        <v>6531</v>
      </c>
      <c r="L1231" t="s">
        <v>4005</v>
      </c>
      <c r="M1231" t="s">
        <v>978</v>
      </c>
      <c r="N1231" t="s">
        <v>1409</v>
      </c>
      <c r="O1231" t="s">
        <v>9357</v>
      </c>
      <c r="P1231" t="s">
        <v>9358</v>
      </c>
      <c r="Q1231">
        <v>21210</v>
      </c>
      <c r="R1231">
        <v>20198</v>
      </c>
      <c r="S1231">
        <v>16668</v>
      </c>
      <c r="T1231">
        <v>2735</v>
      </c>
      <c r="U1231">
        <v>795</v>
      </c>
      <c r="V1231">
        <v>3530</v>
      </c>
      <c r="W1231">
        <v>0.82520000000000004</v>
      </c>
      <c r="X1231">
        <v>0</v>
      </c>
      <c r="Y1231">
        <v>1</v>
      </c>
      <c r="Z1231">
        <v>0</v>
      </c>
      <c r="AA1231">
        <v>0</v>
      </c>
      <c r="AB1231" t="s">
        <v>1034</v>
      </c>
      <c r="AC1231" s="488" t="s">
        <v>9359</v>
      </c>
      <c r="AD1231" s="489" t="s">
        <v>9360</v>
      </c>
      <c r="AP1231" t="s">
        <v>981</v>
      </c>
      <c r="AQ1231">
        <v>0</v>
      </c>
      <c r="AT1231" t="s">
        <v>1190</v>
      </c>
      <c r="AU1231" t="s">
        <v>3566</v>
      </c>
      <c r="AV1231" t="s">
        <v>9361</v>
      </c>
      <c r="AW1231" t="s">
        <v>3567</v>
      </c>
      <c r="AX1231" t="s">
        <v>3567</v>
      </c>
      <c r="BF1231" s="730" t="s">
        <v>1978</v>
      </c>
      <c r="BG1231" s="730" t="s">
        <v>8184</v>
      </c>
      <c r="BH1231" s="730" t="s">
        <v>11141</v>
      </c>
    </row>
    <row r="1232" spans="1:60">
      <c r="A1232">
        <v>1228</v>
      </c>
      <c r="B1232" t="s">
        <v>1034</v>
      </c>
      <c r="D1232" t="s">
        <v>1309</v>
      </c>
      <c r="E1232" t="s">
        <v>8912</v>
      </c>
      <c r="F1232" t="s">
        <v>974</v>
      </c>
      <c r="G1232">
        <v>1</v>
      </c>
      <c r="H1232">
        <v>0</v>
      </c>
      <c r="I1232" t="s">
        <v>8881</v>
      </c>
      <c r="J1232" t="s">
        <v>8911</v>
      </c>
      <c r="K1232" t="s">
        <v>8912</v>
      </c>
      <c r="L1232" t="s">
        <v>4005</v>
      </c>
      <c r="M1232" t="s">
        <v>978</v>
      </c>
      <c r="N1232" t="s">
        <v>9362</v>
      </c>
      <c r="O1232" t="s">
        <v>9363</v>
      </c>
      <c r="P1232" t="s">
        <v>9364</v>
      </c>
      <c r="Q1232">
        <v>35568</v>
      </c>
      <c r="R1232">
        <v>31947</v>
      </c>
      <c r="S1232">
        <v>31145</v>
      </c>
      <c r="T1232">
        <v>529</v>
      </c>
      <c r="U1232">
        <v>273</v>
      </c>
      <c r="V1232">
        <v>802</v>
      </c>
      <c r="W1232">
        <v>0.97489999999999999</v>
      </c>
      <c r="X1232">
        <v>0</v>
      </c>
      <c r="Y1232">
        <v>1</v>
      </c>
      <c r="Z1232">
        <v>1</v>
      </c>
      <c r="AA1232">
        <v>0</v>
      </c>
      <c r="AB1232" t="s">
        <v>1034</v>
      </c>
      <c r="AC1232" t="s">
        <v>9365</v>
      </c>
      <c r="AP1232" t="s">
        <v>981</v>
      </c>
      <c r="AQ1232">
        <v>0</v>
      </c>
      <c r="AT1232" t="s">
        <v>1190</v>
      </c>
      <c r="AU1232" t="s">
        <v>3560</v>
      </c>
      <c r="AV1232" t="s">
        <v>9366</v>
      </c>
      <c r="AW1232" t="s">
        <v>4631</v>
      </c>
      <c r="AX1232" t="s">
        <v>3561</v>
      </c>
      <c r="BF1232" s="730" t="s">
        <v>1421</v>
      </c>
      <c r="BG1232" s="730" t="s">
        <v>8148</v>
      </c>
      <c r="BH1232" s="730" t="s">
        <v>11141</v>
      </c>
    </row>
    <row r="1233" spans="1:60">
      <c r="A1233">
        <v>1229</v>
      </c>
      <c r="B1233" t="s">
        <v>1034</v>
      </c>
      <c r="D1233" t="s">
        <v>1301</v>
      </c>
      <c r="E1233" t="s">
        <v>1304</v>
      </c>
      <c r="F1233" t="s">
        <v>974</v>
      </c>
      <c r="G1233">
        <v>1</v>
      </c>
      <c r="H1233">
        <v>0</v>
      </c>
      <c r="I1233" t="s">
        <v>2309</v>
      </c>
      <c r="J1233" t="s">
        <v>7505</v>
      </c>
      <c r="K1233" t="s">
        <v>1304</v>
      </c>
      <c r="L1233" t="s">
        <v>4005</v>
      </c>
      <c r="M1233" t="s">
        <v>978</v>
      </c>
      <c r="N1233" t="s">
        <v>1304</v>
      </c>
      <c r="O1233" t="s">
        <v>9367</v>
      </c>
      <c r="P1233" t="s">
        <v>9368</v>
      </c>
      <c r="Q1233">
        <v>199209</v>
      </c>
      <c r="R1233">
        <v>199209</v>
      </c>
      <c r="S1233">
        <v>197273</v>
      </c>
      <c r="T1233">
        <v>1606</v>
      </c>
      <c r="U1233">
        <v>330</v>
      </c>
      <c r="V1233">
        <v>1936</v>
      </c>
      <c r="W1233">
        <v>0.99029999999999996</v>
      </c>
      <c r="X1233">
        <v>1</v>
      </c>
      <c r="Y1233">
        <v>1</v>
      </c>
      <c r="Z1233">
        <v>1</v>
      </c>
      <c r="AA1233">
        <v>1</v>
      </c>
      <c r="AB1233" t="s">
        <v>1034</v>
      </c>
      <c r="AC1233" t="s">
        <v>9369</v>
      </c>
      <c r="AP1233" t="s">
        <v>981</v>
      </c>
      <c r="AQ1233">
        <v>0</v>
      </c>
      <c r="AT1233" t="s">
        <v>936</v>
      </c>
      <c r="AU1233" t="s">
        <v>6063</v>
      </c>
      <c r="AV1233" t="s">
        <v>9370</v>
      </c>
      <c r="AW1233" t="s">
        <v>9371</v>
      </c>
      <c r="AX1233" t="s">
        <v>6064</v>
      </c>
      <c r="BF1233" s="730" t="s">
        <v>1406</v>
      </c>
      <c r="BG1233" s="730" t="s">
        <v>6531</v>
      </c>
      <c r="BH1233" s="730" t="s">
        <v>11141</v>
      </c>
    </row>
    <row r="1234" spans="1:60">
      <c r="A1234">
        <v>1230</v>
      </c>
      <c r="B1234" t="s">
        <v>1034</v>
      </c>
      <c r="D1234" t="s">
        <v>1263</v>
      </c>
      <c r="E1234" t="s">
        <v>1266</v>
      </c>
      <c r="F1234" t="s">
        <v>974</v>
      </c>
      <c r="G1234">
        <v>1</v>
      </c>
      <c r="H1234">
        <v>0</v>
      </c>
      <c r="I1234" t="s">
        <v>8881</v>
      </c>
      <c r="J1234" t="s">
        <v>9348</v>
      </c>
      <c r="K1234" t="s">
        <v>8184</v>
      </c>
      <c r="L1234" t="s">
        <v>4005</v>
      </c>
      <c r="M1234" t="s">
        <v>978</v>
      </c>
      <c r="N1234" t="s">
        <v>1266</v>
      </c>
      <c r="O1234" t="s">
        <v>9372</v>
      </c>
      <c r="P1234" t="s">
        <v>9373</v>
      </c>
      <c r="Q1234">
        <v>21634</v>
      </c>
      <c r="R1234">
        <v>19718</v>
      </c>
      <c r="S1234">
        <v>19475</v>
      </c>
      <c r="T1234">
        <v>79</v>
      </c>
      <c r="U1234">
        <v>164</v>
      </c>
      <c r="V1234">
        <v>243</v>
      </c>
      <c r="W1234">
        <v>0.98770000000000002</v>
      </c>
      <c r="X1234">
        <v>1</v>
      </c>
      <c r="Y1234">
        <v>1</v>
      </c>
      <c r="Z1234">
        <v>1</v>
      </c>
      <c r="AA1234">
        <v>1</v>
      </c>
      <c r="AB1234" t="s">
        <v>1034</v>
      </c>
      <c r="AC1234" t="s">
        <v>9374</v>
      </c>
      <c r="AP1234" t="s">
        <v>981</v>
      </c>
      <c r="AQ1234">
        <v>0</v>
      </c>
      <c r="AT1234" t="s">
        <v>936</v>
      </c>
      <c r="AU1234" t="s">
        <v>6057</v>
      </c>
      <c r="AV1234" t="s">
        <v>9375</v>
      </c>
      <c r="AW1234" t="s">
        <v>9376</v>
      </c>
      <c r="AX1234" t="s">
        <v>9377</v>
      </c>
      <c r="BF1234" s="730" t="s">
        <v>1309</v>
      </c>
      <c r="BG1234" s="730" t="s">
        <v>8912</v>
      </c>
      <c r="BH1234" s="730" t="s">
        <v>11141</v>
      </c>
    </row>
    <row r="1235" spans="1:60">
      <c r="A1235">
        <v>1231</v>
      </c>
      <c r="B1235" t="s">
        <v>1034</v>
      </c>
      <c r="D1235" t="s">
        <v>1215</v>
      </c>
      <c r="E1235" t="s">
        <v>1218</v>
      </c>
      <c r="F1235" t="s">
        <v>974</v>
      </c>
      <c r="G1235">
        <v>1</v>
      </c>
      <c r="H1235">
        <v>0</v>
      </c>
      <c r="I1235" t="s">
        <v>2309</v>
      </c>
      <c r="J1235" t="s">
        <v>8960</v>
      </c>
      <c r="K1235" t="s">
        <v>7788</v>
      </c>
      <c r="L1235" t="s">
        <v>4005</v>
      </c>
      <c r="M1235" t="s">
        <v>978</v>
      </c>
      <c r="N1235" t="s">
        <v>9378</v>
      </c>
      <c r="O1235" t="s">
        <v>9379</v>
      </c>
      <c r="P1235" t="s">
        <v>9380</v>
      </c>
      <c r="Q1235">
        <v>34134</v>
      </c>
      <c r="R1235">
        <v>33548</v>
      </c>
      <c r="S1235">
        <v>32163</v>
      </c>
      <c r="T1235">
        <v>871</v>
      </c>
      <c r="U1235">
        <v>514</v>
      </c>
      <c r="V1235">
        <v>1385</v>
      </c>
      <c r="W1235">
        <v>0.9587</v>
      </c>
      <c r="X1235">
        <v>0</v>
      </c>
      <c r="Y1235">
        <v>1</v>
      </c>
      <c r="Z1235">
        <v>1</v>
      </c>
      <c r="AA1235">
        <v>0</v>
      </c>
      <c r="AB1235" t="s">
        <v>1034</v>
      </c>
      <c r="AC1235" t="s">
        <v>9381</v>
      </c>
      <c r="AP1235" t="s">
        <v>981</v>
      </c>
      <c r="AQ1235">
        <v>0</v>
      </c>
      <c r="AT1235" t="s">
        <v>936</v>
      </c>
      <c r="AU1235" t="s">
        <v>6050</v>
      </c>
      <c r="AV1235" t="s">
        <v>9382</v>
      </c>
      <c r="AW1235" t="s">
        <v>9383</v>
      </c>
      <c r="AX1235" t="s">
        <v>6051</v>
      </c>
      <c r="BF1235" s="730" t="s">
        <v>1301</v>
      </c>
      <c r="BG1235" s="730" t="s">
        <v>1304</v>
      </c>
      <c r="BH1235" s="730" t="s">
        <v>11141</v>
      </c>
    </row>
    <row r="1236" spans="1:60">
      <c r="A1236">
        <v>1232</v>
      </c>
      <c r="B1236" t="s">
        <v>1034</v>
      </c>
      <c r="D1236" t="s">
        <v>1162</v>
      </c>
      <c r="E1236" t="s">
        <v>1165</v>
      </c>
      <c r="F1236" t="s">
        <v>974</v>
      </c>
      <c r="G1236">
        <v>1</v>
      </c>
      <c r="H1236">
        <v>0</v>
      </c>
      <c r="I1236" t="s">
        <v>2309</v>
      </c>
      <c r="J1236" t="s">
        <v>9090</v>
      </c>
      <c r="K1236" t="s">
        <v>7788</v>
      </c>
      <c r="L1236" t="s">
        <v>4005</v>
      </c>
      <c r="M1236" t="s">
        <v>978</v>
      </c>
      <c r="N1236" t="s">
        <v>9384</v>
      </c>
      <c r="O1236" t="s">
        <v>9385</v>
      </c>
      <c r="P1236" t="s">
        <v>9386</v>
      </c>
      <c r="Q1236">
        <v>39600</v>
      </c>
      <c r="R1236">
        <v>35754</v>
      </c>
      <c r="S1236">
        <v>35220</v>
      </c>
      <c r="T1236">
        <v>209</v>
      </c>
      <c r="U1236">
        <v>325</v>
      </c>
      <c r="V1236">
        <v>534</v>
      </c>
      <c r="W1236">
        <v>0.98509999999999998</v>
      </c>
      <c r="X1236">
        <v>1</v>
      </c>
      <c r="Y1236">
        <v>1</v>
      </c>
      <c r="Z1236">
        <v>1</v>
      </c>
      <c r="AA1236">
        <v>1</v>
      </c>
      <c r="AB1236" t="s">
        <v>1034</v>
      </c>
      <c r="AC1236" t="s">
        <v>9387</v>
      </c>
      <c r="AP1236" t="s">
        <v>981</v>
      </c>
      <c r="AQ1236">
        <v>0</v>
      </c>
      <c r="AT1236" t="s">
        <v>936</v>
      </c>
      <c r="AU1236" t="s">
        <v>6041</v>
      </c>
      <c r="AV1236" t="s">
        <v>9388</v>
      </c>
      <c r="AW1236" t="s">
        <v>6043</v>
      </c>
      <c r="AX1236" t="s">
        <v>6043</v>
      </c>
      <c r="BF1236" s="730" t="s">
        <v>1263</v>
      </c>
      <c r="BG1236" s="730" t="s">
        <v>8184</v>
      </c>
      <c r="BH1236" s="730" t="s">
        <v>11141</v>
      </c>
    </row>
    <row r="1237" spans="1:60">
      <c r="A1237">
        <v>1233</v>
      </c>
      <c r="B1237" t="s">
        <v>1034</v>
      </c>
      <c r="D1237" t="s">
        <v>1098</v>
      </c>
      <c r="E1237" t="s">
        <v>1101</v>
      </c>
      <c r="F1237" t="s">
        <v>974</v>
      </c>
      <c r="G1237">
        <v>1</v>
      </c>
      <c r="H1237">
        <v>0</v>
      </c>
      <c r="I1237" t="s">
        <v>8881</v>
      </c>
      <c r="J1237" t="s">
        <v>9170</v>
      </c>
      <c r="K1237" t="s">
        <v>8148</v>
      </c>
      <c r="L1237" t="s">
        <v>4005</v>
      </c>
      <c r="M1237" t="s">
        <v>978</v>
      </c>
      <c r="N1237" t="s">
        <v>1101</v>
      </c>
      <c r="O1237" t="s">
        <v>1101</v>
      </c>
      <c r="P1237" t="s">
        <v>9389</v>
      </c>
      <c r="Q1237">
        <v>8608</v>
      </c>
      <c r="R1237">
        <v>8155</v>
      </c>
      <c r="S1237">
        <v>8012</v>
      </c>
      <c r="T1237">
        <v>66</v>
      </c>
      <c r="U1237">
        <v>77</v>
      </c>
      <c r="V1237">
        <v>143</v>
      </c>
      <c r="W1237">
        <v>0.98250000000000004</v>
      </c>
      <c r="X1237">
        <v>1</v>
      </c>
      <c r="Y1237">
        <v>1</v>
      </c>
      <c r="Z1237">
        <v>1</v>
      </c>
      <c r="AA1237">
        <v>1</v>
      </c>
      <c r="AB1237" t="s">
        <v>1034</v>
      </c>
      <c r="AC1237" t="s">
        <v>9390</v>
      </c>
      <c r="AP1237" t="s">
        <v>981</v>
      </c>
      <c r="AQ1237">
        <v>0</v>
      </c>
      <c r="AT1237" t="s">
        <v>1082</v>
      </c>
      <c r="AU1237" t="s">
        <v>2291</v>
      </c>
      <c r="AV1237" t="s">
        <v>9391</v>
      </c>
      <c r="AW1237" t="s">
        <v>2292</v>
      </c>
      <c r="AX1237" t="s">
        <v>2292</v>
      </c>
      <c r="BF1237" s="730" t="s">
        <v>1215</v>
      </c>
      <c r="BG1237" s="730" t="s">
        <v>7788</v>
      </c>
      <c r="BH1237" s="730" t="s">
        <v>11141</v>
      </c>
    </row>
    <row r="1238" spans="1:60">
      <c r="A1238">
        <v>1234</v>
      </c>
      <c r="B1238" t="s">
        <v>1034</v>
      </c>
      <c r="D1238" t="s">
        <v>1035</v>
      </c>
      <c r="E1238" t="s">
        <v>1038</v>
      </c>
      <c r="F1238" t="s">
        <v>974</v>
      </c>
      <c r="G1238">
        <v>1</v>
      </c>
      <c r="H1238">
        <v>0</v>
      </c>
      <c r="I1238" t="s">
        <v>8881</v>
      </c>
      <c r="J1238" t="s">
        <v>8947</v>
      </c>
      <c r="K1238" t="s">
        <v>1034</v>
      </c>
      <c r="L1238" t="s">
        <v>4005</v>
      </c>
      <c r="M1238" t="s">
        <v>978</v>
      </c>
      <c r="N1238" t="s">
        <v>1038</v>
      </c>
      <c r="O1238" t="s">
        <v>1038</v>
      </c>
      <c r="P1238" t="s">
        <v>9392</v>
      </c>
      <c r="Q1238">
        <v>7392</v>
      </c>
      <c r="R1238">
        <v>6568</v>
      </c>
      <c r="S1238">
        <v>5045</v>
      </c>
      <c r="T1238">
        <v>1427</v>
      </c>
      <c r="U1238">
        <v>96</v>
      </c>
      <c r="V1238">
        <v>1523</v>
      </c>
      <c r="W1238">
        <v>0.7681</v>
      </c>
      <c r="X1238">
        <v>0</v>
      </c>
      <c r="Y1238">
        <v>1</v>
      </c>
      <c r="Z1238">
        <v>1</v>
      </c>
      <c r="AA1238">
        <v>0</v>
      </c>
      <c r="AB1238" t="s">
        <v>1034</v>
      </c>
      <c r="AC1238" t="s">
        <v>9393</v>
      </c>
      <c r="AP1238" t="s">
        <v>981</v>
      </c>
      <c r="AQ1238">
        <v>0</v>
      </c>
      <c r="AT1238" t="s">
        <v>991</v>
      </c>
      <c r="AU1238" t="s">
        <v>9394</v>
      </c>
      <c r="AV1238" t="s">
        <v>9395</v>
      </c>
      <c r="AW1238" t="s">
        <v>9396</v>
      </c>
      <c r="AX1238" t="s">
        <v>9397</v>
      </c>
      <c r="BF1238" s="730" t="s">
        <v>1162</v>
      </c>
      <c r="BG1238" s="730" t="s">
        <v>7788</v>
      </c>
      <c r="BH1238" s="730" t="s">
        <v>11141</v>
      </c>
    </row>
    <row r="1239" spans="1:60">
      <c r="A1239">
        <v>1235</v>
      </c>
      <c r="B1239" t="s">
        <v>1034</v>
      </c>
      <c r="D1239" t="s">
        <v>9398</v>
      </c>
      <c r="E1239" t="s">
        <v>9399</v>
      </c>
      <c r="F1239" t="s">
        <v>974</v>
      </c>
      <c r="G1239">
        <v>1</v>
      </c>
      <c r="H1239">
        <v>0</v>
      </c>
      <c r="I1239" t="s">
        <v>8881</v>
      </c>
      <c r="J1239" t="s">
        <v>9129</v>
      </c>
      <c r="K1239" t="s">
        <v>7788</v>
      </c>
      <c r="L1239" t="s">
        <v>4005</v>
      </c>
      <c r="M1239" t="s">
        <v>978</v>
      </c>
      <c r="N1239" t="s">
        <v>9399</v>
      </c>
      <c r="O1239" t="s">
        <v>9400</v>
      </c>
      <c r="P1239" t="s">
        <v>9401</v>
      </c>
      <c r="Q1239">
        <v>16543</v>
      </c>
      <c r="R1239">
        <v>14848</v>
      </c>
      <c r="S1239">
        <v>13940</v>
      </c>
      <c r="T1239">
        <v>792</v>
      </c>
      <c r="U1239">
        <v>116</v>
      </c>
      <c r="V1239">
        <v>908</v>
      </c>
      <c r="W1239">
        <v>0.93879999999999997</v>
      </c>
      <c r="X1239">
        <v>0</v>
      </c>
      <c r="Y1239">
        <v>1</v>
      </c>
      <c r="Z1239">
        <v>1</v>
      </c>
      <c r="AA1239">
        <v>0</v>
      </c>
      <c r="AB1239" t="s">
        <v>1034</v>
      </c>
      <c r="AC1239" t="s">
        <v>9402</v>
      </c>
      <c r="AP1239" t="s">
        <v>981</v>
      </c>
      <c r="AQ1239">
        <v>0</v>
      </c>
      <c r="AT1239" t="s">
        <v>936</v>
      </c>
      <c r="AU1239" t="s">
        <v>5591</v>
      </c>
      <c r="AV1239" t="s">
        <v>9403</v>
      </c>
      <c r="AW1239" t="s">
        <v>9404</v>
      </c>
      <c r="AX1239" t="s">
        <v>5592</v>
      </c>
      <c r="BF1239" s="730" t="s">
        <v>1098</v>
      </c>
      <c r="BG1239" s="730" t="s">
        <v>8148</v>
      </c>
      <c r="BH1239" s="730" t="s">
        <v>11141</v>
      </c>
    </row>
    <row r="1240" spans="1:60">
      <c r="A1240">
        <v>1236</v>
      </c>
      <c r="B1240" t="s">
        <v>1034</v>
      </c>
      <c r="D1240" t="s">
        <v>9405</v>
      </c>
      <c r="E1240" t="s">
        <v>7390</v>
      </c>
      <c r="F1240" t="s">
        <v>974</v>
      </c>
      <c r="G1240">
        <v>1</v>
      </c>
      <c r="H1240">
        <v>0</v>
      </c>
      <c r="I1240" t="s">
        <v>8881</v>
      </c>
      <c r="J1240" t="s">
        <v>8974</v>
      </c>
      <c r="K1240" t="s">
        <v>7788</v>
      </c>
      <c r="L1240" t="s">
        <v>4005</v>
      </c>
      <c r="M1240" t="s">
        <v>978</v>
      </c>
      <c r="N1240" t="s">
        <v>9406</v>
      </c>
      <c r="O1240" t="s">
        <v>9407</v>
      </c>
      <c r="P1240" t="s">
        <v>9408</v>
      </c>
      <c r="Q1240">
        <v>59600</v>
      </c>
      <c r="R1240">
        <v>54540</v>
      </c>
      <c r="S1240">
        <v>53613</v>
      </c>
      <c r="T1240">
        <v>659</v>
      </c>
      <c r="U1240">
        <v>268</v>
      </c>
      <c r="V1240">
        <v>927</v>
      </c>
      <c r="W1240">
        <v>0.98299999999999998</v>
      </c>
      <c r="X1240">
        <v>1</v>
      </c>
      <c r="Y1240">
        <v>1</v>
      </c>
      <c r="Z1240">
        <v>1</v>
      </c>
      <c r="AA1240">
        <v>1</v>
      </c>
      <c r="AB1240" t="s">
        <v>1034</v>
      </c>
      <c r="AC1240" t="s">
        <v>9409</v>
      </c>
      <c r="AP1240" t="s">
        <v>981</v>
      </c>
      <c r="AQ1240">
        <v>0</v>
      </c>
      <c r="AT1240" t="s">
        <v>9410</v>
      </c>
      <c r="AU1240" t="s">
        <v>8155</v>
      </c>
      <c r="AV1240" t="s">
        <v>9411</v>
      </c>
      <c r="AW1240" t="s">
        <v>9412</v>
      </c>
      <c r="AX1240" t="s">
        <v>8156</v>
      </c>
      <c r="BF1240" s="730" t="s">
        <v>1035</v>
      </c>
      <c r="BG1240" s="730" t="s">
        <v>1034</v>
      </c>
      <c r="BH1240" s="730" t="s">
        <v>11141</v>
      </c>
    </row>
    <row r="1241" spans="1:60">
      <c r="A1241">
        <v>1237</v>
      </c>
      <c r="B1241" t="s">
        <v>1034</v>
      </c>
      <c r="D1241" t="s">
        <v>9413</v>
      </c>
      <c r="E1241" t="s">
        <v>9414</v>
      </c>
      <c r="F1241" t="s">
        <v>974</v>
      </c>
      <c r="G1241">
        <v>1</v>
      </c>
      <c r="H1241">
        <v>0</v>
      </c>
      <c r="I1241" t="s">
        <v>8881</v>
      </c>
      <c r="J1241" t="s">
        <v>9036</v>
      </c>
      <c r="K1241" t="s">
        <v>1034</v>
      </c>
      <c r="L1241" t="s">
        <v>4005</v>
      </c>
      <c r="M1241" t="s">
        <v>978</v>
      </c>
      <c r="N1241" t="s">
        <v>9415</v>
      </c>
      <c r="O1241" t="s">
        <v>9415</v>
      </c>
      <c r="P1241" t="s">
        <v>9416</v>
      </c>
      <c r="Q1241">
        <v>3242</v>
      </c>
      <c r="R1241">
        <v>3246</v>
      </c>
      <c r="S1241">
        <v>3084</v>
      </c>
      <c r="T1241">
        <v>104</v>
      </c>
      <c r="U1241">
        <v>58</v>
      </c>
      <c r="V1241">
        <v>162</v>
      </c>
      <c r="W1241">
        <v>0.95009999999999994</v>
      </c>
      <c r="X1241">
        <v>0</v>
      </c>
      <c r="Y1241">
        <v>1</v>
      </c>
      <c r="Z1241">
        <v>1</v>
      </c>
      <c r="AA1241">
        <v>0</v>
      </c>
      <c r="AB1241" t="s">
        <v>1034</v>
      </c>
      <c r="AC1241" t="s">
        <v>9417</v>
      </c>
      <c r="AP1241" t="s">
        <v>981</v>
      </c>
      <c r="AQ1241">
        <v>0</v>
      </c>
      <c r="AT1241" t="s">
        <v>936</v>
      </c>
      <c r="AU1241" t="s">
        <v>5003</v>
      </c>
      <c r="AV1241" t="s">
        <v>9418</v>
      </c>
      <c r="AW1241" t="s">
        <v>9419</v>
      </c>
      <c r="AX1241" t="s">
        <v>5004</v>
      </c>
      <c r="BF1241" s="730" t="s">
        <v>9398</v>
      </c>
      <c r="BG1241" s="730" t="s">
        <v>7788</v>
      </c>
      <c r="BH1241" s="730" t="s">
        <v>11141</v>
      </c>
    </row>
    <row r="1242" spans="1:60">
      <c r="A1242">
        <v>1238</v>
      </c>
      <c r="B1242" t="s">
        <v>1034</v>
      </c>
      <c r="D1242" t="s">
        <v>9420</v>
      </c>
      <c r="E1242" t="s">
        <v>8967</v>
      </c>
      <c r="F1242" t="s">
        <v>974</v>
      </c>
      <c r="G1242">
        <v>1</v>
      </c>
      <c r="H1242">
        <v>0</v>
      </c>
      <c r="I1242" t="s">
        <v>4002</v>
      </c>
      <c r="J1242" t="s">
        <v>9421</v>
      </c>
      <c r="K1242" t="s">
        <v>1034</v>
      </c>
      <c r="L1242" t="s">
        <v>4005</v>
      </c>
      <c r="M1242" t="s">
        <v>978</v>
      </c>
      <c r="N1242" t="s">
        <v>8967</v>
      </c>
      <c r="O1242" t="s">
        <v>9422</v>
      </c>
      <c r="P1242" t="s">
        <v>9423</v>
      </c>
      <c r="Q1242">
        <v>96209</v>
      </c>
      <c r="R1242">
        <v>95322</v>
      </c>
      <c r="S1242">
        <v>94896</v>
      </c>
      <c r="T1242">
        <v>206</v>
      </c>
      <c r="U1242">
        <v>220</v>
      </c>
      <c r="V1242">
        <v>426</v>
      </c>
      <c r="W1242">
        <v>0.99550000000000005</v>
      </c>
      <c r="X1242">
        <v>1</v>
      </c>
      <c r="Y1242">
        <v>1</v>
      </c>
      <c r="Z1242">
        <v>1</v>
      </c>
      <c r="AA1242">
        <v>1</v>
      </c>
      <c r="AB1242" t="s">
        <v>1034</v>
      </c>
      <c r="AC1242" t="s">
        <v>9424</v>
      </c>
      <c r="AP1242" t="s">
        <v>981</v>
      </c>
      <c r="AQ1242">
        <v>0</v>
      </c>
      <c r="AT1242" t="s">
        <v>1054</v>
      </c>
      <c r="AU1242" t="s">
        <v>4018</v>
      </c>
      <c r="AV1242" t="s">
        <v>9425</v>
      </c>
      <c r="AW1242" t="s">
        <v>9426</v>
      </c>
      <c r="AX1242" t="s">
        <v>4019</v>
      </c>
      <c r="BF1242" s="730" t="s">
        <v>9405</v>
      </c>
      <c r="BG1242" s="730" t="s">
        <v>7788</v>
      </c>
      <c r="BH1242" s="730" t="s">
        <v>11141</v>
      </c>
    </row>
    <row r="1243" spans="1:60">
      <c r="A1243">
        <v>1239</v>
      </c>
      <c r="B1243" t="s">
        <v>1034</v>
      </c>
      <c r="D1243" t="s">
        <v>9427</v>
      </c>
      <c r="E1243" t="s">
        <v>9428</v>
      </c>
      <c r="F1243" t="s">
        <v>974</v>
      </c>
      <c r="G1243">
        <v>1</v>
      </c>
      <c r="H1243">
        <v>0</v>
      </c>
      <c r="I1243" t="s">
        <v>8881</v>
      </c>
      <c r="J1243" t="s">
        <v>9135</v>
      </c>
      <c r="K1243" t="s">
        <v>6531</v>
      </c>
      <c r="L1243" t="s">
        <v>4005</v>
      </c>
      <c r="M1243" t="s">
        <v>978</v>
      </c>
      <c r="N1243" t="s">
        <v>9428</v>
      </c>
      <c r="O1243" t="s">
        <v>9428</v>
      </c>
      <c r="P1243" t="s">
        <v>9429</v>
      </c>
      <c r="Q1243">
        <v>11632</v>
      </c>
      <c r="R1243">
        <v>10854</v>
      </c>
      <c r="S1243">
        <v>10751</v>
      </c>
      <c r="T1243">
        <v>15</v>
      </c>
      <c r="U1243">
        <v>88</v>
      </c>
      <c r="V1243">
        <v>103</v>
      </c>
      <c r="W1243">
        <v>0.99050000000000005</v>
      </c>
      <c r="X1243">
        <v>1</v>
      </c>
      <c r="Y1243">
        <v>1</v>
      </c>
      <c r="Z1243">
        <v>1</v>
      </c>
      <c r="AA1243">
        <v>1</v>
      </c>
      <c r="AB1243" t="s">
        <v>1034</v>
      </c>
      <c r="AC1243" t="s">
        <v>9430</v>
      </c>
      <c r="AP1243" t="s">
        <v>981</v>
      </c>
      <c r="AQ1243">
        <v>0</v>
      </c>
      <c r="AT1243" t="s">
        <v>1054</v>
      </c>
      <c r="AU1243" t="s">
        <v>4018</v>
      </c>
      <c r="AV1243" t="s">
        <v>9431</v>
      </c>
      <c r="AW1243" t="s">
        <v>9432</v>
      </c>
      <c r="AX1243" t="s">
        <v>4019</v>
      </c>
      <c r="BF1243" s="730" t="s">
        <v>9413</v>
      </c>
      <c r="BG1243" s="730" t="s">
        <v>1034</v>
      </c>
      <c r="BH1243" s="730" t="s">
        <v>11141</v>
      </c>
    </row>
    <row r="1244" spans="1:60">
      <c r="A1244">
        <v>1240</v>
      </c>
      <c r="B1244" t="s">
        <v>1034</v>
      </c>
      <c r="D1244" t="s">
        <v>9433</v>
      </c>
      <c r="E1244" t="s">
        <v>9434</v>
      </c>
      <c r="F1244" t="s">
        <v>974</v>
      </c>
      <c r="G1244">
        <v>1</v>
      </c>
      <c r="H1244">
        <v>0</v>
      </c>
      <c r="I1244" t="s">
        <v>2309</v>
      </c>
      <c r="J1244" t="s">
        <v>9052</v>
      </c>
      <c r="K1244" t="s">
        <v>1304</v>
      </c>
      <c r="L1244" t="s">
        <v>4005</v>
      </c>
      <c r="M1244" t="s">
        <v>978</v>
      </c>
      <c r="N1244" t="s">
        <v>9434</v>
      </c>
      <c r="O1244" t="s">
        <v>9434</v>
      </c>
      <c r="P1244" t="s">
        <v>9435</v>
      </c>
      <c r="Q1244">
        <v>5223</v>
      </c>
      <c r="R1244">
        <v>4372</v>
      </c>
      <c r="S1244">
        <v>4287</v>
      </c>
      <c r="T1244">
        <v>44</v>
      </c>
      <c r="U1244">
        <v>41</v>
      </c>
      <c r="V1244">
        <v>85</v>
      </c>
      <c r="W1244">
        <v>0.98060000000000003</v>
      </c>
      <c r="X1244">
        <v>1</v>
      </c>
      <c r="Y1244">
        <v>1</v>
      </c>
      <c r="Z1244">
        <v>1</v>
      </c>
      <c r="AA1244">
        <v>1</v>
      </c>
      <c r="AB1244" t="s">
        <v>1034</v>
      </c>
      <c r="AC1244" t="s">
        <v>9436</v>
      </c>
      <c r="AP1244" t="s">
        <v>981</v>
      </c>
      <c r="AQ1244">
        <v>0</v>
      </c>
      <c r="AT1244" t="s">
        <v>1054</v>
      </c>
      <c r="AU1244" t="s">
        <v>4018</v>
      </c>
      <c r="AV1244" t="s">
        <v>9437</v>
      </c>
      <c r="AW1244" t="s">
        <v>9438</v>
      </c>
      <c r="AX1244" t="s">
        <v>4019</v>
      </c>
      <c r="BF1244" s="730" t="s">
        <v>9420</v>
      </c>
      <c r="BG1244" s="730" t="s">
        <v>1034</v>
      </c>
      <c r="BH1244" s="730" t="s">
        <v>11141</v>
      </c>
    </row>
    <row r="1245" spans="1:60">
      <c r="A1245">
        <v>1241</v>
      </c>
      <c r="B1245" t="s">
        <v>1034</v>
      </c>
      <c r="D1245" t="s">
        <v>9439</v>
      </c>
      <c r="E1245" t="s">
        <v>9440</v>
      </c>
      <c r="F1245" t="s">
        <v>974</v>
      </c>
      <c r="G1245">
        <v>1</v>
      </c>
      <c r="H1245">
        <v>0</v>
      </c>
      <c r="I1245" t="s">
        <v>8881</v>
      </c>
      <c r="J1245" t="s">
        <v>9441</v>
      </c>
      <c r="K1245" t="s">
        <v>8184</v>
      </c>
      <c r="L1245" t="s">
        <v>4005</v>
      </c>
      <c r="M1245" t="s">
        <v>978</v>
      </c>
      <c r="N1245" t="s">
        <v>9442</v>
      </c>
      <c r="O1245" t="s">
        <v>9443</v>
      </c>
      <c r="P1245" t="s">
        <v>9444</v>
      </c>
      <c r="Q1245">
        <v>16484</v>
      </c>
      <c r="R1245">
        <v>15637</v>
      </c>
      <c r="S1245">
        <v>15535</v>
      </c>
      <c r="T1245">
        <v>70</v>
      </c>
      <c r="U1245">
        <v>32</v>
      </c>
      <c r="V1245">
        <v>102</v>
      </c>
      <c r="W1245">
        <v>0.99350000000000005</v>
      </c>
      <c r="X1245">
        <v>1</v>
      </c>
      <c r="Y1245">
        <v>1</v>
      </c>
      <c r="Z1245">
        <v>1</v>
      </c>
      <c r="AA1245">
        <v>1</v>
      </c>
      <c r="AB1245" t="s">
        <v>1034</v>
      </c>
      <c r="AC1245" t="s">
        <v>9445</v>
      </c>
      <c r="AP1245" t="s">
        <v>981</v>
      </c>
      <c r="AQ1245">
        <v>0</v>
      </c>
      <c r="AT1245" t="s">
        <v>1054</v>
      </c>
      <c r="AU1245" t="s">
        <v>4018</v>
      </c>
      <c r="AV1245" t="s">
        <v>9446</v>
      </c>
      <c r="AW1245" t="s">
        <v>9447</v>
      </c>
      <c r="AX1245" t="s">
        <v>4019</v>
      </c>
      <c r="BF1245" s="730" t="s">
        <v>9427</v>
      </c>
      <c r="BG1245" s="730" t="s">
        <v>6531</v>
      </c>
      <c r="BH1245" s="730" t="s">
        <v>11141</v>
      </c>
    </row>
    <row r="1246" spans="1:60">
      <c r="A1246">
        <v>1242</v>
      </c>
      <c r="B1246" t="s">
        <v>1034</v>
      </c>
      <c r="D1246" t="s">
        <v>9448</v>
      </c>
      <c r="E1246" t="s">
        <v>9449</v>
      </c>
      <c r="F1246" t="s">
        <v>974</v>
      </c>
      <c r="G1246">
        <v>2</v>
      </c>
      <c r="H1246">
        <v>0</v>
      </c>
      <c r="I1246" t="s">
        <v>2309</v>
      </c>
      <c r="J1246" t="s">
        <v>7356</v>
      </c>
      <c r="K1246" t="s">
        <v>1304</v>
      </c>
      <c r="L1246" t="s">
        <v>4005</v>
      </c>
      <c r="M1246" t="s">
        <v>978</v>
      </c>
      <c r="N1246" t="s">
        <v>9449</v>
      </c>
      <c r="O1246" t="s">
        <v>9449</v>
      </c>
      <c r="P1246" t="s">
        <v>9450</v>
      </c>
      <c r="Q1246">
        <v>2771</v>
      </c>
      <c r="R1246">
        <v>2597</v>
      </c>
      <c r="S1246">
        <v>2585</v>
      </c>
      <c r="T1246">
        <v>8</v>
      </c>
      <c r="U1246">
        <v>4</v>
      </c>
      <c r="V1246">
        <v>12</v>
      </c>
      <c r="W1246">
        <v>0.99539999999999995</v>
      </c>
      <c r="X1246">
        <v>1</v>
      </c>
      <c r="Y1246">
        <v>1</v>
      </c>
      <c r="Z1246">
        <v>1</v>
      </c>
      <c r="AA1246">
        <v>1</v>
      </c>
      <c r="AB1246" t="s">
        <v>1034</v>
      </c>
      <c r="AC1246" s="488" t="s">
        <v>9451</v>
      </c>
      <c r="AD1246" s="489" t="s">
        <v>9452</v>
      </c>
      <c r="AP1246" t="s">
        <v>981</v>
      </c>
      <c r="AQ1246">
        <v>0</v>
      </c>
      <c r="AT1246" t="s">
        <v>971</v>
      </c>
      <c r="AU1246" t="s">
        <v>1166</v>
      </c>
      <c r="AV1246" t="s">
        <v>9453</v>
      </c>
      <c r="AW1246" t="s">
        <v>1167</v>
      </c>
      <c r="AX1246" t="s">
        <v>1167</v>
      </c>
      <c r="BF1246" s="730" t="s">
        <v>9433</v>
      </c>
      <c r="BG1246" s="730" t="s">
        <v>1304</v>
      </c>
      <c r="BH1246" s="730" t="s">
        <v>11141</v>
      </c>
    </row>
    <row r="1247" spans="1:60">
      <c r="A1247">
        <v>1243</v>
      </c>
      <c r="B1247" t="s">
        <v>1034</v>
      </c>
      <c r="D1247" t="s">
        <v>9454</v>
      </c>
      <c r="E1247" t="s">
        <v>9455</v>
      </c>
      <c r="F1247" t="s">
        <v>974</v>
      </c>
      <c r="G1247">
        <v>1</v>
      </c>
      <c r="H1247">
        <v>0</v>
      </c>
      <c r="I1247" t="s">
        <v>2309</v>
      </c>
      <c r="J1247" t="s">
        <v>7505</v>
      </c>
      <c r="K1247" t="s">
        <v>1034</v>
      </c>
      <c r="L1247" t="s">
        <v>4005</v>
      </c>
      <c r="M1247" t="s">
        <v>978</v>
      </c>
      <c r="N1247" t="s">
        <v>9455</v>
      </c>
      <c r="O1247" t="s">
        <v>9455</v>
      </c>
      <c r="P1247" t="s">
        <v>9456</v>
      </c>
      <c r="Q1247">
        <v>8084</v>
      </c>
      <c r="R1247">
        <v>7811</v>
      </c>
      <c r="S1247">
        <v>7693</v>
      </c>
      <c r="T1247">
        <v>83</v>
      </c>
      <c r="U1247">
        <v>35</v>
      </c>
      <c r="V1247">
        <v>118</v>
      </c>
      <c r="W1247">
        <v>0.9849</v>
      </c>
      <c r="X1247">
        <v>1</v>
      </c>
      <c r="Y1247">
        <v>1</v>
      </c>
      <c r="Z1247">
        <v>1</v>
      </c>
      <c r="AA1247">
        <v>1</v>
      </c>
      <c r="AB1247" t="s">
        <v>1034</v>
      </c>
      <c r="AC1247" t="s">
        <v>9457</v>
      </c>
      <c r="AP1247" t="s">
        <v>981</v>
      </c>
      <c r="AQ1247">
        <v>0</v>
      </c>
      <c r="AT1247" t="s">
        <v>991</v>
      </c>
      <c r="AU1247" t="s">
        <v>9458</v>
      </c>
      <c r="AV1247" t="s">
        <v>9459</v>
      </c>
      <c r="AW1247" t="s">
        <v>9460</v>
      </c>
      <c r="AX1247" t="s">
        <v>9461</v>
      </c>
      <c r="BF1247" s="730" t="s">
        <v>9439</v>
      </c>
      <c r="BG1247" s="730" t="s">
        <v>8184</v>
      </c>
      <c r="BH1247" s="730" t="s">
        <v>11141</v>
      </c>
    </row>
    <row r="1248" spans="1:60">
      <c r="A1248">
        <v>1244</v>
      </c>
      <c r="B1248" t="s">
        <v>1034</v>
      </c>
      <c r="D1248" t="s">
        <v>9462</v>
      </c>
      <c r="E1248" t="s">
        <v>9463</v>
      </c>
      <c r="F1248" t="s">
        <v>974</v>
      </c>
      <c r="G1248">
        <v>1</v>
      </c>
      <c r="H1248">
        <v>0</v>
      </c>
      <c r="I1248" t="s">
        <v>8881</v>
      </c>
      <c r="J1248" t="s">
        <v>8904</v>
      </c>
      <c r="K1248" t="s">
        <v>1034</v>
      </c>
      <c r="L1248" t="s">
        <v>4005</v>
      </c>
      <c r="M1248" t="s">
        <v>978</v>
      </c>
      <c r="N1248" t="s">
        <v>9464</v>
      </c>
      <c r="O1248" t="s">
        <v>9464</v>
      </c>
      <c r="P1248" t="s">
        <v>9465</v>
      </c>
      <c r="Q1248">
        <v>5016</v>
      </c>
      <c r="R1248">
        <v>5243</v>
      </c>
      <c r="S1248">
        <v>5170</v>
      </c>
      <c r="T1248">
        <v>73</v>
      </c>
      <c r="U1248">
        <v>0</v>
      </c>
      <c r="V1248">
        <v>73</v>
      </c>
      <c r="W1248">
        <v>0.98609999999999998</v>
      </c>
      <c r="X1248">
        <v>1</v>
      </c>
      <c r="Y1248">
        <v>1</v>
      </c>
      <c r="Z1248">
        <v>1</v>
      </c>
      <c r="AA1248">
        <v>1</v>
      </c>
      <c r="AB1248" t="s">
        <v>1034</v>
      </c>
      <c r="AC1248" t="s">
        <v>9466</v>
      </c>
      <c r="AP1248" t="s">
        <v>981</v>
      </c>
      <c r="AQ1248">
        <v>0</v>
      </c>
      <c r="AT1248" t="s">
        <v>991</v>
      </c>
      <c r="AU1248" t="s">
        <v>9458</v>
      </c>
      <c r="AV1248" t="s">
        <v>9467</v>
      </c>
      <c r="AW1248" t="s">
        <v>9468</v>
      </c>
      <c r="AX1248" t="s">
        <v>9461</v>
      </c>
      <c r="BF1248" s="730" t="s">
        <v>9448</v>
      </c>
      <c r="BG1248" s="730" t="s">
        <v>1304</v>
      </c>
      <c r="BH1248" s="730" t="s">
        <v>11141</v>
      </c>
    </row>
    <row r="1249" spans="1:60">
      <c r="A1249">
        <v>1245</v>
      </c>
      <c r="B1249" t="s">
        <v>1034</v>
      </c>
      <c r="D1249" t="s">
        <v>9469</v>
      </c>
      <c r="E1249" t="s">
        <v>9148</v>
      </c>
      <c r="F1249" t="s">
        <v>974</v>
      </c>
      <c r="G1249">
        <v>1</v>
      </c>
      <c r="H1249">
        <v>0</v>
      </c>
      <c r="I1249" t="s">
        <v>8881</v>
      </c>
      <c r="J1249" t="s">
        <v>8896</v>
      </c>
      <c r="K1249" t="s">
        <v>8184</v>
      </c>
      <c r="L1249" t="s">
        <v>4005</v>
      </c>
      <c r="M1249" t="s">
        <v>978</v>
      </c>
      <c r="N1249" t="s">
        <v>9470</v>
      </c>
      <c r="O1249" t="s">
        <v>9471</v>
      </c>
      <c r="P1249" t="s">
        <v>9472</v>
      </c>
      <c r="Q1249">
        <v>43028</v>
      </c>
      <c r="R1249">
        <v>39503</v>
      </c>
      <c r="S1249">
        <v>39013</v>
      </c>
      <c r="T1249">
        <v>415</v>
      </c>
      <c r="U1249">
        <v>75</v>
      </c>
      <c r="V1249">
        <v>490</v>
      </c>
      <c r="W1249">
        <v>0.98760000000000003</v>
      </c>
      <c r="X1249">
        <v>1</v>
      </c>
      <c r="Y1249">
        <v>0</v>
      </c>
      <c r="Z1249">
        <v>1</v>
      </c>
      <c r="AA1249">
        <v>0</v>
      </c>
      <c r="AB1249" t="s">
        <v>1034</v>
      </c>
      <c r="AC1249" t="s">
        <v>9473</v>
      </c>
      <c r="AP1249" t="s">
        <v>981</v>
      </c>
      <c r="AQ1249">
        <v>0</v>
      </c>
      <c r="AT1249" t="s">
        <v>1054</v>
      </c>
      <c r="AU1249" t="s">
        <v>4341</v>
      </c>
      <c r="AV1249" t="s">
        <v>9474</v>
      </c>
      <c r="AW1249" t="s">
        <v>4342</v>
      </c>
      <c r="AX1249" t="s">
        <v>9475</v>
      </c>
      <c r="BF1249" s="730" t="s">
        <v>9454</v>
      </c>
      <c r="BG1249" s="730" t="s">
        <v>1034</v>
      </c>
      <c r="BH1249" s="730" t="s">
        <v>11141</v>
      </c>
    </row>
    <row r="1250" spans="1:60">
      <c r="A1250">
        <v>1246</v>
      </c>
      <c r="B1250" t="s">
        <v>1034</v>
      </c>
      <c r="D1250" t="s">
        <v>9476</v>
      </c>
      <c r="E1250" t="s">
        <v>9477</v>
      </c>
      <c r="F1250" t="s">
        <v>1019</v>
      </c>
      <c r="G1250">
        <v>0</v>
      </c>
      <c r="H1250">
        <v>1</v>
      </c>
      <c r="I1250" t="s">
        <v>8881</v>
      </c>
      <c r="J1250" t="s">
        <v>9135</v>
      </c>
      <c r="K1250" t="s">
        <v>6531</v>
      </c>
      <c r="L1250" t="s">
        <v>4005</v>
      </c>
      <c r="M1250" t="s">
        <v>978</v>
      </c>
      <c r="N1250" t="s">
        <v>9477</v>
      </c>
      <c r="O1250" t="s">
        <v>9477</v>
      </c>
      <c r="P1250" t="s">
        <v>9478</v>
      </c>
      <c r="Q1250">
        <v>9117</v>
      </c>
      <c r="R1250">
        <v>9117</v>
      </c>
      <c r="S1250">
        <v>8180</v>
      </c>
      <c r="T1250">
        <v>631</v>
      </c>
      <c r="U1250">
        <v>306</v>
      </c>
      <c r="V1250">
        <v>937</v>
      </c>
      <c r="W1250">
        <v>0.8972</v>
      </c>
      <c r="X1250">
        <v>0</v>
      </c>
      <c r="Y1250">
        <v>0</v>
      </c>
      <c r="Z1250">
        <v>1</v>
      </c>
      <c r="AA1250">
        <v>0</v>
      </c>
      <c r="AB1250" t="s">
        <v>1034</v>
      </c>
      <c r="AC1250" t="s">
        <v>747</v>
      </c>
      <c r="AJ1250" t="s">
        <v>5687</v>
      </c>
      <c r="AP1250" t="s">
        <v>981</v>
      </c>
      <c r="AQ1250">
        <v>0</v>
      </c>
      <c r="AT1250" t="s">
        <v>991</v>
      </c>
      <c r="AU1250" t="s">
        <v>9479</v>
      </c>
      <c r="AV1250" t="s">
        <v>9480</v>
      </c>
      <c r="AW1250" t="s">
        <v>9481</v>
      </c>
      <c r="AX1250" t="s">
        <v>9481</v>
      </c>
      <c r="BF1250" s="730" t="s">
        <v>9462</v>
      </c>
      <c r="BG1250" s="730" t="s">
        <v>1034</v>
      </c>
      <c r="BH1250" s="730" t="s">
        <v>11141</v>
      </c>
    </row>
    <row r="1251" spans="1:60">
      <c r="A1251">
        <v>1247</v>
      </c>
      <c r="B1251" t="s">
        <v>1034</v>
      </c>
      <c r="D1251" t="s">
        <v>9482</v>
      </c>
      <c r="E1251" t="s">
        <v>9483</v>
      </c>
      <c r="F1251" t="s">
        <v>974</v>
      </c>
      <c r="G1251">
        <v>1</v>
      </c>
      <c r="H1251">
        <v>0</v>
      </c>
      <c r="I1251" t="s">
        <v>8881</v>
      </c>
      <c r="J1251" t="s">
        <v>6457</v>
      </c>
      <c r="K1251" t="s">
        <v>8184</v>
      </c>
      <c r="L1251" t="s">
        <v>4005</v>
      </c>
      <c r="M1251" t="s">
        <v>978</v>
      </c>
      <c r="N1251" t="s">
        <v>9484</v>
      </c>
      <c r="O1251" t="s">
        <v>9484</v>
      </c>
      <c r="P1251" t="s">
        <v>9485</v>
      </c>
      <c r="Q1251">
        <v>2845</v>
      </c>
      <c r="R1251">
        <v>2559</v>
      </c>
      <c r="S1251">
        <v>2510</v>
      </c>
      <c r="T1251">
        <v>30</v>
      </c>
      <c r="U1251">
        <v>19</v>
      </c>
      <c r="V1251">
        <v>49</v>
      </c>
      <c r="W1251">
        <v>0.98089999999999999</v>
      </c>
      <c r="X1251">
        <v>1</v>
      </c>
      <c r="Y1251">
        <v>1</v>
      </c>
      <c r="Z1251">
        <v>1</v>
      </c>
      <c r="AA1251">
        <v>1</v>
      </c>
      <c r="AB1251" t="s">
        <v>1034</v>
      </c>
      <c r="AC1251" t="s">
        <v>9486</v>
      </c>
      <c r="AP1251" t="s">
        <v>981</v>
      </c>
      <c r="AQ1251">
        <v>0</v>
      </c>
      <c r="AT1251" t="s">
        <v>991</v>
      </c>
      <c r="AU1251" t="s">
        <v>9487</v>
      </c>
      <c r="AV1251" t="s">
        <v>9488</v>
      </c>
      <c r="AW1251" t="s">
        <v>9489</v>
      </c>
      <c r="AX1251" t="s">
        <v>9490</v>
      </c>
      <c r="BF1251" s="730" t="s">
        <v>9469</v>
      </c>
      <c r="BG1251" s="730" t="s">
        <v>8184</v>
      </c>
      <c r="BH1251" s="730" t="s">
        <v>11141</v>
      </c>
    </row>
    <row r="1252" spans="1:60">
      <c r="A1252">
        <v>1248</v>
      </c>
      <c r="B1252" t="s">
        <v>1034</v>
      </c>
      <c r="D1252" t="s">
        <v>9491</v>
      </c>
      <c r="E1252" t="s">
        <v>9492</v>
      </c>
      <c r="F1252" t="s">
        <v>974</v>
      </c>
      <c r="G1252">
        <v>1</v>
      </c>
      <c r="H1252">
        <v>0</v>
      </c>
      <c r="I1252" t="s">
        <v>8881</v>
      </c>
      <c r="J1252" t="s">
        <v>8940</v>
      </c>
      <c r="K1252" t="s">
        <v>1034</v>
      </c>
      <c r="L1252" t="s">
        <v>4005</v>
      </c>
      <c r="M1252" t="s">
        <v>978</v>
      </c>
      <c r="N1252" t="s">
        <v>9492</v>
      </c>
      <c r="O1252" t="s">
        <v>9492</v>
      </c>
      <c r="P1252" t="s">
        <v>9493</v>
      </c>
      <c r="Q1252">
        <v>5385</v>
      </c>
      <c r="R1252">
        <v>5451</v>
      </c>
      <c r="S1252">
        <v>5451</v>
      </c>
      <c r="T1252">
        <v>0</v>
      </c>
      <c r="U1252">
        <v>0</v>
      </c>
      <c r="V1252">
        <v>0</v>
      </c>
      <c r="W1252">
        <v>1</v>
      </c>
      <c r="X1252">
        <v>1</v>
      </c>
      <c r="Y1252">
        <v>1</v>
      </c>
      <c r="Z1252">
        <v>1</v>
      </c>
      <c r="AA1252">
        <v>1</v>
      </c>
      <c r="AB1252" t="s">
        <v>1034</v>
      </c>
      <c r="AC1252" t="s">
        <v>9494</v>
      </c>
      <c r="AP1252" t="s">
        <v>981</v>
      </c>
      <c r="AQ1252">
        <v>0</v>
      </c>
      <c r="AT1252" t="s">
        <v>1034</v>
      </c>
      <c r="AU1252" t="s">
        <v>8981</v>
      </c>
      <c r="AV1252" t="s">
        <v>9495</v>
      </c>
      <c r="AW1252" t="s">
        <v>8982</v>
      </c>
      <c r="AX1252" t="s">
        <v>8982</v>
      </c>
      <c r="BF1252" s="730" t="s">
        <v>9476</v>
      </c>
      <c r="BG1252" s="730" t="s">
        <v>6531</v>
      </c>
      <c r="BH1252" s="730" t="s">
        <v>11141</v>
      </c>
    </row>
    <row r="1253" spans="1:60">
      <c r="A1253">
        <v>1249</v>
      </c>
      <c r="B1253" t="s">
        <v>1034</v>
      </c>
      <c r="D1253" t="s">
        <v>9496</v>
      </c>
      <c r="E1253" t="s">
        <v>9497</v>
      </c>
      <c r="F1253" t="s">
        <v>974</v>
      </c>
      <c r="G1253">
        <v>1</v>
      </c>
      <c r="H1253">
        <v>0</v>
      </c>
      <c r="I1253" t="s">
        <v>9498</v>
      </c>
      <c r="J1253" t="s">
        <v>9097</v>
      </c>
      <c r="K1253" t="s">
        <v>7788</v>
      </c>
      <c r="L1253" t="s">
        <v>4005</v>
      </c>
      <c r="M1253" t="s">
        <v>978</v>
      </c>
      <c r="N1253" t="s">
        <v>9497</v>
      </c>
      <c r="O1253" t="s">
        <v>9497</v>
      </c>
      <c r="P1253" t="s">
        <v>9499</v>
      </c>
      <c r="Q1253">
        <v>8960</v>
      </c>
      <c r="R1253">
        <v>6922</v>
      </c>
      <c r="S1253">
        <v>6836</v>
      </c>
      <c r="T1253">
        <v>54</v>
      </c>
      <c r="U1253">
        <v>32</v>
      </c>
      <c r="V1253">
        <v>86</v>
      </c>
      <c r="W1253">
        <v>0.98760000000000003</v>
      </c>
      <c r="X1253">
        <v>1</v>
      </c>
      <c r="Y1253">
        <v>1</v>
      </c>
      <c r="Z1253">
        <v>1</v>
      </c>
      <c r="AA1253">
        <v>1</v>
      </c>
      <c r="AB1253" t="s">
        <v>1034</v>
      </c>
      <c r="AC1253" t="s">
        <v>9500</v>
      </c>
      <c r="AP1253" t="s">
        <v>981</v>
      </c>
      <c r="AQ1253">
        <v>0</v>
      </c>
      <c r="AT1253" t="s">
        <v>1190</v>
      </c>
      <c r="AU1253" t="s">
        <v>3166</v>
      </c>
      <c r="AV1253" t="s">
        <v>9501</v>
      </c>
      <c r="AW1253" t="s">
        <v>9502</v>
      </c>
      <c r="AX1253" t="s">
        <v>9503</v>
      </c>
      <c r="BF1253" s="730" t="s">
        <v>9482</v>
      </c>
      <c r="BG1253" s="730" t="s">
        <v>8184</v>
      </c>
      <c r="BH1253" s="730" t="s">
        <v>11141</v>
      </c>
    </row>
    <row r="1254" spans="1:60">
      <c r="A1254">
        <v>1250</v>
      </c>
      <c r="B1254" t="s">
        <v>1034</v>
      </c>
      <c r="D1254" t="s">
        <v>9504</v>
      </c>
      <c r="E1254" t="s">
        <v>9505</v>
      </c>
      <c r="F1254" t="s">
        <v>974</v>
      </c>
      <c r="G1254">
        <v>1</v>
      </c>
      <c r="H1254">
        <v>0</v>
      </c>
      <c r="I1254" t="s">
        <v>2309</v>
      </c>
      <c r="J1254" t="s">
        <v>8688</v>
      </c>
      <c r="K1254" t="s">
        <v>8912</v>
      </c>
      <c r="L1254" t="s">
        <v>4005</v>
      </c>
      <c r="M1254" t="s">
        <v>978</v>
      </c>
      <c r="N1254" t="s">
        <v>9505</v>
      </c>
      <c r="O1254" t="s">
        <v>9505</v>
      </c>
      <c r="P1254" t="s">
        <v>9506</v>
      </c>
      <c r="Q1254">
        <v>16786</v>
      </c>
      <c r="R1254">
        <v>15666</v>
      </c>
      <c r="S1254">
        <v>15226</v>
      </c>
      <c r="T1254">
        <v>284</v>
      </c>
      <c r="U1254">
        <v>156</v>
      </c>
      <c r="V1254">
        <v>440</v>
      </c>
      <c r="W1254">
        <v>0.97189999999999999</v>
      </c>
      <c r="X1254">
        <v>0</v>
      </c>
      <c r="Y1254">
        <v>1</v>
      </c>
      <c r="Z1254">
        <v>1</v>
      </c>
      <c r="AA1254">
        <v>0</v>
      </c>
      <c r="AB1254" t="s">
        <v>1034</v>
      </c>
      <c r="AC1254" t="s">
        <v>9507</v>
      </c>
      <c r="AP1254" t="s">
        <v>981</v>
      </c>
      <c r="AQ1254">
        <v>0</v>
      </c>
      <c r="AT1254" t="s">
        <v>1023</v>
      </c>
      <c r="AU1254" t="s">
        <v>8389</v>
      </c>
      <c r="AV1254" t="s">
        <v>9508</v>
      </c>
      <c r="AW1254" t="s">
        <v>8390</v>
      </c>
      <c r="AX1254" t="s">
        <v>8390</v>
      </c>
      <c r="BF1254" s="730" t="s">
        <v>9491</v>
      </c>
      <c r="BG1254" s="730" t="s">
        <v>1034</v>
      </c>
      <c r="BH1254" s="730" t="s">
        <v>11141</v>
      </c>
    </row>
    <row r="1255" spans="1:60">
      <c r="A1255">
        <v>1251</v>
      </c>
      <c r="B1255" t="s">
        <v>1034</v>
      </c>
      <c r="D1255" t="s">
        <v>9303</v>
      </c>
      <c r="E1255" t="s">
        <v>9306</v>
      </c>
      <c r="F1255" t="s">
        <v>974</v>
      </c>
      <c r="G1255">
        <v>1</v>
      </c>
      <c r="H1255">
        <v>0</v>
      </c>
      <c r="I1255" t="s">
        <v>2309</v>
      </c>
      <c r="J1255" t="s">
        <v>9090</v>
      </c>
      <c r="K1255" t="s">
        <v>8912</v>
      </c>
      <c r="L1255" t="s">
        <v>4005</v>
      </c>
      <c r="M1255" t="s">
        <v>978</v>
      </c>
      <c r="N1255" t="s">
        <v>9306</v>
      </c>
      <c r="O1255" t="s">
        <v>9306</v>
      </c>
      <c r="P1255" t="s">
        <v>9509</v>
      </c>
      <c r="Q1255">
        <v>3313</v>
      </c>
      <c r="R1255">
        <v>3277</v>
      </c>
      <c r="S1255">
        <v>3042</v>
      </c>
      <c r="T1255">
        <v>74</v>
      </c>
      <c r="U1255">
        <v>161</v>
      </c>
      <c r="V1255">
        <v>235</v>
      </c>
      <c r="W1255">
        <v>0.92830000000000001</v>
      </c>
      <c r="X1255">
        <v>0</v>
      </c>
      <c r="Y1255">
        <v>1</v>
      </c>
      <c r="Z1255">
        <v>1</v>
      </c>
      <c r="AA1255">
        <v>0</v>
      </c>
      <c r="AB1255" t="s">
        <v>1034</v>
      </c>
      <c r="AC1255" t="s">
        <v>9510</v>
      </c>
      <c r="AP1255" t="s">
        <v>981</v>
      </c>
      <c r="AQ1255">
        <v>0</v>
      </c>
      <c r="AT1255" t="s">
        <v>1044</v>
      </c>
      <c r="AU1255" t="s">
        <v>7798</v>
      </c>
      <c r="AV1255" t="s">
        <v>9511</v>
      </c>
      <c r="AW1255" t="s">
        <v>9512</v>
      </c>
      <c r="AX1255" t="s">
        <v>7799</v>
      </c>
      <c r="BF1255" s="730" t="s">
        <v>9496</v>
      </c>
      <c r="BG1255" s="730" t="s">
        <v>7788</v>
      </c>
      <c r="BH1255" s="730" t="s">
        <v>11141</v>
      </c>
    </row>
    <row r="1256" spans="1:60">
      <c r="A1256">
        <v>1252</v>
      </c>
      <c r="B1256" t="s">
        <v>1034</v>
      </c>
      <c r="D1256" t="s">
        <v>9217</v>
      </c>
      <c r="E1256" t="s">
        <v>9219</v>
      </c>
      <c r="F1256" t="s">
        <v>974</v>
      </c>
      <c r="G1256">
        <v>1</v>
      </c>
      <c r="H1256">
        <v>0</v>
      </c>
      <c r="I1256" t="s">
        <v>8881</v>
      </c>
      <c r="J1256" t="s">
        <v>9513</v>
      </c>
      <c r="K1256" t="s">
        <v>7788</v>
      </c>
      <c r="L1256" t="s">
        <v>4005</v>
      </c>
      <c r="M1256" t="s">
        <v>978</v>
      </c>
      <c r="N1256" t="s">
        <v>9219</v>
      </c>
      <c r="O1256" t="s">
        <v>9514</v>
      </c>
      <c r="P1256" t="s">
        <v>9515</v>
      </c>
      <c r="Q1256">
        <v>108111</v>
      </c>
      <c r="R1256">
        <v>94372</v>
      </c>
      <c r="S1256">
        <v>92599</v>
      </c>
      <c r="T1256">
        <v>1535</v>
      </c>
      <c r="U1256">
        <v>238</v>
      </c>
      <c r="V1256">
        <v>1773</v>
      </c>
      <c r="W1256">
        <v>0.98119999999999996</v>
      </c>
      <c r="X1256">
        <v>1</v>
      </c>
      <c r="Y1256">
        <v>1</v>
      </c>
      <c r="Z1256">
        <v>0</v>
      </c>
      <c r="AA1256">
        <v>0</v>
      </c>
      <c r="AB1256" t="s">
        <v>1034</v>
      </c>
      <c r="AC1256" t="s">
        <v>9516</v>
      </c>
      <c r="AP1256" t="s">
        <v>981</v>
      </c>
      <c r="AQ1256">
        <v>0</v>
      </c>
      <c r="AT1256" t="s">
        <v>1239</v>
      </c>
      <c r="AU1256" t="s">
        <v>6306</v>
      </c>
      <c r="AV1256" t="s">
        <v>9517</v>
      </c>
      <c r="AW1256" t="s">
        <v>6307</v>
      </c>
      <c r="AX1256" t="s">
        <v>6307</v>
      </c>
      <c r="BF1256" s="730" t="s">
        <v>9504</v>
      </c>
      <c r="BG1256" s="730" t="s">
        <v>8912</v>
      </c>
      <c r="BH1256" s="730" t="s">
        <v>11141</v>
      </c>
    </row>
    <row r="1257" spans="1:60">
      <c r="A1257">
        <v>1253</v>
      </c>
      <c r="B1257" t="s">
        <v>1034</v>
      </c>
      <c r="D1257" t="s">
        <v>8977</v>
      </c>
      <c r="E1257" t="s">
        <v>8980</v>
      </c>
      <c r="F1257" t="s">
        <v>974</v>
      </c>
      <c r="G1257">
        <v>1</v>
      </c>
      <c r="H1257">
        <v>0</v>
      </c>
      <c r="I1257" t="s">
        <v>8881</v>
      </c>
      <c r="J1257" t="s">
        <v>8947</v>
      </c>
      <c r="K1257" t="s">
        <v>8184</v>
      </c>
      <c r="L1257" t="s">
        <v>4005</v>
      </c>
      <c r="M1257" t="s">
        <v>978</v>
      </c>
      <c r="N1257" t="s">
        <v>8980</v>
      </c>
      <c r="O1257" t="s">
        <v>9518</v>
      </c>
      <c r="P1257" t="s">
        <v>9519</v>
      </c>
      <c r="Q1257">
        <v>20461</v>
      </c>
      <c r="R1257">
        <v>23598</v>
      </c>
      <c r="S1257">
        <v>23032</v>
      </c>
      <c r="T1257">
        <v>460</v>
      </c>
      <c r="U1257">
        <v>106</v>
      </c>
      <c r="V1257">
        <v>566</v>
      </c>
      <c r="W1257">
        <v>0.97599999999999998</v>
      </c>
      <c r="X1257">
        <v>0</v>
      </c>
      <c r="Y1257">
        <v>1</v>
      </c>
      <c r="Z1257">
        <v>1</v>
      </c>
      <c r="AA1257">
        <v>0</v>
      </c>
      <c r="AB1257" t="s">
        <v>1034</v>
      </c>
      <c r="AC1257" t="s">
        <v>9520</v>
      </c>
      <c r="AP1257" t="s">
        <v>981</v>
      </c>
      <c r="AQ1257">
        <v>0</v>
      </c>
      <c r="AT1257" t="s">
        <v>1023</v>
      </c>
      <c r="AU1257" t="s">
        <v>8383</v>
      </c>
      <c r="AV1257" t="s">
        <v>9521</v>
      </c>
      <c r="AW1257" t="s">
        <v>9522</v>
      </c>
      <c r="AX1257" t="s">
        <v>8384</v>
      </c>
      <c r="BF1257" s="730" t="s">
        <v>9303</v>
      </c>
      <c r="BG1257" s="730" t="s">
        <v>8912</v>
      </c>
      <c r="BH1257" s="730" t="s">
        <v>11141</v>
      </c>
    </row>
    <row r="1258" spans="1:60">
      <c r="A1258">
        <v>1254</v>
      </c>
      <c r="B1258" t="s">
        <v>1034</v>
      </c>
      <c r="D1258" t="s">
        <v>8810</v>
      </c>
      <c r="E1258" t="s">
        <v>8813</v>
      </c>
      <c r="F1258" t="s">
        <v>974</v>
      </c>
      <c r="G1258">
        <v>1</v>
      </c>
      <c r="H1258">
        <v>0</v>
      </c>
      <c r="I1258" t="s">
        <v>8881</v>
      </c>
      <c r="J1258" t="s">
        <v>9135</v>
      </c>
      <c r="K1258" t="s">
        <v>6531</v>
      </c>
      <c r="L1258" t="s">
        <v>4013</v>
      </c>
      <c r="M1258" t="s">
        <v>978</v>
      </c>
      <c r="N1258" t="s">
        <v>8813</v>
      </c>
      <c r="O1258" t="s">
        <v>8813</v>
      </c>
      <c r="P1258" t="s">
        <v>9523</v>
      </c>
      <c r="Q1258">
        <v>27582</v>
      </c>
      <c r="R1258">
        <v>26555</v>
      </c>
      <c r="S1258">
        <v>26461</v>
      </c>
      <c r="T1258">
        <v>56</v>
      </c>
      <c r="U1258">
        <v>38</v>
      </c>
      <c r="V1258">
        <v>94</v>
      </c>
      <c r="W1258">
        <v>0.99650000000000005</v>
      </c>
      <c r="X1258">
        <v>1</v>
      </c>
      <c r="Y1258">
        <v>1</v>
      </c>
      <c r="Z1258">
        <v>1</v>
      </c>
      <c r="AA1258">
        <v>1</v>
      </c>
      <c r="AB1258" t="s">
        <v>1034</v>
      </c>
      <c r="AC1258" t="s">
        <v>9524</v>
      </c>
      <c r="AP1258" t="s">
        <v>981</v>
      </c>
      <c r="AQ1258">
        <v>0</v>
      </c>
      <c r="AT1258" t="s">
        <v>1044</v>
      </c>
      <c r="AU1258" t="s">
        <v>6920</v>
      </c>
      <c r="AV1258" t="s">
        <v>9525</v>
      </c>
      <c r="AW1258" t="s">
        <v>9526</v>
      </c>
      <c r="AX1258" t="s">
        <v>6914</v>
      </c>
      <c r="BF1258" s="730" t="s">
        <v>9217</v>
      </c>
      <c r="BG1258" s="730" t="s">
        <v>7788</v>
      </c>
      <c r="BH1258" s="730" t="s">
        <v>11141</v>
      </c>
    </row>
    <row r="1259" spans="1:60">
      <c r="A1259">
        <v>1255</v>
      </c>
      <c r="B1259" t="s">
        <v>1034</v>
      </c>
      <c r="D1259" t="s">
        <v>8787</v>
      </c>
      <c r="E1259" t="s">
        <v>8790</v>
      </c>
      <c r="F1259" t="s">
        <v>974</v>
      </c>
      <c r="G1259">
        <v>1</v>
      </c>
      <c r="H1259">
        <v>0</v>
      </c>
      <c r="I1259" t="s">
        <v>8881</v>
      </c>
      <c r="J1259" t="s">
        <v>8947</v>
      </c>
      <c r="K1259" t="s">
        <v>1034</v>
      </c>
      <c r="L1259" t="s">
        <v>4005</v>
      </c>
      <c r="M1259" t="s">
        <v>978</v>
      </c>
      <c r="N1259" t="s">
        <v>8790</v>
      </c>
      <c r="O1259" t="s">
        <v>8790</v>
      </c>
      <c r="P1259" t="s">
        <v>9527</v>
      </c>
      <c r="Q1259">
        <v>4968</v>
      </c>
      <c r="R1259">
        <v>5410</v>
      </c>
      <c r="S1259">
        <v>5357</v>
      </c>
      <c r="T1259">
        <v>40</v>
      </c>
      <c r="U1259">
        <v>13</v>
      </c>
      <c r="V1259">
        <v>53</v>
      </c>
      <c r="W1259">
        <v>0.99019999999999997</v>
      </c>
      <c r="X1259">
        <v>1</v>
      </c>
      <c r="Y1259">
        <v>1</v>
      </c>
      <c r="Z1259">
        <v>1</v>
      </c>
      <c r="AA1259">
        <v>1</v>
      </c>
      <c r="AB1259" t="s">
        <v>1034</v>
      </c>
      <c r="AC1259" t="s">
        <v>9528</v>
      </c>
      <c r="AP1259" t="s">
        <v>981</v>
      </c>
      <c r="AQ1259">
        <v>0</v>
      </c>
      <c r="AT1259" t="s">
        <v>1190</v>
      </c>
      <c r="AU1259" t="s">
        <v>2832</v>
      </c>
      <c r="AV1259" t="s">
        <v>9529</v>
      </c>
      <c r="AW1259" t="s">
        <v>9530</v>
      </c>
      <c r="AX1259" t="s">
        <v>2835</v>
      </c>
      <c r="BF1259" s="730" t="s">
        <v>8977</v>
      </c>
      <c r="BG1259" s="730" t="s">
        <v>8184</v>
      </c>
      <c r="BH1259" s="730" t="s">
        <v>11141</v>
      </c>
    </row>
    <row r="1260" spans="1:60">
      <c r="A1260">
        <v>1256</v>
      </c>
      <c r="B1260" t="s">
        <v>1034</v>
      </c>
      <c r="D1260" t="s">
        <v>8649</v>
      </c>
      <c r="E1260" t="s">
        <v>8651</v>
      </c>
      <c r="F1260" t="s">
        <v>974</v>
      </c>
      <c r="G1260">
        <v>1</v>
      </c>
      <c r="H1260">
        <v>0</v>
      </c>
      <c r="I1260" t="s">
        <v>4002</v>
      </c>
      <c r="J1260" t="s">
        <v>9229</v>
      </c>
      <c r="K1260" t="s">
        <v>6531</v>
      </c>
      <c r="L1260" t="s">
        <v>4005</v>
      </c>
      <c r="M1260" t="s">
        <v>978</v>
      </c>
      <c r="N1260" t="s">
        <v>8651</v>
      </c>
      <c r="O1260" t="s">
        <v>8651</v>
      </c>
      <c r="P1260" t="s">
        <v>9531</v>
      </c>
      <c r="Q1260">
        <v>2440</v>
      </c>
      <c r="R1260">
        <v>2440</v>
      </c>
      <c r="S1260">
        <v>2440</v>
      </c>
      <c r="T1260">
        <v>0</v>
      </c>
      <c r="U1260">
        <v>0</v>
      </c>
      <c r="V1260">
        <v>0</v>
      </c>
      <c r="W1260">
        <v>1</v>
      </c>
      <c r="X1260">
        <v>1</v>
      </c>
      <c r="Y1260">
        <v>1</v>
      </c>
      <c r="Z1260">
        <v>1</v>
      </c>
      <c r="AA1260">
        <v>1</v>
      </c>
      <c r="AB1260" t="s">
        <v>1034</v>
      </c>
      <c r="AC1260" t="s">
        <v>9532</v>
      </c>
      <c r="AP1260" t="s">
        <v>981</v>
      </c>
      <c r="AQ1260">
        <v>0</v>
      </c>
      <c r="AT1260" t="s">
        <v>991</v>
      </c>
      <c r="AU1260" t="s">
        <v>9533</v>
      </c>
      <c r="AV1260" t="s">
        <v>9534</v>
      </c>
      <c r="AW1260" t="s">
        <v>9535</v>
      </c>
      <c r="AX1260" t="s">
        <v>9536</v>
      </c>
      <c r="BF1260" s="730" t="s">
        <v>8810</v>
      </c>
      <c r="BG1260" s="730" t="s">
        <v>6531</v>
      </c>
      <c r="BH1260" s="730" t="s">
        <v>11141</v>
      </c>
    </row>
    <row r="1261" spans="1:60">
      <c r="A1261">
        <v>1257</v>
      </c>
      <c r="B1261" t="s">
        <v>1034</v>
      </c>
      <c r="D1261" t="s">
        <v>8617</v>
      </c>
      <c r="E1261" t="s">
        <v>8620</v>
      </c>
      <c r="F1261" t="s">
        <v>974</v>
      </c>
      <c r="G1261">
        <v>1</v>
      </c>
      <c r="H1261">
        <v>0</v>
      </c>
      <c r="I1261" t="s">
        <v>8881</v>
      </c>
      <c r="J1261" t="s">
        <v>6987</v>
      </c>
      <c r="K1261" t="s">
        <v>1034</v>
      </c>
      <c r="L1261" t="s">
        <v>4005</v>
      </c>
      <c r="M1261" t="s">
        <v>978</v>
      </c>
      <c r="N1261" t="s">
        <v>8620</v>
      </c>
      <c r="O1261" t="s">
        <v>8620</v>
      </c>
      <c r="P1261" t="s">
        <v>9537</v>
      </c>
      <c r="Q1261">
        <v>4509</v>
      </c>
      <c r="R1261">
        <v>4415</v>
      </c>
      <c r="S1261">
        <v>4181</v>
      </c>
      <c r="T1261">
        <v>214</v>
      </c>
      <c r="U1261">
        <v>20</v>
      </c>
      <c r="V1261">
        <v>234</v>
      </c>
      <c r="W1261">
        <v>0.94699999999999995</v>
      </c>
      <c r="X1261">
        <v>0</v>
      </c>
      <c r="Y1261">
        <v>1</v>
      </c>
      <c r="Z1261">
        <v>1</v>
      </c>
      <c r="AA1261">
        <v>0</v>
      </c>
      <c r="AB1261" t="s">
        <v>1034</v>
      </c>
      <c r="AC1261" t="s">
        <v>9538</v>
      </c>
      <c r="AP1261" t="s">
        <v>981</v>
      </c>
      <c r="AQ1261">
        <v>0</v>
      </c>
      <c r="AT1261" t="s">
        <v>1239</v>
      </c>
      <c r="AU1261" t="s">
        <v>6719</v>
      </c>
      <c r="AV1261" t="s">
        <v>9539</v>
      </c>
      <c r="AW1261" t="s">
        <v>6720</v>
      </c>
      <c r="AX1261" t="s">
        <v>6720</v>
      </c>
      <c r="BF1261" s="730" t="s">
        <v>8787</v>
      </c>
      <c r="BG1261" s="730" t="s">
        <v>1034</v>
      </c>
      <c r="BH1261" s="730" t="s">
        <v>11141</v>
      </c>
    </row>
    <row r="1262" spans="1:60">
      <c r="A1262">
        <v>1258</v>
      </c>
      <c r="B1262" t="s">
        <v>1034</v>
      </c>
      <c r="D1262" t="s">
        <v>8557</v>
      </c>
      <c r="E1262" t="s">
        <v>8560</v>
      </c>
      <c r="F1262" t="s">
        <v>974</v>
      </c>
      <c r="G1262">
        <v>1</v>
      </c>
      <c r="H1262">
        <v>0</v>
      </c>
      <c r="I1262" t="s">
        <v>8881</v>
      </c>
      <c r="J1262" t="s">
        <v>8989</v>
      </c>
      <c r="K1262" t="s">
        <v>7788</v>
      </c>
      <c r="L1262" t="s">
        <v>4005</v>
      </c>
      <c r="M1262" t="s">
        <v>978</v>
      </c>
      <c r="N1262" t="s">
        <v>8560</v>
      </c>
      <c r="O1262" t="s">
        <v>9540</v>
      </c>
      <c r="P1262" t="s">
        <v>9541</v>
      </c>
      <c r="Q1262">
        <v>11824</v>
      </c>
      <c r="R1262">
        <v>11003</v>
      </c>
      <c r="S1262">
        <v>10599</v>
      </c>
      <c r="T1262">
        <v>343</v>
      </c>
      <c r="U1262">
        <v>61</v>
      </c>
      <c r="V1262">
        <v>404</v>
      </c>
      <c r="W1262">
        <v>0.96330000000000005</v>
      </c>
      <c r="X1262">
        <v>0</v>
      </c>
      <c r="Y1262">
        <v>1</v>
      </c>
      <c r="Z1262">
        <v>1</v>
      </c>
      <c r="AA1262">
        <v>0</v>
      </c>
      <c r="AB1262" t="s">
        <v>1034</v>
      </c>
      <c r="AC1262" t="s">
        <v>9542</v>
      </c>
      <c r="AP1262" t="s">
        <v>981</v>
      </c>
      <c r="AQ1262">
        <v>0</v>
      </c>
      <c r="AT1262" t="s">
        <v>1023</v>
      </c>
      <c r="AU1262" t="s">
        <v>8377</v>
      </c>
      <c r="AV1262" t="s">
        <v>9543</v>
      </c>
      <c r="AW1262" t="s">
        <v>8378</v>
      </c>
      <c r="AX1262" t="s">
        <v>8378</v>
      </c>
      <c r="BF1262" s="730" t="s">
        <v>8649</v>
      </c>
      <c r="BG1262" s="730" t="s">
        <v>6531</v>
      </c>
      <c r="BH1262" s="730" t="s">
        <v>11141</v>
      </c>
    </row>
    <row r="1263" spans="1:60">
      <c r="A1263">
        <v>1259</v>
      </c>
      <c r="B1263" t="s">
        <v>1034</v>
      </c>
      <c r="D1263" t="s">
        <v>8436</v>
      </c>
      <c r="E1263" t="s">
        <v>8439</v>
      </c>
      <c r="F1263" t="s">
        <v>974</v>
      </c>
      <c r="G1263">
        <v>1</v>
      </c>
      <c r="H1263">
        <v>0</v>
      </c>
      <c r="I1263" t="s">
        <v>8881</v>
      </c>
      <c r="J1263" t="s">
        <v>9135</v>
      </c>
      <c r="K1263" t="s">
        <v>6531</v>
      </c>
      <c r="L1263" t="s">
        <v>4005</v>
      </c>
      <c r="M1263" t="s">
        <v>978</v>
      </c>
      <c r="N1263" t="s">
        <v>9544</v>
      </c>
      <c r="O1263" t="s">
        <v>9545</v>
      </c>
      <c r="P1263" t="s">
        <v>9546</v>
      </c>
      <c r="Q1263">
        <v>5378</v>
      </c>
      <c r="R1263">
        <v>5308</v>
      </c>
      <c r="S1263">
        <v>5199</v>
      </c>
      <c r="T1263">
        <v>80</v>
      </c>
      <c r="U1263">
        <v>29</v>
      </c>
      <c r="V1263">
        <v>109</v>
      </c>
      <c r="W1263">
        <v>0.97950000000000004</v>
      </c>
      <c r="X1263">
        <v>0</v>
      </c>
      <c r="Y1263">
        <v>1</v>
      </c>
      <c r="Z1263">
        <v>1</v>
      </c>
      <c r="AA1263">
        <v>0</v>
      </c>
      <c r="AB1263" t="s">
        <v>1034</v>
      </c>
      <c r="AC1263" t="s">
        <v>9547</v>
      </c>
      <c r="AP1263" t="s">
        <v>981</v>
      </c>
      <c r="AQ1263">
        <v>0</v>
      </c>
      <c r="AT1263" t="s">
        <v>1034</v>
      </c>
      <c r="AU1263" t="s">
        <v>9504</v>
      </c>
      <c r="AV1263" t="s">
        <v>9548</v>
      </c>
      <c r="AW1263" t="s">
        <v>9549</v>
      </c>
      <c r="AX1263" t="s">
        <v>9505</v>
      </c>
      <c r="BF1263" s="730" t="s">
        <v>8617</v>
      </c>
      <c r="BG1263" s="730" t="s">
        <v>1034</v>
      </c>
      <c r="BH1263" s="730" t="s">
        <v>11141</v>
      </c>
    </row>
    <row r="1264" spans="1:60">
      <c r="A1264">
        <v>1260</v>
      </c>
      <c r="B1264" t="s">
        <v>1034</v>
      </c>
      <c r="D1264" t="s">
        <v>6387</v>
      </c>
      <c r="E1264" t="s">
        <v>6390</v>
      </c>
      <c r="F1264" t="s">
        <v>974</v>
      </c>
      <c r="G1264">
        <v>1</v>
      </c>
      <c r="H1264">
        <v>0</v>
      </c>
      <c r="I1264" t="s">
        <v>8881</v>
      </c>
      <c r="J1264" t="s">
        <v>9135</v>
      </c>
      <c r="K1264" t="s">
        <v>6531</v>
      </c>
      <c r="L1264" t="s">
        <v>4005</v>
      </c>
      <c r="M1264" t="s">
        <v>978</v>
      </c>
      <c r="N1264" t="s">
        <v>9545</v>
      </c>
      <c r="O1264" t="s">
        <v>6390</v>
      </c>
      <c r="P1264" t="s">
        <v>9550</v>
      </c>
      <c r="Q1264">
        <v>2070</v>
      </c>
      <c r="R1264">
        <v>2158</v>
      </c>
      <c r="S1264">
        <v>2106</v>
      </c>
      <c r="T1264">
        <v>44</v>
      </c>
      <c r="U1264">
        <v>8</v>
      </c>
      <c r="V1264">
        <v>52</v>
      </c>
      <c r="W1264">
        <v>0.97589999999999999</v>
      </c>
      <c r="X1264">
        <v>0</v>
      </c>
      <c r="Y1264">
        <v>1</v>
      </c>
      <c r="Z1264">
        <v>1</v>
      </c>
      <c r="AA1264">
        <v>0</v>
      </c>
      <c r="AB1264" t="s">
        <v>1034</v>
      </c>
      <c r="AC1264" t="s">
        <v>9551</v>
      </c>
      <c r="AP1264" t="s">
        <v>981</v>
      </c>
      <c r="AQ1264">
        <v>0</v>
      </c>
      <c r="AT1264" t="s">
        <v>971</v>
      </c>
      <c r="AU1264" t="s">
        <v>1544</v>
      </c>
      <c r="AV1264" t="s">
        <v>9552</v>
      </c>
      <c r="AW1264" t="s">
        <v>1545</v>
      </c>
      <c r="AX1264" t="s">
        <v>1545</v>
      </c>
      <c r="BF1264" s="730" t="s">
        <v>8557</v>
      </c>
      <c r="BG1264" s="730" t="s">
        <v>7788</v>
      </c>
      <c r="BH1264" s="730" t="s">
        <v>11141</v>
      </c>
    </row>
    <row r="1265" spans="1:60">
      <c r="A1265">
        <v>1261</v>
      </c>
      <c r="B1265" t="s">
        <v>1034</v>
      </c>
      <c r="D1265" t="s">
        <v>8422</v>
      </c>
      <c r="E1265" t="s">
        <v>8425</v>
      </c>
      <c r="F1265" t="s">
        <v>974</v>
      </c>
      <c r="G1265">
        <v>1</v>
      </c>
      <c r="H1265">
        <v>0</v>
      </c>
      <c r="I1265" t="s">
        <v>8881</v>
      </c>
      <c r="J1265" t="s">
        <v>9139</v>
      </c>
      <c r="K1265" t="s">
        <v>8148</v>
      </c>
      <c r="L1265" t="s">
        <v>4005</v>
      </c>
      <c r="M1265" t="s">
        <v>978</v>
      </c>
      <c r="N1265" t="s">
        <v>8425</v>
      </c>
      <c r="O1265" t="s">
        <v>8425</v>
      </c>
      <c r="P1265" t="s">
        <v>9553</v>
      </c>
      <c r="Q1265">
        <v>4136</v>
      </c>
      <c r="R1265">
        <v>4094</v>
      </c>
      <c r="S1265">
        <v>4019</v>
      </c>
      <c r="T1265">
        <v>33</v>
      </c>
      <c r="U1265">
        <v>42</v>
      </c>
      <c r="V1265">
        <v>75</v>
      </c>
      <c r="W1265">
        <v>0.98170000000000002</v>
      </c>
      <c r="X1265">
        <v>1</v>
      </c>
      <c r="Y1265">
        <v>1</v>
      </c>
      <c r="Z1265">
        <v>1</v>
      </c>
      <c r="AA1265">
        <v>1</v>
      </c>
      <c r="AB1265" t="s">
        <v>1034</v>
      </c>
      <c r="AC1265" t="s">
        <v>9554</v>
      </c>
      <c r="AP1265" t="s">
        <v>981</v>
      </c>
      <c r="AQ1265">
        <v>0</v>
      </c>
      <c r="AT1265" t="s">
        <v>1034</v>
      </c>
      <c r="AU1265" t="s">
        <v>9496</v>
      </c>
      <c r="AV1265" t="s">
        <v>9555</v>
      </c>
      <c r="AW1265" t="s">
        <v>9556</v>
      </c>
      <c r="AX1265" t="s">
        <v>9497</v>
      </c>
      <c r="BF1265" s="730" t="s">
        <v>8436</v>
      </c>
      <c r="BG1265" s="730" t="s">
        <v>6531</v>
      </c>
      <c r="BH1265" s="730" t="s">
        <v>11141</v>
      </c>
    </row>
    <row r="1266" spans="1:60">
      <c r="A1266">
        <v>1262</v>
      </c>
      <c r="B1266" t="s">
        <v>1034</v>
      </c>
      <c r="D1266" t="s">
        <v>8263</v>
      </c>
      <c r="E1266" t="s">
        <v>8266</v>
      </c>
      <c r="F1266" t="s">
        <v>974</v>
      </c>
      <c r="G1266">
        <v>1</v>
      </c>
      <c r="H1266">
        <v>0</v>
      </c>
      <c r="I1266" t="s">
        <v>8881</v>
      </c>
      <c r="J1266" t="s">
        <v>8813</v>
      </c>
      <c r="K1266" t="s">
        <v>6531</v>
      </c>
      <c r="L1266" t="s">
        <v>4013</v>
      </c>
      <c r="M1266" t="s">
        <v>9557</v>
      </c>
      <c r="N1266" t="s">
        <v>8266</v>
      </c>
      <c r="O1266" t="s">
        <v>9558</v>
      </c>
      <c r="P1266" t="s">
        <v>9559</v>
      </c>
      <c r="Q1266">
        <v>16182</v>
      </c>
      <c r="R1266">
        <v>16192</v>
      </c>
      <c r="S1266">
        <v>15804</v>
      </c>
      <c r="T1266">
        <v>306</v>
      </c>
      <c r="U1266">
        <v>82</v>
      </c>
      <c r="V1266">
        <v>388</v>
      </c>
      <c r="W1266">
        <v>0.97599999999999998</v>
      </c>
      <c r="X1266">
        <v>0</v>
      </c>
      <c r="Y1266">
        <v>1</v>
      </c>
      <c r="Z1266">
        <v>1</v>
      </c>
      <c r="AA1266">
        <v>0</v>
      </c>
      <c r="AB1266" t="s">
        <v>1034</v>
      </c>
      <c r="AC1266" t="s">
        <v>9560</v>
      </c>
      <c r="AP1266" t="s">
        <v>981</v>
      </c>
      <c r="AQ1266">
        <v>0</v>
      </c>
      <c r="AT1266" t="s">
        <v>971</v>
      </c>
      <c r="AU1266" t="s">
        <v>1102</v>
      </c>
      <c r="AV1266" t="s">
        <v>9561</v>
      </c>
      <c r="AW1266" t="s">
        <v>9562</v>
      </c>
      <c r="AX1266" t="s">
        <v>1103</v>
      </c>
      <c r="BF1266" s="730" t="s">
        <v>6387</v>
      </c>
      <c r="BG1266" s="730" t="s">
        <v>6531</v>
      </c>
      <c r="BH1266" s="730" t="s">
        <v>11141</v>
      </c>
    </row>
    <row r="1267" spans="1:60">
      <c r="A1267">
        <v>1263</v>
      </c>
      <c r="B1267" t="s">
        <v>1034</v>
      </c>
      <c r="D1267" t="s">
        <v>8189</v>
      </c>
      <c r="E1267" t="s">
        <v>8191</v>
      </c>
      <c r="F1267" t="s">
        <v>974</v>
      </c>
      <c r="G1267">
        <v>1</v>
      </c>
      <c r="H1267">
        <v>0</v>
      </c>
      <c r="I1267" t="s">
        <v>8881</v>
      </c>
      <c r="J1267" t="s">
        <v>9135</v>
      </c>
      <c r="K1267" t="s">
        <v>6531</v>
      </c>
      <c r="L1267" t="s">
        <v>4005</v>
      </c>
      <c r="M1267" t="s">
        <v>978</v>
      </c>
      <c r="N1267" t="s">
        <v>8191</v>
      </c>
      <c r="O1267" t="s">
        <v>8191</v>
      </c>
      <c r="P1267" t="s">
        <v>9563</v>
      </c>
      <c r="Q1267">
        <v>8811</v>
      </c>
      <c r="R1267">
        <v>8811</v>
      </c>
      <c r="S1267">
        <v>8694</v>
      </c>
      <c r="T1267">
        <v>117</v>
      </c>
      <c r="U1267">
        <v>0</v>
      </c>
      <c r="V1267">
        <v>117</v>
      </c>
      <c r="W1267">
        <v>0.98670000000000002</v>
      </c>
      <c r="X1267">
        <v>1</v>
      </c>
      <c r="Y1267">
        <v>1</v>
      </c>
      <c r="Z1267">
        <v>1</v>
      </c>
      <c r="AA1267">
        <v>1</v>
      </c>
      <c r="AB1267" t="s">
        <v>1034</v>
      </c>
      <c r="AC1267" t="s">
        <v>9564</v>
      </c>
      <c r="AP1267" t="s">
        <v>981</v>
      </c>
      <c r="AQ1267">
        <v>0</v>
      </c>
      <c r="AT1267" t="s">
        <v>971</v>
      </c>
      <c r="AU1267" t="s">
        <v>1150</v>
      </c>
      <c r="AV1267" t="s">
        <v>9565</v>
      </c>
      <c r="AW1267" t="s">
        <v>988</v>
      </c>
      <c r="AX1267" t="s">
        <v>988</v>
      </c>
      <c r="BF1267" s="730" t="s">
        <v>8422</v>
      </c>
      <c r="BG1267" s="730" t="s">
        <v>8148</v>
      </c>
      <c r="BH1267" s="730" t="s">
        <v>11141</v>
      </c>
    </row>
    <row r="1268" spans="1:60">
      <c r="A1268">
        <v>1264</v>
      </c>
      <c r="B1268" t="s">
        <v>1034</v>
      </c>
      <c r="D1268" t="s">
        <v>8173</v>
      </c>
      <c r="E1268" t="s">
        <v>8176</v>
      </c>
      <c r="F1268" t="s">
        <v>974</v>
      </c>
      <c r="G1268">
        <v>1</v>
      </c>
      <c r="H1268">
        <v>0</v>
      </c>
      <c r="I1268" t="s">
        <v>8881</v>
      </c>
      <c r="J1268" t="s">
        <v>9075</v>
      </c>
      <c r="K1268" t="s">
        <v>8184</v>
      </c>
      <c r="L1268" t="s">
        <v>4005</v>
      </c>
      <c r="M1268" t="s">
        <v>978</v>
      </c>
      <c r="N1268" t="s">
        <v>8176</v>
      </c>
      <c r="O1268" t="s">
        <v>8176</v>
      </c>
      <c r="P1268" t="s">
        <v>9566</v>
      </c>
      <c r="Q1268">
        <v>4848</v>
      </c>
      <c r="R1268">
        <v>4333</v>
      </c>
      <c r="S1268">
        <v>4264</v>
      </c>
      <c r="T1268">
        <v>48</v>
      </c>
      <c r="U1268">
        <v>21</v>
      </c>
      <c r="V1268">
        <v>69</v>
      </c>
      <c r="W1268">
        <v>0.98409999999999997</v>
      </c>
      <c r="X1268">
        <v>1</v>
      </c>
      <c r="Y1268">
        <v>1</v>
      </c>
      <c r="Z1268">
        <v>1</v>
      </c>
      <c r="AA1268">
        <v>1</v>
      </c>
      <c r="AB1268" t="s">
        <v>1034</v>
      </c>
      <c r="AC1268" t="s">
        <v>9567</v>
      </c>
      <c r="AP1268" t="s">
        <v>981</v>
      </c>
      <c r="AQ1268">
        <v>0</v>
      </c>
      <c r="AT1268" t="s">
        <v>936</v>
      </c>
      <c r="AU1268" t="s">
        <v>5404</v>
      </c>
      <c r="AV1268" t="s">
        <v>9568</v>
      </c>
      <c r="AW1268" t="s">
        <v>9569</v>
      </c>
      <c r="AX1268" t="s">
        <v>5405</v>
      </c>
      <c r="BF1268" s="730" t="s">
        <v>8263</v>
      </c>
      <c r="BG1268" s="730" t="s">
        <v>6531</v>
      </c>
      <c r="BH1268" s="730" t="s">
        <v>11141</v>
      </c>
    </row>
    <row r="1269" spans="1:60">
      <c r="A1269">
        <v>1265</v>
      </c>
      <c r="B1269" t="s">
        <v>1034</v>
      </c>
      <c r="D1269" t="s">
        <v>8124</v>
      </c>
      <c r="E1269" t="s">
        <v>8126</v>
      </c>
      <c r="F1269" t="s">
        <v>974</v>
      </c>
      <c r="G1269">
        <v>1</v>
      </c>
      <c r="H1269">
        <v>0</v>
      </c>
      <c r="I1269" t="s">
        <v>4002</v>
      </c>
      <c r="J1269" t="s">
        <v>8967</v>
      </c>
      <c r="K1269" t="s">
        <v>6531</v>
      </c>
      <c r="L1269" t="s">
        <v>4005</v>
      </c>
      <c r="M1269" t="s">
        <v>978</v>
      </c>
      <c r="N1269" t="s">
        <v>8126</v>
      </c>
      <c r="O1269" t="s">
        <v>8126</v>
      </c>
      <c r="P1269" t="s">
        <v>9570</v>
      </c>
      <c r="Q1269">
        <v>8159</v>
      </c>
      <c r="R1269">
        <v>7577</v>
      </c>
      <c r="S1269">
        <v>7346</v>
      </c>
      <c r="T1269">
        <v>128</v>
      </c>
      <c r="U1269">
        <v>103</v>
      </c>
      <c r="V1269">
        <v>231</v>
      </c>
      <c r="W1269">
        <v>0.96950000000000003</v>
      </c>
      <c r="X1269">
        <v>0</v>
      </c>
      <c r="Y1269">
        <v>1</v>
      </c>
      <c r="Z1269">
        <v>1</v>
      </c>
      <c r="AA1269">
        <v>0</v>
      </c>
      <c r="AB1269" t="s">
        <v>1034</v>
      </c>
      <c r="AC1269" t="s">
        <v>9571</v>
      </c>
      <c r="AP1269" t="s">
        <v>981</v>
      </c>
      <c r="AQ1269">
        <v>0</v>
      </c>
      <c r="AT1269" t="s">
        <v>936</v>
      </c>
      <c r="AU1269" t="s">
        <v>5404</v>
      </c>
      <c r="AV1269" t="s">
        <v>9572</v>
      </c>
      <c r="AW1269" t="s">
        <v>9573</v>
      </c>
      <c r="AX1269" t="s">
        <v>5405</v>
      </c>
      <c r="BF1269" s="730" t="s">
        <v>8189</v>
      </c>
      <c r="BG1269" s="730" t="s">
        <v>6531</v>
      </c>
      <c r="BH1269" s="730" t="s">
        <v>11141</v>
      </c>
    </row>
    <row r="1270" spans="1:60">
      <c r="A1270">
        <v>1266</v>
      </c>
      <c r="B1270" t="s">
        <v>1034</v>
      </c>
      <c r="D1270" t="s">
        <v>7922</v>
      </c>
      <c r="E1270" t="s">
        <v>6751</v>
      </c>
      <c r="F1270" t="s">
        <v>974</v>
      </c>
      <c r="G1270">
        <v>1</v>
      </c>
      <c r="H1270">
        <v>0</v>
      </c>
      <c r="I1270" t="s">
        <v>8881</v>
      </c>
      <c r="J1270" t="s">
        <v>9181</v>
      </c>
      <c r="K1270" t="s">
        <v>7788</v>
      </c>
      <c r="L1270" t="s">
        <v>4005</v>
      </c>
      <c r="M1270" t="s">
        <v>978</v>
      </c>
      <c r="N1270" t="s">
        <v>6751</v>
      </c>
      <c r="O1270" t="s">
        <v>9574</v>
      </c>
      <c r="P1270" t="s">
        <v>9575</v>
      </c>
      <c r="Q1270">
        <v>37021</v>
      </c>
      <c r="R1270">
        <v>35108</v>
      </c>
      <c r="S1270">
        <v>35017</v>
      </c>
      <c r="T1270">
        <v>71</v>
      </c>
      <c r="U1270">
        <v>20</v>
      </c>
      <c r="V1270">
        <v>91</v>
      </c>
      <c r="W1270">
        <v>0.99739999999999995</v>
      </c>
      <c r="X1270">
        <v>1</v>
      </c>
      <c r="Y1270">
        <v>1</v>
      </c>
      <c r="Z1270">
        <v>1</v>
      </c>
      <c r="AA1270">
        <v>1</v>
      </c>
      <c r="AB1270" t="s">
        <v>1034</v>
      </c>
      <c r="AC1270" t="s">
        <v>9576</v>
      </c>
      <c r="AP1270" t="s">
        <v>981</v>
      </c>
      <c r="AQ1270">
        <v>0</v>
      </c>
      <c r="AT1270" t="s">
        <v>936</v>
      </c>
      <c r="AU1270" t="s">
        <v>5396</v>
      </c>
      <c r="AV1270" t="s">
        <v>9577</v>
      </c>
      <c r="AW1270" t="s">
        <v>9578</v>
      </c>
      <c r="AX1270" t="s">
        <v>5397</v>
      </c>
      <c r="BF1270" s="730" t="s">
        <v>8173</v>
      </c>
      <c r="BG1270" s="730" t="s">
        <v>8184</v>
      </c>
      <c r="BH1270" s="730" t="s">
        <v>11141</v>
      </c>
    </row>
    <row r="1271" spans="1:60">
      <c r="A1271">
        <v>1267</v>
      </c>
      <c r="B1271" t="s">
        <v>1034</v>
      </c>
      <c r="D1271" t="s">
        <v>7831</v>
      </c>
      <c r="E1271" t="s">
        <v>7834</v>
      </c>
      <c r="F1271" t="s">
        <v>974</v>
      </c>
      <c r="G1271">
        <v>2</v>
      </c>
      <c r="H1271">
        <v>0</v>
      </c>
      <c r="I1271" t="s">
        <v>8881</v>
      </c>
      <c r="J1271" t="s">
        <v>9097</v>
      </c>
      <c r="K1271" t="s">
        <v>7788</v>
      </c>
      <c r="L1271" t="s">
        <v>4013</v>
      </c>
      <c r="M1271" t="s">
        <v>978</v>
      </c>
      <c r="N1271" t="s">
        <v>7834</v>
      </c>
      <c r="O1271" t="s">
        <v>7834</v>
      </c>
      <c r="P1271" t="s">
        <v>9579</v>
      </c>
      <c r="Q1271">
        <v>2233</v>
      </c>
      <c r="R1271">
        <v>2336</v>
      </c>
      <c r="S1271">
        <v>2236</v>
      </c>
      <c r="T1271">
        <v>70</v>
      </c>
      <c r="U1271">
        <v>30</v>
      </c>
      <c r="V1271">
        <v>100</v>
      </c>
      <c r="W1271">
        <v>0.95720000000000005</v>
      </c>
      <c r="X1271">
        <v>0</v>
      </c>
      <c r="Y1271">
        <v>1</v>
      </c>
      <c r="Z1271">
        <v>1</v>
      </c>
      <c r="AA1271">
        <v>0</v>
      </c>
      <c r="AB1271" t="s">
        <v>1034</v>
      </c>
      <c r="AC1271" s="488" t="s">
        <v>9580</v>
      </c>
      <c r="AD1271" s="489" t="s">
        <v>9581</v>
      </c>
      <c r="AP1271" t="s">
        <v>981</v>
      </c>
      <c r="AQ1271">
        <v>0</v>
      </c>
      <c r="AT1271" t="s">
        <v>936</v>
      </c>
      <c r="AU1271" t="s">
        <v>5386</v>
      </c>
      <c r="AV1271" t="s">
        <v>9582</v>
      </c>
      <c r="AW1271" t="s">
        <v>9583</v>
      </c>
      <c r="AX1271" t="s">
        <v>5387</v>
      </c>
      <c r="BF1271" s="730" t="s">
        <v>8124</v>
      </c>
      <c r="BG1271" s="730" t="s">
        <v>6531</v>
      </c>
      <c r="BH1271" s="730" t="s">
        <v>11141</v>
      </c>
    </row>
    <row r="1272" spans="1:60">
      <c r="A1272">
        <v>1268</v>
      </c>
      <c r="B1272" t="s">
        <v>1034</v>
      </c>
      <c r="D1272" t="s">
        <v>7458</v>
      </c>
      <c r="E1272" t="s">
        <v>7460</v>
      </c>
      <c r="F1272" t="s">
        <v>974</v>
      </c>
      <c r="G1272">
        <v>1</v>
      </c>
      <c r="H1272">
        <v>0</v>
      </c>
      <c r="I1272" t="s">
        <v>8881</v>
      </c>
      <c r="J1272" t="s">
        <v>9023</v>
      </c>
      <c r="K1272" t="s">
        <v>7788</v>
      </c>
      <c r="L1272" t="s">
        <v>4005</v>
      </c>
      <c r="M1272" t="s">
        <v>978</v>
      </c>
      <c r="N1272" t="s">
        <v>7460</v>
      </c>
      <c r="O1272" t="s">
        <v>7460</v>
      </c>
      <c r="P1272" t="s">
        <v>9584</v>
      </c>
      <c r="Q1272">
        <v>1940</v>
      </c>
      <c r="R1272">
        <v>1353</v>
      </c>
      <c r="S1272">
        <v>1117</v>
      </c>
      <c r="T1272">
        <v>54</v>
      </c>
      <c r="U1272">
        <v>0</v>
      </c>
      <c r="V1272">
        <v>236</v>
      </c>
      <c r="W1272">
        <v>0.8256</v>
      </c>
      <c r="X1272">
        <v>0</v>
      </c>
      <c r="Y1272">
        <v>1</v>
      </c>
      <c r="Z1272">
        <v>1</v>
      </c>
      <c r="AA1272">
        <v>0</v>
      </c>
      <c r="AB1272" t="s">
        <v>1034</v>
      </c>
      <c r="AC1272" t="s">
        <v>9585</v>
      </c>
      <c r="AP1272" t="s">
        <v>981</v>
      </c>
      <c r="AQ1272">
        <v>0</v>
      </c>
      <c r="AT1272" t="s">
        <v>936</v>
      </c>
      <c r="AU1272" t="s">
        <v>5386</v>
      </c>
      <c r="AV1272" t="s">
        <v>9586</v>
      </c>
      <c r="AW1272" t="s">
        <v>9587</v>
      </c>
      <c r="AX1272" t="s">
        <v>5387</v>
      </c>
      <c r="BF1272" s="730" t="s">
        <v>7922</v>
      </c>
      <c r="BG1272" s="730" t="s">
        <v>7788</v>
      </c>
      <c r="BH1272" s="730" t="s">
        <v>11141</v>
      </c>
    </row>
    <row r="1273" spans="1:60">
      <c r="A1273">
        <v>1269</v>
      </c>
      <c r="B1273" t="s">
        <v>1034</v>
      </c>
      <c r="D1273" t="s">
        <v>7271</v>
      </c>
      <c r="E1273" t="s">
        <v>7273</v>
      </c>
      <c r="F1273" t="s">
        <v>974</v>
      </c>
      <c r="G1273">
        <v>1</v>
      </c>
      <c r="H1273">
        <v>0</v>
      </c>
      <c r="I1273" t="s">
        <v>8881</v>
      </c>
      <c r="J1273" t="s">
        <v>8904</v>
      </c>
      <c r="K1273" t="s">
        <v>8148</v>
      </c>
      <c r="L1273" t="s">
        <v>4005</v>
      </c>
      <c r="M1273" t="s">
        <v>978</v>
      </c>
      <c r="N1273" t="s">
        <v>7273</v>
      </c>
      <c r="O1273" t="s">
        <v>7273</v>
      </c>
      <c r="P1273" t="s">
        <v>9588</v>
      </c>
      <c r="Q1273">
        <v>4405</v>
      </c>
      <c r="R1273">
        <v>4331</v>
      </c>
      <c r="S1273">
        <v>4269</v>
      </c>
      <c r="T1273">
        <v>31</v>
      </c>
      <c r="U1273">
        <v>31</v>
      </c>
      <c r="V1273">
        <v>62</v>
      </c>
      <c r="W1273">
        <v>0.98570000000000002</v>
      </c>
      <c r="X1273">
        <v>1</v>
      </c>
      <c r="Y1273">
        <v>1</v>
      </c>
      <c r="Z1273">
        <v>1</v>
      </c>
      <c r="AA1273">
        <v>1</v>
      </c>
      <c r="AB1273" t="s">
        <v>1034</v>
      </c>
      <c r="AC1273" t="s">
        <v>9589</v>
      </c>
      <c r="AP1273" t="s">
        <v>981</v>
      </c>
      <c r="AQ1273">
        <v>0</v>
      </c>
      <c r="AT1273" t="s">
        <v>1190</v>
      </c>
      <c r="AU1273" t="s">
        <v>3550</v>
      </c>
      <c r="AV1273" t="s">
        <v>9590</v>
      </c>
      <c r="AW1273" t="s">
        <v>9591</v>
      </c>
      <c r="AX1273" t="s">
        <v>3551</v>
      </c>
      <c r="BF1273" s="730" t="s">
        <v>7831</v>
      </c>
      <c r="BG1273" s="730" t="s">
        <v>7788</v>
      </c>
      <c r="BH1273" s="730" t="s">
        <v>11141</v>
      </c>
    </row>
    <row r="1274" spans="1:60">
      <c r="A1274">
        <v>1270</v>
      </c>
      <c r="B1274" t="s">
        <v>1034</v>
      </c>
      <c r="D1274" t="s">
        <v>7200</v>
      </c>
      <c r="E1274" t="s">
        <v>7202</v>
      </c>
      <c r="F1274" t="s">
        <v>974</v>
      </c>
      <c r="G1274">
        <v>1</v>
      </c>
      <c r="H1274">
        <v>0</v>
      </c>
      <c r="I1274" t="s">
        <v>8881</v>
      </c>
      <c r="J1274" t="s">
        <v>9075</v>
      </c>
      <c r="K1274" t="s">
        <v>8184</v>
      </c>
      <c r="L1274" t="s">
        <v>4005</v>
      </c>
      <c r="M1274" t="s">
        <v>978</v>
      </c>
      <c r="N1274" t="s">
        <v>7202</v>
      </c>
      <c r="O1274" t="s">
        <v>7202</v>
      </c>
      <c r="P1274" t="s">
        <v>9592</v>
      </c>
      <c r="Q1274">
        <v>3937</v>
      </c>
      <c r="R1274">
        <v>3950</v>
      </c>
      <c r="S1274">
        <v>3884</v>
      </c>
      <c r="T1274">
        <v>0</v>
      </c>
      <c r="U1274">
        <v>66</v>
      </c>
      <c r="V1274">
        <v>66</v>
      </c>
      <c r="W1274">
        <v>0.98329999999999995</v>
      </c>
      <c r="X1274">
        <v>1</v>
      </c>
      <c r="Y1274">
        <v>1</v>
      </c>
      <c r="Z1274">
        <v>1</v>
      </c>
      <c r="AA1274">
        <v>1</v>
      </c>
      <c r="AB1274" t="s">
        <v>1034</v>
      </c>
      <c r="AC1274" t="s">
        <v>9593</v>
      </c>
      <c r="AP1274" t="s">
        <v>981</v>
      </c>
      <c r="AQ1274">
        <v>0</v>
      </c>
      <c r="AT1274" t="s">
        <v>991</v>
      </c>
      <c r="AU1274" t="s">
        <v>9594</v>
      </c>
      <c r="AV1274" t="s">
        <v>9595</v>
      </c>
      <c r="AW1274" t="s">
        <v>8771</v>
      </c>
      <c r="AX1274" t="s">
        <v>9596</v>
      </c>
      <c r="BF1274" s="730" t="s">
        <v>7458</v>
      </c>
      <c r="BG1274" s="730" t="s">
        <v>7788</v>
      </c>
      <c r="BH1274" s="730" t="s">
        <v>11141</v>
      </c>
    </row>
    <row r="1275" spans="1:60">
      <c r="A1275">
        <v>1271</v>
      </c>
      <c r="B1275" t="s">
        <v>1034</v>
      </c>
      <c r="D1275" t="s">
        <v>7026</v>
      </c>
      <c r="E1275" t="s">
        <v>7029</v>
      </c>
      <c r="F1275" t="s">
        <v>974</v>
      </c>
      <c r="G1275">
        <v>1</v>
      </c>
      <c r="H1275">
        <v>0</v>
      </c>
      <c r="I1275" t="s">
        <v>8881</v>
      </c>
      <c r="J1275" t="s">
        <v>8926</v>
      </c>
      <c r="K1275" t="s">
        <v>8184</v>
      </c>
      <c r="L1275" t="s">
        <v>4005</v>
      </c>
      <c r="M1275" t="s">
        <v>978</v>
      </c>
      <c r="N1275" t="s">
        <v>7029</v>
      </c>
      <c r="O1275" t="s">
        <v>7029</v>
      </c>
      <c r="P1275" t="s">
        <v>9597</v>
      </c>
      <c r="Q1275">
        <v>2678</v>
      </c>
      <c r="R1275">
        <v>2492</v>
      </c>
      <c r="S1275">
        <v>2460</v>
      </c>
      <c r="T1275">
        <v>3</v>
      </c>
      <c r="U1275">
        <v>29</v>
      </c>
      <c r="V1275">
        <v>32</v>
      </c>
      <c r="W1275">
        <v>0.98719999999999997</v>
      </c>
      <c r="X1275">
        <v>1</v>
      </c>
      <c r="Y1275">
        <v>1</v>
      </c>
      <c r="Z1275">
        <v>1</v>
      </c>
      <c r="AA1275">
        <v>1</v>
      </c>
      <c r="AB1275" t="s">
        <v>1034</v>
      </c>
      <c r="AC1275" t="s">
        <v>9598</v>
      </c>
      <c r="AP1275" t="s">
        <v>981</v>
      </c>
      <c r="AQ1275">
        <v>0</v>
      </c>
      <c r="AT1275" t="s">
        <v>936</v>
      </c>
      <c r="AU1275" t="s">
        <v>4992</v>
      </c>
      <c r="AV1275" t="s">
        <v>9599</v>
      </c>
      <c r="AW1275" t="s">
        <v>9600</v>
      </c>
      <c r="AX1275" t="s">
        <v>4993</v>
      </c>
      <c r="BF1275" s="730" t="s">
        <v>7271</v>
      </c>
      <c r="BG1275" s="730" t="s">
        <v>8148</v>
      </c>
      <c r="BH1275" s="730" t="s">
        <v>11141</v>
      </c>
    </row>
    <row r="1276" spans="1:60">
      <c r="A1276">
        <v>1272</v>
      </c>
      <c r="B1276" t="s">
        <v>1034</v>
      </c>
      <c r="D1276" t="s">
        <v>6981</v>
      </c>
      <c r="E1276" t="s">
        <v>6984</v>
      </c>
      <c r="F1276" t="s">
        <v>974</v>
      </c>
      <c r="G1276">
        <v>1</v>
      </c>
      <c r="H1276">
        <v>0</v>
      </c>
      <c r="I1276" t="s">
        <v>8881</v>
      </c>
      <c r="J1276" t="s">
        <v>8989</v>
      </c>
      <c r="K1276" t="s">
        <v>7788</v>
      </c>
      <c r="L1276" t="s">
        <v>4005</v>
      </c>
      <c r="M1276" t="s">
        <v>978</v>
      </c>
      <c r="N1276" t="s">
        <v>9601</v>
      </c>
      <c r="O1276" t="s">
        <v>9602</v>
      </c>
      <c r="P1276" t="s">
        <v>9603</v>
      </c>
      <c r="Q1276">
        <v>15232</v>
      </c>
      <c r="R1276">
        <v>14320</v>
      </c>
      <c r="S1276">
        <v>13508</v>
      </c>
      <c r="T1276">
        <v>579</v>
      </c>
      <c r="U1276">
        <v>233</v>
      </c>
      <c r="V1276">
        <v>812</v>
      </c>
      <c r="W1276">
        <v>0.94330000000000003</v>
      </c>
      <c r="X1276">
        <v>0</v>
      </c>
      <c r="Y1276">
        <v>1</v>
      </c>
      <c r="Z1276">
        <v>1</v>
      </c>
      <c r="AA1276">
        <v>0</v>
      </c>
      <c r="AB1276" t="s">
        <v>1034</v>
      </c>
      <c r="AC1276" t="s">
        <v>9604</v>
      </c>
      <c r="AP1276" t="s">
        <v>981</v>
      </c>
      <c r="AQ1276">
        <v>0</v>
      </c>
      <c r="AT1276" t="s">
        <v>936</v>
      </c>
      <c r="AU1276" t="s">
        <v>4992</v>
      </c>
      <c r="AV1276" t="s">
        <v>9605</v>
      </c>
      <c r="AW1276" t="s">
        <v>9606</v>
      </c>
      <c r="AX1276" t="s">
        <v>4993</v>
      </c>
      <c r="BF1276" s="730" t="s">
        <v>7200</v>
      </c>
      <c r="BG1276" s="730" t="s">
        <v>8184</v>
      </c>
      <c r="BH1276" s="730" t="s">
        <v>11141</v>
      </c>
    </row>
    <row r="1277" spans="1:60">
      <c r="A1277">
        <v>1273</v>
      </c>
      <c r="B1277" t="s">
        <v>1034</v>
      </c>
      <c r="D1277" t="s">
        <v>6908</v>
      </c>
      <c r="E1277" t="s">
        <v>6911</v>
      </c>
      <c r="F1277" t="s">
        <v>974</v>
      </c>
      <c r="G1277">
        <v>2</v>
      </c>
      <c r="H1277">
        <v>0</v>
      </c>
      <c r="I1277" t="s">
        <v>4002</v>
      </c>
      <c r="J1277" t="s">
        <v>9607</v>
      </c>
      <c r="K1277" t="s">
        <v>1034</v>
      </c>
      <c r="L1277" t="s">
        <v>4005</v>
      </c>
      <c r="M1277" t="s">
        <v>978</v>
      </c>
      <c r="N1277" t="s">
        <v>6911</v>
      </c>
      <c r="O1277" t="s">
        <v>9608</v>
      </c>
      <c r="P1277" t="s">
        <v>9609</v>
      </c>
      <c r="Q1277">
        <v>36793</v>
      </c>
      <c r="R1277">
        <v>35120</v>
      </c>
      <c r="S1277">
        <v>34376</v>
      </c>
      <c r="T1277">
        <v>442</v>
      </c>
      <c r="U1277">
        <v>302</v>
      </c>
      <c r="V1277">
        <v>744</v>
      </c>
      <c r="W1277">
        <v>0.9788</v>
      </c>
      <c r="X1277">
        <v>0</v>
      </c>
      <c r="Y1277">
        <v>0</v>
      </c>
      <c r="Z1277">
        <v>0</v>
      </c>
      <c r="AA1277">
        <v>0</v>
      </c>
      <c r="AB1277" t="s">
        <v>1034</v>
      </c>
      <c r="AC1277" s="488" t="s">
        <v>9610</v>
      </c>
      <c r="AD1277" s="489" t="s">
        <v>9611</v>
      </c>
      <c r="AP1277" t="s">
        <v>981</v>
      </c>
      <c r="AQ1277">
        <v>0</v>
      </c>
      <c r="AT1277" t="s">
        <v>936</v>
      </c>
      <c r="AU1277" t="s">
        <v>4992</v>
      </c>
      <c r="AV1277" t="s">
        <v>9612</v>
      </c>
      <c r="AW1277" t="s">
        <v>9613</v>
      </c>
      <c r="AX1277" t="s">
        <v>4993</v>
      </c>
      <c r="BF1277" s="730" t="s">
        <v>7026</v>
      </c>
      <c r="BG1277" s="730" t="s">
        <v>8184</v>
      </c>
      <c r="BH1277" s="730" t="s">
        <v>11141</v>
      </c>
    </row>
    <row r="1278" spans="1:60">
      <c r="A1278">
        <v>1274</v>
      </c>
      <c r="B1278" t="s">
        <v>1034</v>
      </c>
      <c r="D1278" t="s">
        <v>6818</v>
      </c>
      <c r="E1278" t="s">
        <v>6820</v>
      </c>
      <c r="F1278" t="s">
        <v>974</v>
      </c>
      <c r="G1278">
        <v>1</v>
      </c>
      <c r="H1278">
        <v>0</v>
      </c>
      <c r="I1278" t="s">
        <v>8881</v>
      </c>
      <c r="J1278" t="s">
        <v>8896</v>
      </c>
      <c r="K1278" t="s">
        <v>1034</v>
      </c>
      <c r="L1278" t="s">
        <v>4005</v>
      </c>
      <c r="M1278" t="s">
        <v>978</v>
      </c>
      <c r="N1278" t="s">
        <v>6820</v>
      </c>
      <c r="O1278" t="s">
        <v>9614</v>
      </c>
      <c r="P1278" t="s">
        <v>9615</v>
      </c>
      <c r="Q1278">
        <v>3401</v>
      </c>
      <c r="R1278">
        <v>3153</v>
      </c>
      <c r="S1278">
        <v>3092</v>
      </c>
      <c r="T1278">
        <v>57</v>
      </c>
      <c r="U1278">
        <v>4</v>
      </c>
      <c r="V1278">
        <v>61</v>
      </c>
      <c r="W1278">
        <v>0.98070000000000002</v>
      </c>
      <c r="X1278">
        <v>1</v>
      </c>
      <c r="Y1278">
        <v>1</v>
      </c>
      <c r="Z1278">
        <v>1</v>
      </c>
      <c r="AA1278">
        <v>1</v>
      </c>
      <c r="AB1278" t="s">
        <v>1034</v>
      </c>
      <c r="AC1278" t="s">
        <v>9616</v>
      </c>
      <c r="AP1278" t="s">
        <v>981</v>
      </c>
      <c r="AQ1278">
        <v>0</v>
      </c>
      <c r="AT1278" t="s">
        <v>936</v>
      </c>
      <c r="AU1278" t="s">
        <v>4992</v>
      </c>
      <c r="AV1278" t="s">
        <v>9617</v>
      </c>
      <c r="AW1278" t="s">
        <v>9618</v>
      </c>
      <c r="AX1278" t="s">
        <v>4993</v>
      </c>
      <c r="BF1278" s="730" t="s">
        <v>6981</v>
      </c>
      <c r="BG1278" s="730" t="s">
        <v>7788</v>
      </c>
      <c r="BH1278" s="730" t="s">
        <v>11141</v>
      </c>
    </row>
    <row r="1279" spans="1:60">
      <c r="A1279">
        <v>1275</v>
      </c>
      <c r="B1279" t="s">
        <v>1034</v>
      </c>
      <c r="D1279" t="s">
        <v>6735</v>
      </c>
      <c r="E1279" t="s">
        <v>6738</v>
      </c>
      <c r="F1279" t="s">
        <v>974</v>
      </c>
      <c r="G1279">
        <v>1</v>
      </c>
      <c r="H1279">
        <v>0</v>
      </c>
      <c r="I1279" t="s">
        <v>8881</v>
      </c>
      <c r="J1279" t="s">
        <v>9135</v>
      </c>
      <c r="K1279" t="s">
        <v>6531</v>
      </c>
      <c r="L1279" t="s">
        <v>4013</v>
      </c>
      <c r="M1279" t="s">
        <v>978</v>
      </c>
      <c r="N1279" t="s">
        <v>9619</v>
      </c>
      <c r="O1279" t="s">
        <v>9620</v>
      </c>
      <c r="P1279" t="s">
        <v>9621</v>
      </c>
      <c r="Q1279">
        <v>36579</v>
      </c>
      <c r="R1279">
        <v>35877</v>
      </c>
      <c r="S1279">
        <v>32014</v>
      </c>
      <c r="T1279">
        <v>3390</v>
      </c>
      <c r="U1279">
        <v>473</v>
      </c>
      <c r="V1279">
        <v>3863</v>
      </c>
      <c r="W1279">
        <v>0.89229999999999998</v>
      </c>
      <c r="X1279">
        <v>0</v>
      </c>
      <c r="Y1279">
        <v>1</v>
      </c>
      <c r="Z1279">
        <v>1</v>
      </c>
      <c r="AA1279">
        <v>0</v>
      </c>
      <c r="AB1279" t="s">
        <v>1034</v>
      </c>
      <c r="AC1279" t="s">
        <v>9622</v>
      </c>
      <c r="AP1279" t="s">
        <v>981</v>
      </c>
      <c r="AQ1279">
        <v>0</v>
      </c>
      <c r="AT1279" t="s">
        <v>936</v>
      </c>
      <c r="AU1279" t="s">
        <v>4992</v>
      </c>
      <c r="AV1279" t="s">
        <v>9623</v>
      </c>
      <c r="AW1279" t="s">
        <v>9624</v>
      </c>
      <c r="AX1279" t="s">
        <v>4993</v>
      </c>
      <c r="BF1279" s="730" t="s">
        <v>6908</v>
      </c>
      <c r="BG1279" s="730" t="s">
        <v>1034</v>
      </c>
      <c r="BH1279" s="730" t="s">
        <v>11141</v>
      </c>
    </row>
    <row r="1280" spans="1:60">
      <c r="A1280">
        <v>1276</v>
      </c>
      <c r="B1280" t="s">
        <v>1034</v>
      </c>
      <c r="D1280" t="s">
        <v>6668</v>
      </c>
      <c r="E1280" t="s">
        <v>6670</v>
      </c>
      <c r="F1280" t="s">
        <v>974</v>
      </c>
      <c r="G1280">
        <v>1</v>
      </c>
      <c r="H1280">
        <v>0</v>
      </c>
      <c r="I1280" t="s">
        <v>2309</v>
      </c>
      <c r="J1280" t="s">
        <v>9052</v>
      </c>
      <c r="K1280" t="s">
        <v>1034</v>
      </c>
      <c r="L1280" t="s">
        <v>4005</v>
      </c>
      <c r="M1280" t="s">
        <v>978</v>
      </c>
      <c r="N1280" t="s">
        <v>6670</v>
      </c>
      <c r="O1280" t="s">
        <v>6670</v>
      </c>
      <c r="P1280" t="s">
        <v>9625</v>
      </c>
      <c r="Q1280">
        <v>3510</v>
      </c>
      <c r="R1280">
        <v>3133</v>
      </c>
      <c r="S1280">
        <v>3123</v>
      </c>
      <c r="T1280">
        <v>10</v>
      </c>
      <c r="U1280">
        <v>0</v>
      </c>
      <c r="V1280">
        <v>10</v>
      </c>
      <c r="W1280">
        <v>0.99680000000000002</v>
      </c>
      <c r="X1280">
        <v>1</v>
      </c>
      <c r="Y1280">
        <v>1</v>
      </c>
      <c r="Z1280">
        <v>1</v>
      </c>
      <c r="AA1280">
        <v>1</v>
      </c>
      <c r="AB1280" t="s">
        <v>1034</v>
      </c>
      <c r="AC1280" t="s">
        <v>9626</v>
      </c>
      <c r="AP1280" t="s">
        <v>981</v>
      </c>
      <c r="AQ1280">
        <v>0</v>
      </c>
      <c r="AT1280" t="s">
        <v>936</v>
      </c>
      <c r="AU1280" t="s">
        <v>5620</v>
      </c>
      <c r="AV1280" t="s">
        <v>9627</v>
      </c>
      <c r="AW1280" t="s">
        <v>5621</v>
      </c>
      <c r="AX1280" t="s">
        <v>5621</v>
      </c>
      <c r="BF1280" s="730" t="s">
        <v>6818</v>
      </c>
      <c r="BG1280" s="730" t="s">
        <v>1034</v>
      </c>
      <c r="BH1280" s="730" t="s">
        <v>11141</v>
      </c>
    </row>
    <row r="1281" spans="1:60">
      <c r="A1281">
        <v>1277</v>
      </c>
      <c r="B1281" t="s">
        <v>1034</v>
      </c>
      <c r="D1281" t="s">
        <v>6631</v>
      </c>
      <c r="E1281" t="s">
        <v>6634</v>
      </c>
      <c r="F1281" t="s">
        <v>974</v>
      </c>
      <c r="G1281">
        <v>1</v>
      </c>
      <c r="H1281">
        <v>0</v>
      </c>
      <c r="I1281" t="s">
        <v>8881</v>
      </c>
      <c r="J1281" t="s">
        <v>8974</v>
      </c>
      <c r="K1281" t="s">
        <v>7788</v>
      </c>
      <c r="L1281" t="s">
        <v>4005</v>
      </c>
      <c r="M1281" t="s">
        <v>978</v>
      </c>
      <c r="N1281" t="s">
        <v>9628</v>
      </c>
      <c r="O1281" t="s">
        <v>6634</v>
      </c>
      <c r="P1281" t="s">
        <v>9629</v>
      </c>
      <c r="Q1281">
        <v>14379</v>
      </c>
      <c r="R1281">
        <v>15185</v>
      </c>
      <c r="S1281">
        <v>14925</v>
      </c>
      <c r="T1281">
        <v>160</v>
      </c>
      <c r="U1281">
        <v>100</v>
      </c>
      <c r="V1281">
        <v>260</v>
      </c>
      <c r="W1281">
        <v>0.9829</v>
      </c>
      <c r="X1281">
        <v>1</v>
      </c>
      <c r="Y1281">
        <v>1</v>
      </c>
      <c r="Z1281">
        <v>1</v>
      </c>
      <c r="AA1281">
        <v>1</v>
      </c>
      <c r="AB1281" t="s">
        <v>1034</v>
      </c>
      <c r="AC1281" t="s">
        <v>9630</v>
      </c>
      <c r="AP1281" t="s">
        <v>981</v>
      </c>
      <c r="AQ1281">
        <v>0</v>
      </c>
      <c r="AT1281" t="s">
        <v>1034</v>
      </c>
      <c r="AU1281" t="s">
        <v>8972</v>
      </c>
      <c r="AV1281" t="s">
        <v>9631</v>
      </c>
      <c r="AW1281" t="s">
        <v>9632</v>
      </c>
      <c r="AX1281" t="s">
        <v>8973</v>
      </c>
      <c r="BF1281" s="730" t="s">
        <v>6735</v>
      </c>
      <c r="BG1281" s="730" t="s">
        <v>6531</v>
      </c>
      <c r="BH1281" s="730" t="s">
        <v>11141</v>
      </c>
    </row>
    <row r="1282" spans="1:60">
      <c r="A1282">
        <v>1278</v>
      </c>
      <c r="B1282" t="s">
        <v>1034</v>
      </c>
      <c r="D1282" t="s">
        <v>6529</v>
      </c>
      <c r="E1282" t="s">
        <v>6531</v>
      </c>
      <c r="F1282" t="s">
        <v>974</v>
      </c>
      <c r="G1282">
        <v>1</v>
      </c>
      <c r="H1282">
        <v>0</v>
      </c>
      <c r="I1282" t="s">
        <v>4002</v>
      </c>
      <c r="J1282" t="s">
        <v>9229</v>
      </c>
      <c r="K1282" t="s">
        <v>6531</v>
      </c>
      <c r="L1282" t="s">
        <v>4005</v>
      </c>
      <c r="M1282" t="s">
        <v>978</v>
      </c>
      <c r="N1282" t="s">
        <v>6531</v>
      </c>
      <c r="O1282" t="s">
        <v>9633</v>
      </c>
      <c r="P1282" t="s">
        <v>9634</v>
      </c>
      <c r="Q1282">
        <v>102930</v>
      </c>
      <c r="R1282">
        <v>100308</v>
      </c>
      <c r="S1282">
        <v>98960</v>
      </c>
      <c r="T1282">
        <v>1004</v>
      </c>
      <c r="U1282">
        <v>344</v>
      </c>
      <c r="V1282">
        <v>1348</v>
      </c>
      <c r="W1282">
        <v>0.98660000000000003</v>
      </c>
      <c r="X1282">
        <v>1</v>
      </c>
      <c r="Y1282">
        <v>1</v>
      </c>
      <c r="Z1282">
        <v>1</v>
      </c>
      <c r="AA1282">
        <v>1</v>
      </c>
      <c r="AB1282" t="s">
        <v>1034</v>
      </c>
      <c r="AC1282" t="s">
        <v>9635</v>
      </c>
      <c r="AP1282" t="s">
        <v>981</v>
      </c>
      <c r="AQ1282">
        <v>0</v>
      </c>
      <c r="AT1282" t="s">
        <v>1023</v>
      </c>
      <c r="AU1282" t="s">
        <v>8369</v>
      </c>
      <c r="AV1282" t="s">
        <v>9636</v>
      </c>
      <c r="AW1282" t="s">
        <v>8370</v>
      </c>
      <c r="AX1282" t="s">
        <v>8370</v>
      </c>
      <c r="BF1282" s="730" t="s">
        <v>6668</v>
      </c>
      <c r="BG1282" s="730" t="s">
        <v>1034</v>
      </c>
      <c r="BH1282" s="730" t="s">
        <v>11141</v>
      </c>
    </row>
    <row r="1283" spans="1:60">
      <c r="A1283">
        <v>1279</v>
      </c>
      <c r="B1283" t="s">
        <v>1034</v>
      </c>
      <c r="D1283" t="s">
        <v>6435</v>
      </c>
      <c r="E1283" t="s">
        <v>6036</v>
      </c>
      <c r="F1283" t="s">
        <v>974</v>
      </c>
      <c r="G1283">
        <v>1</v>
      </c>
      <c r="H1283">
        <v>0</v>
      </c>
      <c r="I1283" t="s">
        <v>8881</v>
      </c>
      <c r="J1283" t="s">
        <v>8904</v>
      </c>
      <c r="K1283" t="s">
        <v>1034</v>
      </c>
      <c r="L1283" t="s">
        <v>4005</v>
      </c>
      <c r="M1283" t="s">
        <v>978</v>
      </c>
      <c r="N1283" t="s">
        <v>9637</v>
      </c>
      <c r="O1283" t="s">
        <v>9637</v>
      </c>
      <c r="P1283" t="s">
        <v>9638</v>
      </c>
      <c r="Q1283">
        <v>39728</v>
      </c>
      <c r="R1283">
        <v>37315</v>
      </c>
      <c r="S1283">
        <v>36975</v>
      </c>
      <c r="T1283">
        <v>295</v>
      </c>
      <c r="U1283">
        <v>45</v>
      </c>
      <c r="V1283">
        <v>340</v>
      </c>
      <c r="W1283">
        <v>0.9909</v>
      </c>
      <c r="X1283">
        <v>1</v>
      </c>
      <c r="Y1283">
        <v>1</v>
      </c>
      <c r="Z1283">
        <v>1</v>
      </c>
      <c r="AA1283">
        <v>1</v>
      </c>
      <c r="AB1283" t="s">
        <v>1034</v>
      </c>
      <c r="AC1283" t="s">
        <v>9639</v>
      </c>
      <c r="AP1283" t="s">
        <v>981</v>
      </c>
      <c r="AQ1283">
        <v>0</v>
      </c>
      <c r="AT1283" t="s">
        <v>1023</v>
      </c>
      <c r="AU1283" t="s">
        <v>8369</v>
      </c>
      <c r="AV1283" t="s">
        <v>9640</v>
      </c>
      <c r="AW1283" t="s">
        <v>9641</v>
      </c>
      <c r="AX1283" t="s">
        <v>8370</v>
      </c>
      <c r="BF1283" s="730" t="s">
        <v>6631</v>
      </c>
      <c r="BG1283" s="730" t="s">
        <v>7788</v>
      </c>
      <c r="BH1283" s="730" t="s">
        <v>11141</v>
      </c>
    </row>
    <row r="1284" spans="1:60">
      <c r="A1284">
        <v>1280</v>
      </c>
      <c r="B1284" t="s">
        <v>1034</v>
      </c>
      <c r="D1284" t="s">
        <v>6396</v>
      </c>
      <c r="E1284" t="s">
        <v>6399</v>
      </c>
      <c r="F1284" t="s">
        <v>974</v>
      </c>
      <c r="G1284">
        <v>1</v>
      </c>
      <c r="H1284">
        <v>0</v>
      </c>
      <c r="I1284" t="s">
        <v>8881</v>
      </c>
      <c r="J1284" t="s">
        <v>9005</v>
      </c>
      <c r="K1284" t="s">
        <v>1034</v>
      </c>
      <c r="L1284" t="s">
        <v>4005</v>
      </c>
      <c r="M1284" t="s">
        <v>978</v>
      </c>
      <c r="N1284" t="s">
        <v>9642</v>
      </c>
      <c r="O1284" t="s">
        <v>9643</v>
      </c>
      <c r="P1284" t="s">
        <v>9644</v>
      </c>
      <c r="Q1284">
        <v>36136</v>
      </c>
      <c r="R1284">
        <v>33306</v>
      </c>
      <c r="S1284">
        <v>33167</v>
      </c>
      <c r="T1284">
        <v>84</v>
      </c>
      <c r="U1284">
        <v>55</v>
      </c>
      <c r="V1284">
        <v>139</v>
      </c>
      <c r="W1284">
        <v>0.99580000000000002</v>
      </c>
      <c r="X1284">
        <v>1</v>
      </c>
      <c r="Y1284">
        <v>1</v>
      </c>
      <c r="Z1284">
        <v>1</v>
      </c>
      <c r="AA1284">
        <v>1</v>
      </c>
      <c r="AB1284" t="s">
        <v>1034</v>
      </c>
      <c r="AC1284" t="s">
        <v>9645</v>
      </c>
      <c r="AP1284" t="s">
        <v>981</v>
      </c>
      <c r="AQ1284">
        <v>0</v>
      </c>
      <c r="AT1284" t="s">
        <v>1044</v>
      </c>
      <c r="AU1284" t="s">
        <v>7914</v>
      </c>
      <c r="AV1284" t="s">
        <v>9646</v>
      </c>
      <c r="AW1284" t="s">
        <v>8243</v>
      </c>
      <c r="AX1284" t="s">
        <v>7915</v>
      </c>
      <c r="BF1284" s="730" t="s">
        <v>6529</v>
      </c>
      <c r="BG1284" s="730" t="s">
        <v>6531</v>
      </c>
      <c r="BH1284" s="730" t="s">
        <v>11141</v>
      </c>
    </row>
    <row r="1285" spans="1:60">
      <c r="A1285">
        <v>1281</v>
      </c>
      <c r="B1285" t="s">
        <v>1034</v>
      </c>
      <c r="D1285" t="s">
        <v>5956</v>
      </c>
      <c r="E1285" t="s">
        <v>5958</v>
      </c>
      <c r="F1285" t="s">
        <v>974</v>
      </c>
      <c r="G1285">
        <v>1</v>
      </c>
      <c r="H1285">
        <v>0</v>
      </c>
      <c r="I1285" t="s">
        <v>2381</v>
      </c>
      <c r="J1285" t="s">
        <v>7061</v>
      </c>
      <c r="K1285" t="s">
        <v>1034</v>
      </c>
      <c r="L1285" t="s">
        <v>4005</v>
      </c>
      <c r="M1285" t="s">
        <v>978</v>
      </c>
      <c r="N1285" t="s">
        <v>5958</v>
      </c>
      <c r="O1285" t="s">
        <v>5958</v>
      </c>
      <c r="P1285" t="s">
        <v>9647</v>
      </c>
      <c r="Q1285">
        <v>2435</v>
      </c>
      <c r="R1285">
        <v>2514</v>
      </c>
      <c r="S1285">
        <v>2465</v>
      </c>
      <c r="T1285">
        <v>23</v>
      </c>
      <c r="U1285">
        <v>26</v>
      </c>
      <c r="V1285">
        <v>49</v>
      </c>
      <c r="W1285">
        <v>0.98050000000000004</v>
      </c>
      <c r="X1285">
        <v>1</v>
      </c>
      <c r="Y1285">
        <v>1</v>
      </c>
      <c r="Z1285">
        <v>1</v>
      </c>
      <c r="AA1285">
        <v>1</v>
      </c>
      <c r="AB1285" t="s">
        <v>1034</v>
      </c>
      <c r="AC1285" t="s">
        <v>9648</v>
      </c>
      <c r="AP1285" t="s">
        <v>981</v>
      </c>
      <c r="AQ1285">
        <v>0</v>
      </c>
      <c r="AT1285" t="s">
        <v>991</v>
      </c>
      <c r="AU1285" t="s">
        <v>9649</v>
      </c>
      <c r="AV1285" t="s">
        <v>9650</v>
      </c>
      <c r="AW1285" t="s">
        <v>9651</v>
      </c>
      <c r="AX1285" t="s">
        <v>9652</v>
      </c>
      <c r="BF1285" s="730" t="s">
        <v>6435</v>
      </c>
      <c r="BG1285" s="730" t="s">
        <v>1034</v>
      </c>
      <c r="BH1285" s="730" t="s">
        <v>11141</v>
      </c>
    </row>
    <row r="1286" spans="1:60">
      <c r="A1286">
        <v>1282</v>
      </c>
      <c r="B1286" t="s">
        <v>1034</v>
      </c>
      <c r="D1286" t="s">
        <v>5921</v>
      </c>
      <c r="E1286" t="s">
        <v>5924</v>
      </c>
      <c r="F1286" t="s">
        <v>974</v>
      </c>
      <c r="G1286">
        <v>1</v>
      </c>
      <c r="H1286">
        <v>0</v>
      </c>
      <c r="I1286" t="s">
        <v>8881</v>
      </c>
      <c r="J1286" t="s">
        <v>8989</v>
      </c>
      <c r="K1286" t="s">
        <v>7788</v>
      </c>
      <c r="L1286" t="s">
        <v>4005</v>
      </c>
      <c r="M1286" t="s">
        <v>978</v>
      </c>
      <c r="N1286" t="s">
        <v>5924</v>
      </c>
      <c r="O1286" t="s">
        <v>5924</v>
      </c>
      <c r="P1286" t="s">
        <v>9653</v>
      </c>
      <c r="Q1286">
        <v>7313</v>
      </c>
      <c r="R1286">
        <v>5511</v>
      </c>
      <c r="S1286">
        <v>4958</v>
      </c>
      <c r="T1286">
        <v>466</v>
      </c>
      <c r="U1286">
        <v>87</v>
      </c>
      <c r="V1286">
        <v>553</v>
      </c>
      <c r="W1286">
        <v>0.89970000000000006</v>
      </c>
      <c r="X1286">
        <v>0</v>
      </c>
      <c r="Y1286">
        <v>1</v>
      </c>
      <c r="Z1286">
        <v>1</v>
      </c>
      <c r="AA1286">
        <v>0</v>
      </c>
      <c r="AB1286" t="s">
        <v>1034</v>
      </c>
      <c r="AC1286" t="s">
        <v>9654</v>
      </c>
      <c r="AP1286" t="s">
        <v>981</v>
      </c>
      <c r="AQ1286">
        <v>0</v>
      </c>
      <c r="AT1286" t="s">
        <v>1034</v>
      </c>
      <c r="AU1286" t="s">
        <v>8965</v>
      </c>
      <c r="AV1286" t="s">
        <v>9655</v>
      </c>
      <c r="AW1286" t="s">
        <v>9656</v>
      </c>
      <c r="AX1286" t="s">
        <v>8966</v>
      </c>
      <c r="BF1286" s="730" t="s">
        <v>6396</v>
      </c>
      <c r="BG1286" s="730" t="s">
        <v>1034</v>
      </c>
      <c r="BH1286" s="730" t="s">
        <v>11141</v>
      </c>
    </row>
    <row r="1287" spans="1:60">
      <c r="A1287">
        <v>1283</v>
      </c>
      <c r="B1287" t="s">
        <v>1034</v>
      </c>
      <c r="D1287" t="s">
        <v>9657</v>
      </c>
      <c r="E1287" t="s">
        <v>9658</v>
      </c>
      <c r="F1287" t="s">
        <v>1019</v>
      </c>
      <c r="G1287">
        <v>0</v>
      </c>
      <c r="H1287">
        <v>1</v>
      </c>
      <c r="I1287" t="s">
        <v>8881</v>
      </c>
      <c r="J1287" t="s">
        <v>8896</v>
      </c>
      <c r="K1287" t="s">
        <v>8184</v>
      </c>
      <c r="L1287" t="s">
        <v>4005</v>
      </c>
      <c r="M1287" t="s">
        <v>978</v>
      </c>
      <c r="N1287" t="s">
        <v>9658</v>
      </c>
      <c r="O1287" t="s">
        <v>9658</v>
      </c>
      <c r="P1287" t="s">
        <v>9659</v>
      </c>
      <c r="Q1287">
        <v>5491</v>
      </c>
      <c r="R1287">
        <v>5817</v>
      </c>
      <c r="S1287">
        <v>5428</v>
      </c>
      <c r="T1287">
        <v>300</v>
      </c>
      <c r="U1287">
        <v>89</v>
      </c>
      <c r="V1287">
        <v>389</v>
      </c>
      <c r="W1287">
        <v>0.93310000000000004</v>
      </c>
      <c r="X1287">
        <v>0</v>
      </c>
      <c r="Y1287">
        <v>0</v>
      </c>
      <c r="Z1287">
        <v>1</v>
      </c>
      <c r="AA1287">
        <v>0</v>
      </c>
      <c r="AB1287" t="s">
        <v>1034</v>
      </c>
      <c r="AC1287" t="s">
        <v>747</v>
      </c>
      <c r="AJ1287" t="s">
        <v>8894</v>
      </c>
      <c r="AP1287" t="s">
        <v>981</v>
      </c>
      <c r="AQ1287">
        <v>0</v>
      </c>
      <c r="AT1287" t="s">
        <v>1023</v>
      </c>
      <c r="AU1287" t="s">
        <v>8361</v>
      </c>
      <c r="AV1287" t="s">
        <v>9660</v>
      </c>
      <c r="AW1287" t="s">
        <v>8362</v>
      </c>
      <c r="AX1287" t="s">
        <v>8362</v>
      </c>
      <c r="BF1287" s="730" t="s">
        <v>5956</v>
      </c>
      <c r="BG1287" s="730" t="s">
        <v>1034</v>
      </c>
      <c r="BH1287" s="730" t="s">
        <v>11141</v>
      </c>
    </row>
    <row r="1288" spans="1:60">
      <c r="A1288">
        <v>1284</v>
      </c>
      <c r="B1288" t="s">
        <v>1034</v>
      </c>
      <c r="D1288" t="s">
        <v>5704</v>
      </c>
      <c r="E1288" t="s">
        <v>5707</v>
      </c>
      <c r="F1288" t="s">
        <v>974</v>
      </c>
      <c r="G1288">
        <v>1</v>
      </c>
      <c r="H1288">
        <v>0</v>
      </c>
      <c r="I1288" t="s">
        <v>8881</v>
      </c>
      <c r="J1288" t="s">
        <v>8989</v>
      </c>
      <c r="K1288" t="s">
        <v>7788</v>
      </c>
      <c r="L1288" t="s">
        <v>4005</v>
      </c>
      <c r="M1288" t="s">
        <v>978</v>
      </c>
      <c r="N1288" t="s">
        <v>5707</v>
      </c>
      <c r="O1288" t="s">
        <v>9661</v>
      </c>
      <c r="P1288" t="s">
        <v>9662</v>
      </c>
      <c r="Q1288">
        <v>5997</v>
      </c>
      <c r="R1288">
        <v>6097</v>
      </c>
      <c r="S1288">
        <v>5968</v>
      </c>
      <c r="T1288">
        <v>56</v>
      </c>
      <c r="U1288">
        <v>73</v>
      </c>
      <c r="V1288">
        <v>129</v>
      </c>
      <c r="W1288">
        <v>0.9788</v>
      </c>
      <c r="X1288">
        <v>0</v>
      </c>
      <c r="Y1288">
        <v>0</v>
      </c>
      <c r="Z1288">
        <v>0</v>
      </c>
      <c r="AA1288">
        <v>0</v>
      </c>
      <c r="AB1288" t="s">
        <v>1034</v>
      </c>
      <c r="AC1288" t="s">
        <v>9663</v>
      </c>
      <c r="AP1288" t="s">
        <v>981</v>
      </c>
      <c r="AQ1288">
        <v>0</v>
      </c>
      <c r="AT1288" t="s">
        <v>1034</v>
      </c>
      <c r="AU1288" t="s">
        <v>9491</v>
      </c>
      <c r="AV1288" t="s">
        <v>9664</v>
      </c>
      <c r="AW1288" t="s">
        <v>9665</v>
      </c>
      <c r="AX1288" t="s">
        <v>9492</v>
      </c>
      <c r="BF1288" s="730" t="s">
        <v>5921</v>
      </c>
      <c r="BG1288" s="730" t="s">
        <v>7788</v>
      </c>
      <c r="BH1288" s="730" t="s">
        <v>11141</v>
      </c>
    </row>
    <row r="1289" spans="1:60">
      <c r="A1289">
        <v>1285</v>
      </c>
      <c r="B1289" t="s">
        <v>1034</v>
      </c>
      <c r="D1289" t="s">
        <v>9666</v>
      </c>
      <c r="E1289" t="s">
        <v>9667</v>
      </c>
      <c r="F1289" t="s">
        <v>974</v>
      </c>
      <c r="G1289">
        <v>1</v>
      </c>
      <c r="H1289">
        <v>0</v>
      </c>
      <c r="I1289" t="s">
        <v>8881</v>
      </c>
      <c r="J1289" t="s">
        <v>9331</v>
      </c>
      <c r="K1289" t="s">
        <v>8148</v>
      </c>
      <c r="L1289" t="s">
        <v>4005</v>
      </c>
      <c r="M1289" t="s">
        <v>978</v>
      </c>
      <c r="N1289" t="s">
        <v>9667</v>
      </c>
      <c r="O1289" t="s">
        <v>9667</v>
      </c>
      <c r="P1289" t="s">
        <v>9668</v>
      </c>
      <c r="Q1289">
        <v>15091</v>
      </c>
      <c r="R1289">
        <v>37396</v>
      </c>
      <c r="S1289">
        <v>37224</v>
      </c>
      <c r="T1289">
        <v>120</v>
      </c>
      <c r="U1289">
        <v>52</v>
      </c>
      <c r="V1289">
        <v>172</v>
      </c>
      <c r="W1289">
        <v>0.99539999999999995</v>
      </c>
      <c r="X1289">
        <v>1</v>
      </c>
      <c r="Y1289">
        <v>1</v>
      </c>
      <c r="Z1289">
        <v>1</v>
      </c>
      <c r="AA1289">
        <v>1</v>
      </c>
      <c r="AB1289" t="s">
        <v>1034</v>
      </c>
      <c r="AC1289" t="s">
        <v>9669</v>
      </c>
      <c r="AP1289" t="s">
        <v>981</v>
      </c>
      <c r="AQ1289">
        <v>0</v>
      </c>
      <c r="AT1289" t="s">
        <v>1044</v>
      </c>
      <c r="AU1289" t="s">
        <v>7890</v>
      </c>
      <c r="AV1289" t="s">
        <v>9670</v>
      </c>
      <c r="AW1289" t="s">
        <v>7891</v>
      </c>
      <c r="AX1289" t="s">
        <v>7891</v>
      </c>
      <c r="BF1289" s="730" t="s">
        <v>9657</v>
      </c>
      <c r="BG1289" s="730" t="s">
        <v>8184</v>
      </c>
      <c r="BH1289" s="730" t="s">
        <v>11141</v>
      </c>
    </row>
    <row r="1290" spans="1:60">
      <c r="A1290">
        <v>1286</v>
      </c>
      <c r="B1290" t="s">
        <v>1034</v>
      </c>
      <c r="D1290" t="s">
        <v>7899</v>
      </c>
      <c r="E1290" t="s">
        <v>7901</v>
      </c>
      <c r="F1290" t="s">
        <v>974</v>
      </c>
      <c r="G1290">
        <v>1</v>
      </c>
      <c r="H1290">
        <v>0</v>
      </c>
      <c r="I1290" t="s">
        <v>8881</v>
      </c>
      <c r="J1290" t="s">
        <v>9023</v>
      </c>
      <c r="K1290" t="s">
        <v>7788</v>
      </c>
      <c r="L1290" t="s">
        <v>4005</v>
      </c>
      <c r="M1290" t="s">
        <v>978</v>
      </c>
      <c r="N1290" t="s">
        <v>7901</v>
      </c>
      <c r="O1290" t="s">
        <v>7901</v>
      </c>
      <c r="P1290" t="s">
        <v>9671</v>
      </c>
      <c r="Q1290">
        <v>6792</v>
      </c>
      <c r="R1290">
        <v>6978</v>
      </c>
      <c r="S1290">
        <v>6964</v>
      </c>
      <c r="T1290">
        <v>14</v>
      </c>
      <c r="U1290">
        <v>0</v>
      </c>
      <c r="V1290">
        <v>14</v>
      </c>
      <c r="W1290">
        <v>0.998</v>
      </c>
      <c r="X1290">
        <v>1</v>
      </c>
      <c r="Y1290">
        <v>1</v>
      </c>
      <c r="Z1290">
        <v>1</v>
      </c>
      <c r="AA1290">
        <v>1</v>
      </c>
      <c r="AB1290" t="s">
        <v>1034</v>
      </c>
      <c r="AC1290" t="s">
        <v>9672</v>
      </c>
      <c r="AP1290" t="s">
        <v>981</v>
      </c>
      <c r="AQ1290">
        <v>0</v>
      </c>
      <c r="AT1290" t="s">
        <v>1521</v>
      </c>
      <c r="AU1290" t="s">
        <v>1719</v>
      </c>
      <c r="AV1290" t="s">
        <v>9673</v>
      </c>
      <c r="AW1290" t="s">
        <v>9674</v>
      </c>
      <c r="AX1290" t="s">
        <v>1720</v>
      </c>
      <c r="BF1290" s="730" t="s">
        <v>5704</v>
      </c>
      <c r="BG1290" s="730" t="s">
        <v>7788</v>
      </c>
      <c r="BH1290" s="730" t="s">
        <v>11141</v>
      </c>
    </row>
    <row r="1291" spans="1:60">
      <c r="A1291">
        <v>1287</v>
      </c>
      <c r="B1291" t="s">
        <v>1034</v>
      </c>
      <c r="D1291" t="s">
        <v>9675</v>
      </c>
      <c r="E1291" t="s">
        <v>9676</v>
      </c>
      <c r="F1291" t="s">
        <v>974</v>
      </c>
      <c r="G1291">
        <v>1</v>
      </c>
      <c r="H1291">
        <v>0</v>
      </c>
      <c r="I1291" t="s">
        <v>8881</v>
      </c>
      <c r="J1291" t="s">
        <v>9023</v>
      </c>
      <c r="K1291" t="s">
        <v>7788</v>
      </c>
      <c r="L1291" t="s">
        <v>4005</v>
      </c>
      <c r="M1291" t="s">
        <v>978</v>
      </c>
      <c r="N1291" t="s">
        <v>7901</v>
      </c>
      <c r="O1291" t="s">
        <v>7901</v>
      </c>
      <c r="P1291" t="s">
        <v>9677</v>
      </c>
      <c r="Q1291">
        <v>2033</v>
      </c>
      <c r="R1291">
        <v>1696</v>
      </c>
      <c r="S1291">
        <v>1688</v>
      </c>
      <c r="T1291">
        <v>8</v>
      </c>
      <c r="U1291">
        <v>0</v>
      </c>
      <c r="V1291">
        <v>8</v>
      </c>
      <c r="W1291">
        <v>0.99529999999999996</v>
      </c>
      <c r="X1291">
        <v>1</v>
      </c>
      <c r="Y1291">
        <v>1</v>
      </c>
      <c r="Z1291">
        <v>1</v>
      </c>
      <c r="AA1291">
        <v>1</v>
      </c>
      <c r="AB1291" t="s">
        <v>1034</v>
      </c>
      <c r="AC1291" t="s">
        <v>9678</v>
      </c>
      <c r="AP1291" t="s">
        <v>981</v>
      </c>
      <c r="AQ1291">
        <v>0</v>
      </c>
      <c r="AT1291" t="s">
        <v>1044</v>
      </c>
      <c r="AU1291" t="s">
        <v>6813</v>
      </c>
      <c r="AV1291" t="s">
        <v>9679</v>
      </c>
      <c r="AW1291" t="s">
        <v>9680</v>
      </c>
      <c r="AX1291" t="s">
        <v>6814</v>
      </c>
      <c r="BF1291" s="730" t="s">
        <v>9666</v>
      </c>
      <c r="BG1291" s="730" t="s">
        <v>8148</v>
      </c>
      <c r="BH1291" s="730" t="s">
        <v>11141</v>
      </c>
    </row>
    <row r="1292" spans="1:60">
      <c r="A1292">
        <v>1288</v>
      </c>
      <c r="B1292" t="s">
        <v>1034</v>
      </c>
      <c r="D1292" t="s">
        <v>5687</v>
      </c>
      <c r="E1292" t="s">
        <v>5690</v>
      </c>
      <c r="F1292" t="s">
        <v>974</v>
      </c>
      <c r="G1292">
        <v>1</v>
      </c>
      <c r="H1292">
        <v>0</v>
      </c>
      <c r="I1292" t="s">
        <v>8881</v>
      </c>
      <c r="J1292" t="s">
        <v>9135</v>
      </c>
      <c r="K1292" t="s">
        <v>6531</v>
      </c>
      <c r="L1292" t="s">
        <v>4005</v>
      </c>
      <c r="M1292" t="s">
        <v>978</v>
      </c>
      <c r="N1292" t="s">
        <v>5690</v>
      </c>
      <c r="O1292" t="s">
        <v>5690</v>
      </c>
      <c r="P1292" t="s">
        <v>9681</v>
      </c>
      <c r="Q1292">
        <v>10135</v>
      </c>
      <c r="R1292">
        <v>8698</v>
      </c>
      <c r="S1292">
        <v>8574</v>
      </c>
      <c r="T1292">
        <v>100</v>
      </c>
      <c r="U1292">
        <v>24</v>
      </c>
      <c r="V1292">
        <v>124</v>
      </c>
      <c r="W1292">
        <v>0.98570000000000002</v>
      </c>
      <c r="X1292">
        <v>1</v>
      </c>
      <c r="Y1292">
        <v>1</v>
      </c>
      <c r="Z1292">
        <v>1</v>
      </c>
      <c r="AA1292">
        <v>1</v>
      </c>
      <c r="AB1292" t="s">
        <v>1034</v>
      </c>
      <c r="AC1292" t="s">
        <v>9682</v>
      </c>
      <c r="AP1292" t="s">
        <v>1262</v>
      </c>
      <c r="AQ1292">
        <v>1</v>
      </c>
      <c r="AT1292" t="s">
        <v>1044</v>
      </c>
      <c r="AU1292" t="s">
        <v>6894</v>
      </c>
      <c r="AV1292" t="s">
        <v>9683</v>
      </c>
      <c r="AW1292" t="s">
        <v>9684</v>
      </c>
      <c r="AX1292" t="s">
        <v>6895</v>
      </c>
      <c r="BF1292" s="730" t="s">
        <v>7899</v>
      </c>
      <c r="BG1292" s="730" t="s">
        <v>7788</v>
      </c>
      <c r="BH1292" s="730" t="s">
        <v>11141</v>
      </c>
    </row>
    <row r="1293" spans="1:60">
      <c r="A1293">
        <v>1289</v>
      </c>
      <c r="B1293" t="s">
        <v>1034</v>
      </c>
      <c r="D1293" t="s">
        <v>5659</v>
      </c>
      <c r="E1293" t="s">
        <v>5662</v>
      </c>
      <c r="F1293" t="s">
        <v>974</v>
      </c>
      <c r="G1293">
        <v>1</v>
      </c>
      <c r="H1293">
        <v>0</v>
      </c>
      <c r="I1293" t="s">
        <v>8881</v>
      </c>
      <c r="J1293" t="s">
        <v>8940</v>
      </c>
      <c r="K1293" t="s">
        <v>7788</v>
      </c>
      <c r="L1293" t="s">
        <v>4005</v>
      </c>
      <c r="M1293" t="s">
        <v>978</v>
      </c>
      <c r="N1293" t="s">
        <v>5662</v>
      </c>
      <c r="O1293" t="s">
        <v>5662</v>
      </c>
      <c r="P1293" t="s">
        <v>9685</v>
      </c>
      <c r="Q1293">
        <v>26386</v>
      </c>
      <c r="R1293">
        <v>25039</v>
      </c>
      <c r="S1293">
        <v>24885</v>
      </c>
      <c r="T1293">
        <v>79</v>
      </c>
      <c r="U1293">
        <v>75</v>
      </c>
      <c r="V1293">
        <v>154</v>
      </c>
      <c r="W1293">
        <v>0.99380000000000002</v>
      </c>
      <c r="X1293">
        <v>1</v>
      </c>
      <c r="Y1293">
        <v>1</v>
      </c>
      <c r="Z1293">
        <v>1</v>
      </c>
      <c r="AA1293">
        <v>1</v>
      </c>
      <c r="AB1293" t="s">
        <v>1034</v>
      </c>
      <c r="AC1293" t="s">
        <v>9686</v>
      </c>
      <c r="AP1293" t="s">
        <v>981</v>
      </c>
      <c r="AQ1293">
        <v>0</v>
      </c>
      <c r="AT1293" t="s">
        <v>1521</v>
      </c>
      <c r="AU1293" t="s">
        <v>2035</v>
      </c>
      <c r="AV1293" t="s">
        <v>9687</v>
      </c>
      <c r="AW1293" t="s">
        <v>9688</v>
      </c>
      <c r="AX1293" t="s">
        <v>2036</v>
      </c>
      <c r="BF1293" s="730" t="s">
        <v>9675</v>
      </c>
      <c r="BG1293" s="730" t="s">
        <v>7788</v>
      </c>
      <c r="BH1293" s="730" t="s">
        <v>11141</v>
      </c>
    </row>
    <row r="1294" spans="1:60">
      <c r="A1294">
        <v>1290</v>
      </c>
      <c r="B1294" t="s">
        <v>1034</v>
      </c>
      <c r="D1294" t="s">
        <v>5624</v>
      </c>
      <c r="E1294" t="s">
        <v>5626</v>
      </c>
      <c r="F1294" t="s">
        <v>974</v>
      </c>
      <c r="G1294">
        <v>2</v>
      </c>
      <c r="H1294">
        <v>0</v>
      </c>
      <c r="I1294" t="s">
        <v>2381</v>
      </c>
      <c r="J1294" t="s">
        <v>7282</v>
      </c>
      <c r="K1294" t="s">
        <v>8148</v>
      </c>
      <c r="L1294" t="s">
        <v>4005</v>
      </c>
      <c r="M1294" t="s">
        <v>978</v>
      </c>
      <c r="N1294" t="s">
        <v>9689</v>
      </c>
      <c r="O1294" t="s">
        <v>9689</v>
      </c>
      <c r="P1294" t="s">
        <v>9690</v>
      </c>
      <c r="Q1294">
        <v>8980</v>
      </c>
      <c r="R1294">
        <v>8936</v>
      </c>
      <c r="S1294">
        <v>8878</v>
      </c>
      <c r="T1294">
        <v>52</v>
      </c>
      <c r="U1294">
        <v>6</v>
      </c>
      <c r="V1294">
        <v>58</v>
      </c>
      <c r="W1294">
        <v>0.99350000000000005</v>
      </c>
      <c r="X1294">
        <v>1</v>
      </c>
      <c r="Y1294">
        <v>1</v>
      </c>
      <c r="Z1294">
        <v>1</v>
      </c>
      <c r="AA1294">
        <v>1</v>
      </c>
      <c r="AB1294" t="s">
        <v>1034</v>
      </c>
      <c r="AC1294" s="519" t="s">
        <v>9691</v>
      </c>
      <c r="AD1294" s="519" t="s">
        <v>9692</v>
      </c>
      <c r="AP1294" t="s">
        <v>1262</v>
      </c>
      <c r="AQ1294">
        <v>1</v>
      </c>
      <c r="AT1294" t="s">
        <v>991</v>
      </c>
      <c r="AU1294" t="s">
        <v>9693</v>
      </c>
      <c r="AV1294" t="s">
        <v>9694</v>
      </c>
      <c r="AW1294" t="s">
        <v>9695</v>
      </c>
      <c r="AX1294" t="s">
        <v>9696</v>
      </c>
      <c r="BF1294" s="730" t="s">
        <v>5687</v>
      </c>
      <c r="BG1294" s="730" t="s">
        <v>6531</v>
      </c>
      <c r="BH1294" s="730" t="s">
        <v>11141</v>
      </c>
    </row>
    <row r="1295" spans="1:60">
      <c r="A1295">
        <v>1291</v>
      </c>
      <c r="B1295" t="s">
        <v>1034</v>
      </c>
      <c r="D1295" t="s">
        <v>5433</v>
      </c>
      <c r="E1295" t="s">
        <v>5436</v>
      </c>
      <c r="F1295" t="s">
        <v>974</v>
      </c>
      <c r="G1295">
        <v>2</v>
      </c>
      <c r="H1295">
        <v>0</v>
      </c>
      <c r="I1295" t="s">
        <v>2381</v>
      </c>
      <c r="J1295" t="s">
        <v>7617</v>
      </c>
      <c r="K1295" t="s">
        <v>1304</v>
      </c>
      <c r="L1295" t="s">
        <v>4005</v>
      </c>
      <c r="M1295" t="s">
        <v>978</v>
      </c>
      <c r="N1295" t="s">
        <v>5436</v>
      </c>
      <c r="O1295" t="s">
        <v>5435</v>
      </c>
      <c r="P1295" t="s">
        <v>9697</v>
      </c>
      <c r="Q1295">
        <v>10333</v>
      </c>
      <c r="R1295">
        <v>10228</v>
      </c>
      <c r="S1295">
        <v>9715</v>
      </c>
      <c r="T1295">
        <v>374</v>
      </c>
      <c r="U1295">
        <v>131</v>
      </c>
      <c r="V1295">
        <v>513</v>
      </c>
      <c r="W1295">
        <v>0.94979999999999998</v>
      </c>
      <c r="X1295">
        <v>0</v>
      </c>
      <c r="Y1295">
        <v>1</v>
      </c>
      <c r="Z1295">
        <v>0</v>
      </c>
      <c r="AA1295">
        <v>0</v>
      </c>
      <c r="AB1295" t="s">
        <v>1034</v>
      </c>
      <c r="AC1295" s="488" t="s">
        <v>9698</v>
      </c>
      <c r="AD1295" s="489" t="s">
        <v>9699</v>
      </c>
      <c r="AP1295" t="s">
        <v>981</v>
      </c>
      <c r="AQ1295">
        <v>0</v>
      </c>
      <c r="AT1295" t="s">
        <v>1034</v>
      </c>
      <c r="AU1295" t="s">
        <v>9666</v>
      </c>
      <c r="AV1295" t="s">
        <v>9700</v>
      </c>
      <c r="AW1295" t="s">
        <v>9701</v>
      </c>
      <c r="AX1295" t="s">
        <v>9667</v>
      </c>
      <c r="BF1295" s="730" t="s">
        <v>5659</v>
      </c>
      <c r="BG1295" s="730" t="s">
        <v>7788</v>
      </c>
      <c r="BH1295" s="730" t="s">
        <v>11141</v>
      </c>
    </row>
    <row r="1296" spans="1:60">
      <c r="A1296">
        <v>1292</v>
      </c>
      <c r="B1296" t="s">
        <v>1034</v>
      </c>
      <c r="D1296" t="s">
        <v>5424</v>
      </c>
      <c r="E1296" t="s">
        <v>5426</v>
      </c>
      <c r="F1296" t="s">
        <v>974</v>
      </c>
      <c r="G1296">
        <v>1</v>
      </c>
      <c r="H1296">
        <v>0</v>
      </c>
      <c r="I1296" t="s">
        <v>8881</v>
      </c>
      <c r="J1296" t="s">
        <v>8940</v>
      </c>
      <c r="K1296" t="s">
        <v>7788</v>
      </c>
      <c r="L1296" t="s">
        <v>4005</v>
      </c>
      <c r="M1296" t="s">
        <v>978</v>
      </c>
      <c r="N1296" t="s">
        <v>5426</v>
      </c>
      <c r="O1296" t="s">
        <v>9702</v>
      </c>
      <c r="P1296" t="s">
        <v>9703</v>
      </c>
      <c r="Q1296">
        <v>7207</v>
      </c>
      <c r="R1296">
        <v>6734</v>
      </c>
      <c r="S1296">
        <v>6602</v>
      </c>
      <c r="T1296">
        <v>52</v>
      </c>
      <c r="U1296">
        <v>80</v>
      </c>
      <c r="V1296">
        <v>132</v>
      </c>
      <c r="W1296">
        <v>0.98040000000000005</v>
      </c>
      <c r="X1296">
        <v>1</v>
      </c>
      <c r="Y1296">
        <v>1</v>
      </c>
      <c r="Z1296">
        <v>1</v>
      </c>
      <c r="AA1296">
        <v>1</v>
      </c>
      <c r="AB1296" t="s">
        <v>1034</v>
      </c>
      <c r="AC1296" t="s">
        <v>9704</v>
      </c>
      <c r="AP1296" t="s">
        <v>981</v>
      </c>
      <c r="AQ1296">
        <v>0</v>
      </c>
      <c r="AT1296" t="s">
        <v>1034</v>
      </c>
      <c r="AU1296" t="s">
        <v>8958</v>
      </c>
      <c r="AV1296" t="s">
        <v>9705</v>
      </c>
      <c r="AW1296" t="s">
        <v>9706</v>
      </c>
      <c r="AX1296" t="s">
        <v>8959</v>
      </c>
      <c r="BF1296" s="730" t="s">
        <v>5624</v>
      </c>
      <c r="BG1296" s="730" t="s">
        <v>8148</v>
      </c>
      <c r="BH1296" s="730" t="s">
        <v>11141</v>
      </c>
    </row>
    <row r="1297" spans="1:60">
      <c r="A1297">
        <v>1293</v>
      </c>
      <c r="B1297" t="s">
        <v>1034</v>
      </c>
      <c r="D1297" t="s">
        <v>5188</v>
      </c>
      <c r="E1297" t="s">
        <v>5190</v>
      </c>
      <c r="F1297" t="s">
        <v>974</v>
      </c>
      <c r="G1297">
        <v>1</v>
      </c>
      <c r="H1297">
        <v>0</v>
      </c>
      <c r="I1297" t="s">
        <v>8881</v>
      </c>
      <c r="J1297" t="s">
        <v>8940</v>
      </c>
      <c r="K1297" t="s">
        <v>7788</v>
      </c>
      <c r="L1297" t="s">
        <v>4005</v>
      </c>
      <c r="M1297" t="s">
        <v>978</v>
      </c>
      <c r="N1297" t="s">
        <v>5190</v>
      </c>
      <c r="O1297" t="s">
        <v>5190</v>
      </c>
      <c r="P1297" t="s">
        <v>9707</v>
      </c>
      <c r="Q1297">
        <v>3253</v>
      </c>
      <c r="R1297">
        <v>3542</v>
      </c>
      <c r="S1297">
        <v>3320</v>
      </c>
      <c r="T1297">
        <v>9</v>
      </c>
      <c r="U1297">
        <v>112</v>
      </c>
      <c r="V1297">
        <v>222</v>
      </c>
      <c r="W1297">
        <v>0.93730000000000002</v>
      </c>
      <c r="X1297">
        <v>0</v>
      </c>
      <c r="Y1297">
        <v>0</v>
      </c>
      <c r="Z1297">
        <v>1</v>
      </c>
      <c r="AA1297">
        <v>0</v>
      </c>
      <c r="AB1297" t="s">
        <v>1034</v>
      </c>
      <c r="AC1297" t="s">
        <v>9708</v>
      </c>
      <c r="AP1297" t="s">
        <v>981</v>
      </c>
      <c r="AQ1297">
        <v>0</v>
      </c>
      <c r="AT1297" t="s">
        <v>1044</v>
      </c>
      <c r="AU1297" t="s">
        <v>7280</v>
      </c>
      <c r="AV1297" t="s">
        <v>9709</v>
      </c>
      <c r="AW1297" t="s">
        <v>9710</v>
      </c>
      <c r="AX1297" t="s">
        <v>7281</v>
      </c>
      <c r="BF1297" s="730" t="s">
        <v>5433</v>
      </c>
      <c r="BG1297" s="730" t="s">
        <v>1304</v>
      </c>
      <c r="BH1297" s="730" t="s">
        <v>11141</v>
      </c>
    </row>
    <row r="1298" spans="1:60">
      <c r="A1298">
        <v>1294</v>
      </c>
      <c r="B1298" t="s">
        <v>1034</v>
      </c>
      <c r="D1298" t="s">
        <v>5095</v>
      </c>
      <c r="E1298" t="s">
        <v>5098</v>
      </c>
      <c r="F1298" t="s">
        <v>974</v>
      </c>
      <c r="G1298">
        <v>1</v>
      </c>
      <c r="H1298">
        <v>0</v>
      </c>
      <c r="I1298" t="s">
        <v>2381</v>
      </c>
      <c r="J1298" t="s">
        <v>8919</v>
      </c>
      <c r="K1298" t="s">
        <v>8148</v>
      </c>
      <c r="L1298" t="s">
        <v>4005</v>
      </c>
      <c r="M1298" t="s">
        <v>978</v>
      </c>
      <c r="N1298" t="s">
        <v>5098</v>
      </c>
      <c r="O1298" t="s">
        <v>5098</v>
      </c>
      <c r="P1298" t="s">
        <v>9711</v>
      </c>
      <c r="Q1298">
        <v>28337</v>
      </c>
      <c r="R1298">
        <v>28596</v>
      </c>
      <c r="S1298">
        <v>27401</v>
      </c>
      <c r="T1298">
        <v>802</v>
      </c>
      <c r="U1298">
        <v>393</v>
      </c>
      <c r="V1298">
        <v>1195</v>
      </c>
      <c r="W1298">
        <v>0.95820000000000005</v>
      </c>
      <c r="X1298">
        <v>0</v>
      </c>
      <c r="Y1298">
        <v>1</v>
      </c>
      <c r="Z1298">
        <v>1</v>
      </c>
      <c r="AA1298">
        <v>0</v>
      </c>
      <c r="AB1298" t="s">
        <v>1034</v>
      </c>
      <c r="AC1298" t="s">
        <v>9712</v>
      </c>
      <c r="AP1298" t="s">
        <v>981</v>
      </c>
      <c r="AQ1298">
        <v>0</v>
      </c>
      <c r="AT1298" t="s">
        <v>991</v>
      </c>
      <c r="AU1298" t="s">
        <v>9713</v>
      </c>
      <c r="AV1298" t="s">
        <v>9714</v>
      </c>
      <c r="AW1298" t="s">
        <v>9715</v>
      </c>
      <c r="AX1298" t="s">
        <v>9716</v>
      </c>
      <c r="BF1298" s="730" t="s">
        <v>5424</v>
      </c>
      <c r="BG1298" s="730" t="s">
        <v>7788</v>
      </c>
      <c r="BH1298" s="730" t="s">
        <v>11141</v>
      </c>
    </row>
    <row r="1299" spans="1:60">
      <c r="A1299">
        <v>1295</v>
      </c>
      <c r="B1299" t="s">
        <v>1034</v>
      </c>
      <c r="D1299" t="s">
        <v>4939</v>
      </c>
      <c r="E1299" t="s">
        <v>4942</v>
      </c>
      <c r="F1299" t="s">
        <v>974</v>
      </c>
      <c r="G1299">
        <v>1</v>
      </c>
      <c r="H1299">
        <v>0</v>
      </c>
      <c r="I1299" t="s">
        <v>2381</v>
      </c>
      <c r="J1299" t="s">
        <v>9032</v>
      </c>
      <c r="K1299" t="s">
        <v>8148</v>
      </c>
      <c r="L1299" t="s">
        <v>4013</v>
      </c>
      <c r="M1299" t="s">
        <v>978</v>
      </c>
      <c r="N1299" t="s">
        <v>4942</v>
      </c>
      <c r="O1299" t="s">
        <v>4942</v>
      </c>
      <c r="P1299" t="s">
        <v>9717</v>
      </c>
      <c r="Q1299">
        <v>2962</v>
      </c>
      <c r="R1299">
        <v>2962</v>
      </c>
      <c r="S1299">
        <v>2962</v>
      </c>
      <c r="T1299">
        <v>0</v>
      </c>
      <c r="U1299">
        <v>0</v>
      </c>
      <c r="V1299">
        <v>0</v>
      </c>
      <c r="W1299">
        <v>1</v>
      </c>
      <c r="X1299">
        <v>1</v>
      </c>
      <c r="Y1299">
        <v>1</v>
      </c>
      <c r="Z1299">
        <v>1</v>
      </c>
      <c r="AA1299">
        <v>1</v>
      </c>
      <c r="AB1299" t="s">
        <v>1034</v>
      </c>
      <c r="AC1299" t="s">
        <v>9718</v>
      </c>
      <c r="AP1299" t="s">
        <v>981</v>
      </c>
      <c r="AQ1299">
        <v>0</v>
      </c>
      <c r="AT1299" t="s">
        <v>991</v>
      </c>
      <c r="AU1299" t="s">
        <v>9713</v>
      </c>
      <c r="AV1299" t="s">
        <v>9719</v>
      </c>
      <c r="AW1299" t="s">
        <v>9720</v>
      </c>
      <c r="AX1299" t="s">
        <v>9716</v>
      </c>
      <c r="BF1299" s="730" t="s">
        <v>5188</v>
      </c>
      <c r="BG1299" s="730" t="s">
        <v>7788</v>
      </c>
      <c r="BH1299" s="730" t="s">
        <v>11141</v>
      </c>
    </row>
    <row r="1300" spans="1:60">
      <c r="A1300">
        <v>1296</v>
      </c>
      <c r="B1300" t="s">
        <v>1034</v>
      </c>
      <c r="D1300" t="s">
        <v>4814</v>
      </c>
      <c r="E1300" t="s">
        <v>4816</v>
      </c>
      <c r="F1300" t="s">
        <v>974</v>
      </c>
      <c r="G1300">
        <v>1</v>
      </c>
      <c r="H1300">
        <v>0</v>
      </c>
      <c r="I1300" t="s">
        <v>2381</v>
      </c>
      <c r="J1300" t="s">
        <v>7448</v>
      </c>
      <c r="K1300" t="s">
        <v>8148</v>
      </c>
      <c r="L1300" t="s">
        <v>4005</v>
      </c>
      <c r="M1300" t="s">
        <v>978</v>
      </c>
      <c r="N1300" t="s">
        <v>4816</v>
      </c>
      <c r="O1300" t="s">
        <v>4816</v>
      </c>
      <c r="P1300" t="s">
        <v>9721</v>
      </c>
      <c r="Q1300">
        <v>9041</v>
      </c>
      <c r="R1300">
        <v>9566</v>
      </c>
      <c r="S1300">
        <v>9105</v>
      </c>
      <c r="T1300">
        <v>368</v>
      </c>
      <c r="U1300">
        <v>93</v>
      </c>
      <c r="V1300">
        <v>461</v>
      </c>
      <c r="W1300">
        <v>0.95179999999999998</v>
      </c>
      <c r="X1300">
        <v>0</v>
      </c>
      <c r="Y1300">
        <v>1</v>
      </c>
      <c r="Z1300">
        <v>1</v>
      </c>
      <c r="AA1300">
        <v>0</v>
      </c>
      <c r="AB1300" t="s">
        <v>1034</v>
      </c>
      <c r="AC1300" t="s">
        <v>9722</v>
      </c>
      <c r="AP1300" t="s">
        <v>981</v>
      </c>
      <c r="AQ1300">
        <v>0</v>
      </c>
      <c r="AT1300" t="s">
        <v>1023</v>
      </c>
      <c r="AU1300" t="s">
        <v>8355</v>
      </c>
      <c r="AV1300" t="s">
        <v>9723</v>
      </c>
      <c r="AW1300" t="s">
        <v>8356</v>
      </c>
      <c r="AX1300" t="s">
        <v>8356</v>
      </c>
      <c r="BF1300" s="730" t="s">
        <v>5095</v>
      </c>
      <c r="BG1300" s="730" t="s">
        <v>8148</v>
      </c>
      <c r="BH1300" s="730" t="s">
        <v>11141</v>
      </c>
    </row>
    <row r="1301" spans="1:60">
      <c r="A1301">
        <v>1297</v>
      </c>
      <c r="B1301" t="s">
        <v>1034</v>
      </c>
      <c r="D1301" t="s">
        <v>4620</v>
      </c>
      <c r="E1301" t="s">
        <v>4623</v>
      </c>
      <c r="F1301" t="s">
        <v>974</v>
      </c>
      <c r="G1301">
        <v>1</v>
      </c>
      <c r="H1301">
        <v>0</v>
      </c>
      <c r="I1301" t="s">
        <v>8881</v>
      </c>
      <c r="J1301" t="s">
        <v>1034</v>
      </c>
      <c r="K1301" t="s">
        <v>1034</v>
      </c>
      <c r="L1301" t="s">
        <v>4013</v>
      </c>
      <c r="M1301" t="s">
        <v>978</v>
      </c>
      <c r="N1301" t="s">
        <v>4623</v>
      </c>
      <c r="O1301" t="s">
        <v>4623</v>
      </c>
      <c r="P1301" t="s">
        <v>9724</v>
      </c>
      <c r="Q1301">
        <v>14689</v>
      </c>
      <c r="R1301">
        <v>18813</v>
      </c>
      <c r="S1301">
        <v>17886</v>
      </c>
      <c r="T1301">
        <v>852</v>
      </c>
      <c r="U1301">
        <v>75</v>
      </c>
      <c r="V1301">
        <v>927</v>
      </c>
      <c r="W1301">
        <v>0.95069999999999999</v>
      </c>
      <c r="X1301">
        <v>0</v>
      </c>
      <c r="Y1301">
        <v>1</v>
      </c>
      <c r="Z1301">
        <v>1</v>
      </c>
      <c r="AA1301">
        <v>0</v>
      </c>
      <c r="AB1301" t="s">
        <v>1034</v>
      </c>
      <c r="AC1301" t="s">
        <v>9725</v>
      </c>
      <c r="AP1301" t="s">
        <v>981</v>
      </c>
      <c r="AQ1301">
        <v>0</v>
      </c>
      <c r="AT1301" t="s">
        <v>1044</v>
      </c>
      <c r="AU1301" t="s">
        <v>7439</v>
      </c>
      <c r="AV1301" t="s">
        <v>9726</v>
      </c>
      <c r="AW1301" t="s">
        <v>9727</v>
      </c>
      <c r="AX1301" t="s">
        <v>6897</v>
      </c>
      <c r="BF1301" s="730" t="s">
        <v>4939</v>
      </c>
      <c r="BG1301" s="730" t="s">
        <v>8148</v>
      </c>
      <c r="BH1301" s="730" t="s">
        <v>11141</v>
      </c>
    </row>
    <row r="1302" spans="1:60">
      <c r="A1302">
        <v>1298</v>
      </c>
      <c r="B1302" t="s">
        <v>1034</v>
      </c>
      <c r="D1302" t="s">
        <v>4499</v>
      </c>
      <c r="E1302" t="s">
        <v>4502</v>
      </c>
      <c r="F1302" t="s">
        <v>974</v>
      </c>
      <c r="G1302">
        <v>1</v>
      </c>
      <c r="H1302">
        <v>0</v>
      </c>
      <c r="I1302" t="s">
        <v>2309</v>
      </c>
      <c r="J1302" t="s">
        <v>9108</v>
      </c>
      <c r="K1302" t="s">
        <v>1304</v>
      </c>
      <c r="L1302" t="s">
        <v>4013</v>
      </c>
      <c r="M1302" t="s">
        <v>978</v>
      </c>
      <c r="N1302" t="s">
        <v>4502</v>
      </c>
      <c r="O1302" t="s">
        <v>9728</v>
      </c>
      <c r="P1302" t="s">
        <v>9729</v>
      </c>
      <c r="Q1302">
        <v>8854</v>
      </c>
      <c r="R1302">
        <v>8874</v>
      </c>
      <c r="S1302">
        <v>8855</v>
      </c>
      <c r="T1302">
        <v>19</v>
      </c>
      <c r="U1302">
        <v>0</v>
      </c>
      <c r="V1302">
        <v>19</v>
      </c>
      <c r="W1302">
        <v>0.99790000000000001</v>
      </c>
      <c r="X1302">
        <v>1</v>
      </c>
      <c r="Y1302">
        <v>1</v>
      </c>
      <c r="Z1302">
        <v>1</v>
      </c>
      <c r="AA1302">
        <v>1</v>
      </c>
      <c r="AB1302" t="s">
        <v>1034</v>
      </c>
      <c r="AC1302" t="s">
        <v>9730</v>
      </c>
      <c r="AP1302" t="s">
        <v>981</v>
      </c>
      <c r="AQ1302">
        <v>0</v>
      </c>
      <c r="AT1302" t="s">
        <v>991</v>
      </c>
      <c r="AU1302" t="s">
        <v>9731</v>
      </c>
      <c r="AV1302" t="s">
        <v>9732</v>
      </c>
      <c r="AW1302" t="s">
        <v>9733</v>
      </c>
      <c r="AX1302" t="s">
        <v>9734</v>
      </c>
      <c r="BF1302" s="730" t="s">
        <v>4814</v>
      </c>
      <c r="BG1302" s="730" t="s">
        <v>8148</v>
      </c>
      <c r="BH1302" s="730" t="s">
        <v>11141</v>
      </c>
    </row>
    <row r="1303" spans="1:60">
      <c r="A1303">
        <v>1299</v>
      </c>
      <c r="B1303" t="s">
        <v>1034</v>
      </c>
      <c r="D1303" t="s">
        <v>3882</v>
      </c>
      <c r="E1303" t="s">
        <v>3885</v>
      </c>
      <c r="F1303" t="s">
        <v>974</v>
      </c>
      <c r="G1303">
        <v>1</v>
      </c>
      <c r="H1303">
        <v>0</v>
      </c>
      <c r="I1303" t="s">
        <v>8881</v>
      </c>
      <c r="J1303" t="s">
        <v>9135</v>
      </c>
      <c r="K1303" t="s">
        <v>6531</v>
      </c>
      <c r="L1303" t="s">
        <v>4013</v>
      </c>
      <c r="M1303" t="s">
        <v>978</v>
      </c>
      <c r="N1303" t="s">
        <v>9735</v>
      </c>
      <c r="O1303" t="s">
        <v>9735</v>
      </c>
      <c r="P1303" t="s">
        <v>9736</v>
      </c>
      <c r="Q1303">
        <v>11388</v>
      </c>
      <c r="R1303">
        <v>10982</v>
      </c>
      <c r="S1303">
        <v>10358</v>
      </c>
      <c r="T1303">
        <v>532</v>
      </c>
      <c r="U1303">
        <v>92</v>
      </c>
      <c r="V1303">
        <v>624</v>
      </c>
      <c r="W1303">
        <v>0.94320000000000004</v>
      </c>
      <c r="X1303">
        <v>0</v>
      </c>
      <c r="Y1303">
        <v>0</v>
      </c>
      <c r="Z1303">
        <v>1</v>
      </c>
      <c r="AA1303">
        <v>0</v>
      </c>
      <c r="AB1303" t="s">
        <v>1034</v>
      </c>
      <c r="AC1303" t="s">
        <v>9737</v>
      </c>
      <c r="AP1303" t="s">
        <v>981</v>
      </c>
      <c r="AQ1303">
        <v>0</v>
      </c>
      <c r="AT1303" t="s">
        <v>1023</v>
      </c>
      <c r="AU1303" t="s">
        <v>8348</v>
      </c>
      <c r="AV1303" t="s">
        <v>9738</v>
      </c>
      <c r="AW1303" t="s">
        <v>9739</v>
      </c>
      <c r="AX1303" t="s">
        <v>8349</v>
      </c>
      <c r="BF1303" s="730" t="s">
        <v>4620</v>
      </c>
      <c r="BG1303" s="730" t="s">
        <v>1034</v>
      </c>
      <c r="BH1303" s="730" t="s">
        <v>11141</v>
      </c>
    </row>
    <row r="1304" spans="1:60">
      <c r="A1304">
        <v>1300</v>
      </c>
      <c r="B1304" t="s">
        <v>1034</v>
      </c>
      <c r="D1304" t="s">
        <v>3806</v>
      </c>
      <c r="E1304" t="s">
        <v>3809</v>
      </c>
      <c r="F1304" t="s">
        <v>974</v>
      </c>
      <c r="G1304">
        <v>1</v>
      </c>
      <c r="H1304">
        <v>0</v>
      </c>
      <c r="I1304" t="s">
        <v>8881</v>
      </c>
      <c r="J1304" t="s">
        <v>9036</v>
      </c>
      <c r="K1304" t="s">
        <v>1034</v>
      </c>
      <c r="L1304" t="s">
        <v>4005</v>
      </c>
      <c r="M1304" t="s">
        <v>978</v>
      </c>
      <c r="N1304" t="s">
        <v>3809</v>
      </c>
      <c r="O1304" t="s">
        <v>9740</v>
      </c>
      <c r="P1304" t="s">
        <v>9741</v>
      </c>
      <c r="Q1304">
        <v>17476</v>
      </c>
      <c r="R1304">
        <v>17496</v>
      </c>
      <c r="S1304">
        <v>17318</v>
      </c>
      <c r="T1304">
        <v>113</v>
      </c>
      <c r="U1304">
        <v>65</v>
      </c>
      <c r="V1304">
        <v>178</v>
      </c>
      <c r="W1304">
        <v>0.98980000000000001</v>
      </c>
      <c r="X1304">
        <v>1</v>
      </c>
      <c r="Y1304">
        <v>1</v>
      </c>
      <c r="Z1304">
        <v>1</v>
      </c>
      <c r="AA1304">
        <v>1</v>
      </c>
      <c r="AB1304" t="s">
        <v>1034</v>
      </c>
      <c r="AC1304" t="s">
        <v>9742</v>
      </c>
      <c r="AP1304" t="s">
        <v>981</v>
      </c>
      <c r="AQ1304">
        <v>0</v>
      </c>
      <c r="AT1304" t="s">
        <v>1044</v>
      </c>
      <c r="AU1304" t="s">
        <v>7190</v>
      </c>
      <c r="AV1304" t="s">
        <v>9743</v>
      </c>
      <c r="AW1304" t="s">
        <v>7191</v>
      </c>
      <c r="AX1304" t="s">
        <v>7191</v>
      </c>
      <c r="BF1304" s="730" t="s">
        <v>4499</v>
      </c>
      <c r="BG1304" s="730" t="s">
        <v>1304</v>
      </c>
      <c r="BH1304" s="730" t="s">
        <v>11141</v>
      </c>
    </row>
    <row r="1305" spans="1:60">
      <c r="A1305">
        <v>1301</v>
      </c>
      <c r="B1305" t="s">
        <v>1034</v>
      </c>
      <c r="D1305" t="s">
        <v>3666</v>
      </c>
      <c r="E1305" t="s">
        <v>3668</v>
      </c>
      <c r="F1305" t="s">
        <v>974</v>
      </c>
      <c r="G1305">
        <v>1</v>
      </c>
      <c r="H1305">
        <v>0</v>
      </c>
      <c r="I1305" t="s">
        <v>8881</v>
      </c>
      <c r="J1305" t="s">
        <v>8911</v>
      </c>
      <c r="K1305" t="s">
        <v>8912</v>
      </c>
      <c r="L1305" t="s">
        <v>4005</v>
      </c>
      <c r="M1305" t="s">
        <v>978</v>
      </c>
      <c r="N1305" t="s">
        <v>3668</v>
      </c>
      <c r="O1305" t="s">
        <v>9744</v>
      </c>
      <c r="P1305" t="s">
        <v>9745</v>
      </c>
      <c r="Q1305">
        <v>3185</v>
      </c>
      <c r="R1305">
        <v>3229</v>
      </c>
      <c r="S1305">
        <v>3178</v>
      </c>
      <c r="T1305">
        <v>24</v>
      </c>
      <c r="U1305">
        <v>27</v>
      </c>
      <c r="V1305">
        <v>51</v>
      </c>
      <c r="W1305">
        <v>0.98419999999999996</v>
      </c>
      <c r="X1305">
        <v>1</v>
      </c>
      <c r="Y1305">
        <v>1</v>
      </c>
      <c r="Z1305">
        <v>1</v>
      </c>
      <c r="AA1305">
        <v>1</v>
      </c>
      <c r="AB1305" t="s">
        <v>1034</v>
      </c>
      <c r="AC1305" t="s">
        <v>9746</v>
      </c>
      <c r="AP1305" t="s">
        <v>981</v>
      </c>
      <c r="AQ1305">
        <v>0</v>
      </c>
      <c r="AT1305" t="s">
        <v>1044</v>
      </c>
      <c r="AU1305" t="s">
        <v>7290</v>
      </c>
      <c r="AV1305" t="s">
        <v>9747</v>
      </c>
      <c r="AW1305" t="s">
        <v>7291</v>
      </c>
      <c r="AX1305" t="s">
        <v>7291</v>
      </c>
      <c r="BF1305" s="730" t="s">
        <v>3882</v>
      </c>
      <c r="BG1305" s="730" t="s">
        <v>6531</v>
      </c>
      <c r="BH1305" s="730" t="s">
        <v>11141</v>
      </c>
    </row>
    <row r="1306" spans="1:60">
      <c r="A1306">
        <v>1302</v>
      </c>
      <c r="B1306" t="s">
        <v>1034</v>
      </c>
      <c r="D1306" t="s">
        <v>9748</v>
      </c>
      <c r="E1306" t="s">
        <v>9749</v>
      </c>
      <c r="F1306" t="s">
        <v>1019</v>
      </c>
      <c r="G1306">
        <v>0</v>
      </c>
      <c r="H1306">
        <v>1</v>
      </c>
      <c r="I1306" t="s">
        <v>2309</v>
      </c>
      <c r="J1306" t="s">
        <v>7625</v>
      </c>
      <c r="K1306" t="s">
        <v>1304</v>
      </c>
      <c r="L1306" t="s">
        <v>4005</v>
      </c>
      <c r="M1306" t="s">
        <v>978</v>
      </c>
      <c r="N1306" t="s">
        <v>9749</v>
      </c>
      <c r="O1306" t="s">
        <v>9749</v>
      </c>
      <c r="P1306" t="s">
        <v>9750</v>
      </c>
      <c r="Q1306">
        <v>2008</v>
      </c>
      <c r="R1306">
        <v>2010</v>
      </c>
      <c r="S1306">
        <v>1982</v>
      </c>
      <c r="T1306">
        <v>16</v>
      </c>
      <c r="U1306">
        <v>12</v>
      </c>
      <c r="V1306">
        <v>28</v>
      </c>
      <c r="W1306">
        <v>0.98609999999999998</v>
      </c>
      <c r="X1306">
        <v>1</v>
      </c>
      <c r="Y1306">
        <v>1</v>
      </c>
      <c r="Z1306">
        <v>1</v>
      </c>
      <c r="AA1306">
        <v>1</v>
      </c>
      <c r="AB1306" t="s">
        <v>1034</v>
      </c>
      <c r="AC1306" t="s">
        <v>747</v>
      </c>
      <c r="AJ1306" t="s">
        <v>9751</v>
      </c>
      <c r="AP1306" t="s">
        <v>981</v>
      </c>
      <c r="AQ1306">
        <v>0</v>
      </c>
      <c r="AT1306" t="s">
        <v>1521</v>
      </c>
      <c r="AU1306" t="s">
        <v>1973</v>
      </c>
      <c r="AV1306" t="s">
        <v>9752</v>
      </c>
      <c r="AW1306" t="s">
        <v>9753</v>
      </c>
      <c r="AX1306" t="s">
        <v>1974</v>
      </c>
      <c r="BF1306" s="730" t="s">
        <v>3806</v>
      </c>
      <c r="BG1306" s="730" t="s">
        <v>1034</v>
      </c>
      <c r="BH1306" s="730" t="s">
        <v>11141</v>
      </c>
    </row>
    <row r="1307" spans="1:60">
      <c r="A1307">
        <v>1303</v>
      </c>
      <c r="B1307" t="s">
        <v>1034</v>
      </c>
      <c r="D1307" t="s">
        <v>3442</v>
      </c>
      <c r="E1307" t="s">
        <v>3445</v>
      </c>
      <c r="F1307" t="s">
        <v>974</v>
      </c>
      <c r="G1307">
        <v>1</v>
      </c>
      <c r="H1307">
        <v>0</v>
      </c>
      <c r="I1307" t="s">
        <v>8881</v>
      </c>
      <c r="J1307" t="s">
        <v>8989</v>
      </c>
      <c r="K1307" t="s">
        <v>7788</v>
      </c>
      <c r="L1307" t="s">
        <v>4005</v>
      </c>
      <c r="M1307" t="s">
        <v>978</v>
      </c>
      <c r="N1307" t="s">
        <v>3445</v>
      </c>
      <c r="O1307" t="s">
        <v>3445</v>
      </c>
      <c r="P1307" t="s">
        <v>9754</v>
      </c>
      <c r="Q1307">
        <v>20068</v>
      </c>
      <c r="R1307">
        <v>20068</v>
      </c>
      <c r="S1307">
        <v>16755</v>
      </c>
      <c r="T1307">
        <v>2585</v>
      </c>
      <c r="U1307">
        <v>332</v>
      </c>
      <c r="V1307">
        <v>3313</v>
      </c>
      <c r="W1307">
        <v>0.83489999999999998</v>
      </c>
      <c r="X1307">
        <v>0</v>
      </c>
      <c r="Y1307">
        <v>1</v>
      </c>
      <c r="Z1307">
        <v>0</v>
      </c>
      <c r="AA1307">
        <v>0</v>
      </c>
      <c r="AB1307" t="s">
        <v>1034</v>
      </c>
      <c r="AC1307" t="s">
        <v>9755</v>
      </c>
      <c r="AP1307" t="s">
        <v>981</v>
      </c>
      <c r="AQ1307">
        <v>0</v>
      </c>
      <c r="AT1307" t="s">
        <v>936</v>
      </c>
      <c r="AU1307" t="s">
        <v>5708</v>
      </c>
      <c r="AV1307" t="s">
        <v>9756</v>
      </c>
      <c r="AW1307" t="s">
        <v>9757</v>
      </c>
      <c r="AX1307" t="s">
        <v>5709</v>
      </c>
      <c r="BF1307" s="730" t="s">
        <v>3666</v>
      </c>
      <c r="BG1307" s="730" t="s">
        <v>8912</v>
      </c>
      <c r="BH1307" s="730" t="s">
        <v>11141</v>
      </c>
    </row>
    <row r="1308" spans="1:60">
      <c r="A1308">
        <v>1304</v>
      </c>
      <c r="B1308" t="s">
        <v>1034</v>
      </c>
      <c r="D1308" t="s">
        <v>3434</v>
      </c>
      <c r="E1308" t="s">
        <v>3437</v>
      </c>
      <c r="F1308" t="s">
        <v>974</v>
      </c>
      <c r="G1308">
        <v>1</v>
      </c>
      <c r="H1308">
        <v>0</v>
      </c>
      <c r="I1308" t="s">
        <v>2309</v>
      </c>
      <c r="J1308" t="s">
        <v>9234</v>
      </c>
      <c r="K1308" t="s">
        <v>1034</v>
      </c>
      <c r="L1308" t="s">
        <v>4005</v>
      </c>
      <c r="M1308" t="s">
        <v>978</v>
      </c>
      <c r="N1308" t="s">
        <v>3437</v>
      </c>
      <c r="O1308" t="s">
        <v>3437</v>
      </c>
      <c r="P1308" t="s">
        <v>9758</v>
      </c>
      <c r="Q1308">
        <v>4842</v>
      </c>
      <c r="R1308">
        <v>4944</v>
      </c>
      <c r="S1308">
        <v>4856</v>
      </c>
      <c r="T1308">
        <v>83</v>
      </c>
      <c r="U1308">
        <v>5</v>
      </c>
      <c r="V1308">
        <v>88</v>
      </c>
      <c r="W1308">
        <v>0.98219999999999996</v>
      </c>
      <c r="X1308">
        <v>1</v>
      </c>
      <c r="Y1308">
        <v>1</v>
      </c>
      <c r="Z1308">
        <v>1</v>
      </c>
      <c r="AA1308">
        <v>1</v>
      </c>
      <c r="AB1308" t="s">
        <v>1034</v>
      </c>
      <c r="AC1308" t="s">
        <v>9759</v>
      </c>
      <c r="AP1308" t="s">
        <v>981</v>
      </c>
      <c r="AQ1308">
        <v>0</v>
      </c>
      <c r="AT1308" t="s">
        <v>1044</v>
      </c>
      <c r="AU1308" t="s">
        <v>7874</v>
      </c>
      <c r="AV1308" t="s">
        <v>9760</v>
      </c>
      <c r="AW1308" t="s">
        <v>7875</v>
      </c>
      <c r="AX1308" t="s">
        <v>7875</v>
      </c>
      <c r="BF1308" s="730" t="s">
        <v>9748</v>
      </c>
      <c r="BG1308" s="730" t="s">
        <v>1304</v>
      </c>
      <c r="BH1308" s="730" t="s">
        <v>11141</v>
      </c>
    </row>
    <row r="1309" spans="1:60">
      <c r="A1309">
        <v>1305</v>
      </c>
      <c r="B1309" t="s">
        <v>1034</v>
      </c>
      <c r="D1309" t="s">
        <v>3343</v>
      </c>
      <c r="E1309" t="s">
        <v>3346</v>
      </c>
      <c r="F1309" t="s">
        <v>974</v>
      </c>
      <c r="G1309">
        <v>1</v>
      </c>
      <c r="H1309">
        <v>0</v>
      </c>
      <c r="I1309" t="s">
        <v>8881</v>
      </c>
      <c r="J1309" t="s">
        <v>6987</v>
      </c>
      <c r="K1309" t="s">
        <v>1034</v>
      </c>
      <c r="L1309" t="s">
        <v>4005</v>
      </c>
      <c r="M1309" t="s">
        <v>978</v>
      </c>
      <c r="N1309" t="s">
        <v>3346</v>
      </c>
      <c r="O1309" t="s">
        <v>3346</v>
      </c>
      <c r="P1309" t="s">
        <v>9761</v>
      </c>
      <c r="Q1309">
        <v>24920</v>
      </c>
      <c r="R1309">
        <v>20782</v>
      </c>
      <c r="S1309">
        <v>20437</v>
      </c>
      <c r="T1309">
        <v>257</v>
      </c>
      <c r="U1309">
        <v>88</v>
      </c>
      <c r="V1309">
        <v>345</v>
      </c>
      <c r="W1309">
        <v>0.98340000000000005</v>
      </c>
      <c r="X1309">
        <v>1</v>
      </c>
      <c r="Y1309">
        <v>1</v>
      </c>
      <c r="Z1309">
        <v>1</v>
      </c>
      <c r="AA1309">
        <v>1</v>
      </c>
      <c r="AB1309" t="s">
        <v>1034</v>
      </c>
      <c r="AC1309" t="s">
        <v>9762</v>
      </c>
      <c r="AP1309" t="s">
        <v>981</v>
      </c>
      <c r="AQ1309">
        <v>0</v>
      </c>
      <c r="AT1309" t="s">
        <v>1190</v>
      </c>
      <c r="AU1309" t="s">
        <v>3156</v>
      </c>
      <c r="AV1309" t="s">
        <v>9763</v>
      </c>
      <c r="AW1309" t="s">
        <v>9764</v>
      </c>
      <c r="AX1309" t="s">
        <v>3157</v>
      </c>
      <c r="BF1309" s="730" t="s">
        <v>3442</v>
      </c>
      <c r="BG1309" s="730" t="s">
        <v>7788</v>
      </c>
      <c r="BH1309" s="730" t="s">
        <v>11141</v>
      </c>
    </row>
    <row r="1310" spans="1:60">
      <c r="A1310">
        <v>1306</v>
      </c>
      <c r="B1310" t="s">
        <v>1034</v>
      </c>
      <c r="D1310" t="s">
        <v>3327</v>
      </c>
      <c r="E1310" t="s">
        <v>3315</v>
      </c>
      <c r="F1310" t="s">
        <v>974</v>
      </c>
      <c r="G1310">
        <v>1</v>
      </c>
      <c r="H1310">
        <v>0</v>
      </c>
      <c r="I1310" t="s">
        <v>8881</v>
      </c>
      <c r="J1310" t="s">
        <v>6457</v>
      </c>
      <c r="K1310" t="s">
        <v>8184</v>
      </c>
      <c r="L1310" t="s">
        <v>4005</v>
      </c>
      <c r="M1310" t="s">
        <v>978</v>
      </c>
      <c r="N1310" t="s">
        <v>9765</v>
      </c>
      <c r="O1310" t="s">
        <v>9766</v>
      </c>
      <c r="P1310" t="s">
        <v>9767</v>
      </c>
      <c r="Q1310">
        <v>85293</v>
      </c>
      <c r="R1310">
        <v>83323</v>
      </c>
      <c r="S1310">
        <v>81993</v>
      </c>
      <c r="T1310">
        <v>948</v>
      </c>
      <c r="U1310">
        <v>382</v>
      </c>
      <c r="V1310">
        <v>1330</v>
      </c>
      <c r="W1310">
        <v>0.98399999999999999</v>
      </c>
      <c r="X1310">
        <v>1</v>
      </c>
      <c r="Y1310">
        <v>1</v>
      </c>
      <c r="Z1310">
        <v>1</v>
      </c>
      <c r="AA1310">
        <v>1</v>
      </c>
      <c r="AB1310" t="s">
        <v>1034</v>
      </c>
      <c r="AC1310" t="s">
        <v>9768</v>
      </c>
      <c r="AP1310" t="s">
        <v>981</v>
      </c>
      <c r="AQ1310">
        <v>0</v>
      </c>
      <c r="AT1310" t="s">
        <v>1044</v>
      </c>
      <c r="AU1310" t="s">
        <v>7542</v>
      </c>
      <c r="AV1310" t="s">
        <v>9769</v>
      </c>
      <c r="AW1310" t="s">
        <v>7543</v>
      </c>
      <c r="AX1310" t="s">
        <v>7543</v>
      </c>
      <c r="BF1310" s="730" t="s">
        <v>3434</v>
      </c>
      <c r="BG1310" s="730" t="s">
        <v>1034</v>
      </c>
      <c r="BH1310" s="730" t="s">
        <v>11141</v>
      </c>
    </row>
    <row r="1311" spans="1:60">
      <c r="A1311">
        <v>1307</v>
      </c>
      <c r="B1311" t="s">
        <v>1034</v>
      </c>
      <c r="D1311" t="s">
        <v>9751</v>
      </c>
      <c r="E1311" t="s">
        <v>9770</v>
      </c>
      <c r="F1311" t="s">
        <v>974</v>
      </c>
      <c r="G1311">
        <v>1</v>
      </c>
      <c r="H1311">
        <v>0</v>
      </c>
      <c r="I1311" t="s">
        <v>2309</v>
      </c>
      <c r="J1311" t="s">
        <v>9108</v>
      </c>
      <c r="K1311" t="s">
        <v>1304</v>
      </c>
      <c r="L1311" t="s">
        <v>4005</v>
      </c>
      <c r="M1311" t="s">
        <v>978</v>
      </c>
      <c r="N1311" t="s">
        <v>7625</v>
      </c>
      <c r="O1311" t="s">
        <v>9771</v>
      </c>
      <c r="P1311" t="s">
        <v>9772</v>
      </c>
      <c r="Q1311">
        <v>29949</v>
      </c>
      <c r="R1311">
        <v>28630</v>
      </c>
      <c r="S1311">
        <v>28121</v>
      </c>
      <c r="T1311">
        <v>376</v>
      </c>
      <c r="U1311">
        <v>133</v>
      </c>
      <c r="V1311">
        <v>509</v>
      </c>
      <c r="W1311">
        <v>0.98219999999999996</v>
      </c>
      <c r="X1311">
        <v>1</v>
      </c>
      <c r="Y1311">
        <v>1</v>
      </c>
      <c r="Z1311">
        <v>1</v>
      </c>
      <c r="AA1311">
        <v>1</v>
      </c>
      <c r="AB1311" t="s">
        <v>1034</v>
      </c>
      <c r="AC1311" t="s">
        <v>9773</v>
      </c>
      <c r="AP1311" t="s">
        <v>1262</v>
      </c>
      <c r="AQ1311">
        <v>1</v>
      </c>
      <c r="AT1311" t="s">
        <v>1054</v>
      </c>
      <c r="AU1311" t="s">
        <v>4010</v>
      </c>
      <c r="AV1311" t="s">
        <v>9774</v>
      </c>
      <c r="AW1311" t="s">
        <v>9775</v>
      </c>
      <c r="AX1311" t="s">
        <v>4011</v>
      </c>
      <c r="BF1311" s="730" t="s">
        <v>3343</v>
      </c>
      <c r="BG1311" s="730" t="s">
        <v>1034</v>
      </c>
      <c r="BH1311" s="730" t="s">
        <v>11141</v>
      </c>
    </row>
    <row r="1312" spans="1:60">
      <c r="A1312">
        <v>1308</v>
      </c>
      <c r="B1312" t="s">
        <v>1034</v>
      </c>
      <c r="D1312" t="s">
        <v>3265</v>
      </c>
      <c r="E1312" t="s">
        <v>3267</v>
      </c>
      <c r="F1312" t="s">
        <v>974</v>
      </c>
      <c r="G1312">
        <v>1</v>
      </c>
      <c r="H1312">
        <v>0</v>
      </c>
      <c r="I1312" t="s">
        <v>8881</v>
      </c>
      <c r="J1312" t="s">
        <v>9181</v>
      </c>
      <c r="K1312" t="s">
        <v>7788</v>
      </c>
      <c r="L1312" t="s">
        <v>4005</v>
      </c>
      <c r="M1312" t="s">
        <v>978</v>
      </c>
      <c r="N1312" t="s">
        <v>3267</v>
      </c>
      <c r="O1312" t="s">
        <v>3267</v>
      </c>
      <c r="P1312" t="s">
        <v>9776</v>
      </c>
      <c r="Q1312">
        <v>7995</v>
      </c>
      <c r="R1312">
        <v>9073</v>
      </c>
      <c r="S1312">
        <v>8493</v>
      </c>
      <c r="T1312">
        <v>503</v>
      </c>
      <c r="U1312">
        <v>77</v>
      </c>
      <c r="V1312">
        <v>580</v>
      </c>
      <c r="W1312">
        <v>0.93610000000000004</v>
      </c>
      <c r="X1312">
        <v>0</v>
      </c>
      <c r="Y1312">
        <v>1</v>
      </c>
      <c r="Z1312">
        <v>1</v>
      </c>
      <c r="AA1312">
        <v>0</v>
      </c>
      <c r="AB1312" t="s">
        <v>1034</v>
      </c>
      <c r="AC1312" t="s">
        <v>9777</v>
      </c>
      <c r="AP1312" t="s">
        <v>981</v>
      </c>
      <c r="AQ1312">
        <v>0</v>
      </c>
      <c r="AT1312" t="s">
        <v>971</v>
      </c>
      <c r="AU1312" t="s">
        <v>1244</v>
      </c>
      <c r="AV1312" t="s">
        <v>9778</v>
      </c>
      <c r="AW1312" t="s">
        <v>9779</v>
      </c>
      <c r="AX1312" t="s">
        <v>1245</v>
      </c>
      <c r="BF1312" s="730" t="s">
        <v>3327</v>
      </c>
      <c r="BG1312" s="730" t="s">
        <v>8184</v>
      </c>
      <c r="BH1312" s="730" t="s">
        <v>11141</v>
      </c>
    </row>
    <row r="1313" spans="1:60">
      <c r="A1313">
        <v>1309</v>
      </c>
      <c r="B1313" t="s">
        <v>1034</v>
      </c>
      <c r="D1313" t="s">
        <v>3240</v>
      </c>
      <c r="E1313" t="s">
        <v>3243</v>
      </c>
      <c r="F1313" t="s">
        <v>974</v>
      </c>
      <c r="G1313">
        <v>1</v>
      </c>
      <c r="H1313">
        <v>0</v>
      </c>
      <c r="I1313" t="s">
        <v>8881</v>
      </c>
      <c r="J1313" t="s">
        <v>1266</v>
      </c>
      <c r="K1313" t="s">
        <v>8184</v>
      </c>
      <c r="L1313" t="s">
        <v>4005</v>
      </c>
      <c r="M1313" t="s">
        <v>978</v>
      </c>
      <c r="N1313" t="s">
        <v>3243</v>
      </c>
      <c r="O1313" t="s">
        <v>3243</v>
      </c>
      <c r="P1313" t="s">
        <v>9780</v>
      </c>
      <c r="Q1313">
        <v>4188</v>
      </c>
      <c r="R1313">
        <v>3962</v>
      </c>
      <c r="S1313">
        <v>3887</v>
      </c>
      <c r="T1313">
        <v>19</v>
      </c>
      <c r="U1313">
        <v>56</v>
      </c>
      <c r="V1313">
        <v>75</v>
      </c>
      <c r="W1313">
        <v>0.98109999999999997</v>
      </c>
      <c r="X1313">
        <v>1</v>
      </c>
      <c r="Y1313">
        <v>1</v>
      </c>
      <c r="Z1313">
        <v>1</v>
      </c>
      <c r="AA1313">
        <v>1</v>
      </c>
      <c r="AB1313" t="s">
        <v>1034</v>
      </c>
      <c r="AC1313" t="s">
        <v>9781</v>
      </c>
      <c r="AP1313" t="s">
        <v>981</v>
      </c>
      <c r="AQ1313">
        <v>0</v>
      </c>
      <c r="AT1313" t="s">
        <v>971</v>
      </c>
      <c r="AU1313" t="s">
        <v>1321</v>
      </c>
      <c r="AV1313" t="s">
        <v>9782</v>
      </c>
      <c r="AW1313" t="s">
        <v>9783</v>
      </c>
      <c r="AX1313" t="s">
        <v>1322</v>
      </c>
      <c r="BF1313" s="730" t="s">
        <v>9751</v>
      </c>
      <c r="BG1313" s="730" t="s">
        <v>1304</v>
      </c>
      <c r="BH1313" s="730" t="s">
        <v>11141</v>
      </c>
    </row>
    <row r="1314" spans="1:60">
      <c r="A1314">
        <v>1310</v>
      </c>
      <c r="B1314" t="s">
        <v>1034</v>
      </c>
      <c r="D1314" t="s">
        <v>2997</v>
      </c>
      <c r="E1314" t="s">
        <v>2999</v>
      </c>
      <c r="F1314" t="s">
        <v>974</v>
      </c>
      <c r="G1314">
        <v>1</v>
      </c>
      <c r="H1314">
        <v>0</v>
      </c>
      <c r="I1314" t="s">
        <v>2309</v>
      </c>
      <c r="J1314" t="s">
        <v>7019</v>
      </c>
      <c r="K1314" t="s">
        <v>2999</v>
      </c>
      <c r="L1314" t="s">
        <v>977</v>
      </c>
      <c r="M1314" t="s">
        <v>978</v>
      </c>
      <c r="N1314" t="s">
        <v>2999</v>
      </c>
      <c r="O1314" t="s">
        <v>2999</v>
      </c>
      <c r="P1314" t="s">
        <v>9784</v>
      </c>
      <c r="Q1314">
        <v>2740</v>
      </c>
      <c r="R1314">
        <v>2795</v>
      </c>
      <c r="S1314">
        <v>2746</v>
      </c>
      <c r="T1314">
        <v>49</v>
      </c>
      <c r="U1314">
        <v>0</v>
      </c>
      <c r="V1314">
        <v>49</v>
      </c>
      <c r="W1314">
        <v>0.98250000000000004</v>
      </c>
      <c r="X1314">
        <v>1</v>
      </c>
      <c r="Y1314">
        <v>1</v>
      </c>
      <c r="Z1314">
        <v>0</v>
      </c>
      <c r="AA1314">
        <v>0</v>
      </c>
      <c r="AB1314" t="s">
        <v>1034</v>
      </c>
      <c r="AC1314" t="s">
        <v>9785</v>
      </c>
      <c r="AP1314" t="s">
        <v>981</v>
      </c>
      <c r="AQ1314">
        <v>0</v>
      </c>
      <c r="AT1314" t="s">
        <v>1054</v>
      </c>
      <c r="AU1314" t="s">
        <v>4733</v>
      </c>
      <c r="AV1314" t="s">
        <v>9786</v>
      </c>
      <c r="AW1314" t="s">
        <v>9787</v>
      </c>
      <c r="AX1314" t="s">
        <v>4734</v>
      </c>
      <c r="BF1314" s="730" t="s">
        <v>3265</v>
      </c>
      <c r="BG1314" s="730" t="s">
        <v>7788</v>
      </c>
      <c r="BH1314" s="730" t="s">
        <v>11141</v>
      </c>
    </row>
    <row r="1315" spans="1:60">
      <c r="A1315">
        <v>1311</v>
      </c>
      <c r="B1315" t="s">
        <v>1034</v>
      </c>
      <c r="D1315" t="s">
        <v>9788</v>
      </c>
      <c r="E1315" t="s">
        <v>9789</v>
      </c>
      <c r="F1315" t="s">
        <v>974</v>
      </c>
      <c r="G1315">
        <v>1</v>
      </c>
      <c r="H1315">
        <v>0</v>
      </c>
      <c r="I1315" t="s">
        <v>2309</v>
      </c>
      <c r="J1315" t="s">
        <v>7019</v>
      </c>
      <c r="K1315" t="s">
        <v>2999</v>
      </c>
      <c r="L1315" t="s">
        <v>977</v>
      </c>
      <c r="M1315" t="s">
        <v>978</v>
      </c>
      <c r="N1315" t="s">
        <v>2999</v>
      </c>
      <c r="O1315" t="s">
        <v>2999</v>
      </c>
      <c r="P1315" t="s">
        <v>9790</v>
      </c>
      <c r="Q1315">
        <v>2100</v>
      </c>
      <c r="R1315">
        <v>2091</v>
      </c>
      <c r="S1315">
        <v>1987</v>
      </c>
      <c r="T1315">
        <v>104</v>
      </c>
      <c r="U1315">
        <v>0</v>
      </c>
      <c r="V1315">
        <v>104</v>
      </c>
      <c r="W1315">
        <v>0.95030000000000003</v>
      </c>
      <c r="X1315">
        <v>0</v>
      </c>
      <c r="Y1315">
        <v>1</v>
      </c>
      <c r="Z1315">
        <v>0</v>
      </c>
      <c r="AA1315">
        <v>0</v>
      </c>
      <c r="AB1315" t="s">
        <v>1034</v>
      </c>
      <c r="AC1315" t="s">
        <v>9791</v>
      </c>
      <c r="AP1315" t="s">
        <v>981</v>
      </c>
      <c r="AQ1315">
        <v>0</v>
      </c>
      <c r="AT1315" t="s">
        <v>1044</v>
      </c>
      <c r="AU1315" t="s">
        <v>6774</v>
      </c>
      <c r="AV1315" t="s">
        <v>9792</v>
      </c>
      <c r="AW1315" t="s">
        <v>6775</v>
      </c>
      <c r="AX1315" t="s">
        <v>6775</v>
      </c>
      <c r="BF1315" s="730" t="s">
        <v>3240</v>
      </c>
      <c r="BG1315" s="730" t="s">
        <v>8184</v>
      </c>
      <c r="BH1315" s="730" t="s">
        <v>11141</v>
      </c>
    </row>
    <row r="1316" spans="1:60">
      <c r="A1316">
        <v>1312</v>
      </c>
      <c r="B1316" t="s">
        <v>1034</v>
      </c>
      <c r="D1316" t="s">
        <v>2776</v>
      </c>
      <c r="E1316" t="s">
        <v>2779</v>
      </c>
      <c r="F1316" t="s">
        <v>974</v>
      </c>
      <c r="G1316">
        <v>1</v>
      </c>
      <c r="H1316">
        <v>0</v>
      </c>
      <c r="I1316" t="s">
        <v>4002</v>
      </c>
      <c r="J1316" t="s">
        <v>4108</v>
      </c>
      <c r="K1316" t="s">
        <v>1034</v>
      </c>
      <c r="L1316" t="s">
        <v>4013</v>
      </c>
      <c r="M1316" t="s">
        <v>978</v>
      </c>
      <c r="N1316" t="s">
        <v>2779</v>
      </c>
      <c r="O1316" t="s">
        <v>2779</v>
      </c>
      <c r="P1316" t="s">
        <v>9793</v>
      </c>
      <c r="Q1316">
        <v>5623</v>
      </c>
      <c r="R1316">
        <v>5397</v>
      </c>
      <c r="S1316">
        <v>5344</v>
      </c>
      <c r="T1316">
        <v>53</v>
      </c>
      <c r="U1316">
        <v>0</v>
      </c>
      <c r="V1316">
        <v>53</v>
      </c>
      <c r="W1316">
        <v>0.99019999999999997</v>
      </c>
      <c r="X1316">
        <v>1</v>
      </c>
      <c r="Y1316">
        <v>1</v>
      </c>
      <c r="Z1316">
        <v>1</v>
      </c>
      <c r="AA1316">
        <v>1</v>
      </c>
      <c r="AB1316" t="s">
        <v>1034</v>
      </c>
      <c r="AC1316" t="s">
        <v>9794</v>
      </c>
      <c r="AP1316" t="s">
        <v>981</v>
      </c>
      <c r="AQ1316">
        <v>0</v>
      </c>
      <c r="AT1316" t="s">
        <v>1023</v>
      </c>
      <c r="AU1316" t="s">
        <v>8343</v>
      </c>
      <c r="AV1316" t="s">
        <v>9795</v>
      </c>
      <c r="AW1316" t="s">
        <v>8344</v>
      </c>
      <c r="AX1316" t="s">
        <v>8344</v>
      </c>
      <c r="BF1316" s="730" t="s">
        <v>2997</v>
      </c>
      <c r="BG1316" s="730" t="s">
        <v>2999</v>
      </c>
      <c r="BH1316" s="730" t="s">
        <v>11141</v>
      </c>
    </row>
    <row r="1317" spans="1:60">
      <c r="A1317">
        <v>1313</v>
      </c>
      <c r="B1317" t="s">
        <v>1034</v>
      </c>
      <c r="D1317" t="s">
        <v>2519</v>
      </c>
      <c r="E1317" t="s">
        <v>2522</v>
      </c>
      <c r="F1317" t="s">
        <v>974</v>
      </c>
      <c r="G1317">
        <v>1</v>
      </c>
      <c r="H1317">
        <v>0</v>
      </c>
      <c r="I1317" t="s">
        <v>8881</v>
      </c>
      <c r="J1317" t="s">
        <v>9129</v>
      </c>
      <c r="K1317" t="s">
        <v>8184</v>
      </c>
      <c r="L1317" t="s">
        <v>4005</v>
      </c>
      <c r="M1317" t="s">
        <v>978</v>
      </c>
      <c r="N1317" t="s">
        <v>2522</v>
      </c>
      <c r="O1317" t="s">
        <v>9796</v>
      </c>
      <c r="P1317" t="s">
        <v>9797</v>
      </c>
      <c r="Q1317">
        <v>15946</v>
      </c>
      <c r="R1317">
        <v>16163</v>
      </c>
      <c r="S1317">
        <v>14158</v>
      </c>
      <c r="T1317">
        <v>1789</v>
      </c>
      <c r="U1317">
        <v>216</v>
      </c>
      <c r="V1317">
        <v>2005</v>
      </c>
      <c r="W1317">
        <v>0.876</v>
      </c>
      <c r="X1317">
        <v>0</v>
      </c>
      <c r="Y1317">
        <v>1</v>
      </c>
      <c r="Z1317">
        <v>1</v>
      </c>
      <c r="AA1317">
        <v>0</v>
      </c>
      <c r="AB1317" t="s">
        <v>1034</v>
      </c>
      <c r="AC1317" t="s">
        <v>9798</v>
      </c>
      <c r="AP1317" t="s">
        <v>981</v>
      </c>
      <c r="AQ1317">
        <v>0</v>
      </c>
      <c r="AT1317" t="s">
        <v>936</v>
      </c>
      <c r="AU1317" t="s">
        <v>5380</v>
      </c>
      <c r="AV1317" t="s">
        <v>9799</v>
      </c>
      <c r="AW1317" t="s">
        <v>9800</v>
      </c>
      <c r="AX1317" t="s">
        <v>5381</v>
      </c>
      <c r="BF1317" s="730" t="s">
        <v>9788</v>
      </c>
      <c r="BG1317" s="730" t="s">
        <v>2999</v>
      </c>
      <c r="BH1317" s="730" t="s">
        <v>11141</v>
      </c>
    </row>
    <row r="1318" spans="1:60">
      <c r="A1318">
        <v>1314</v>
      </c>
      <c r="B1318" t="s">
        <v>1034</v>
      </c>
      <c r="D1318" t="s">
        <v>9801</v>
      </c>
      <c r="E1318" t="s">
        <v>9802</v>
      </c>
      <c r="F1318" t="s">
        <v>974</v>
      </c>
      <c r="G1318">
        <v>1</v>
      </c>
      <c r="H1318">
        <v>0</v>
      </c>
      <c r="I1318" t="s">
        <v>8881</v>
      </c>
      <c r="J1318" t="s">
        <v>9129</v>
      </c>
      <c r="K1318" t="s">
        <v>8184</v>
      </c>
      <c r="L1318" t="s">
        <v>4005</v>
      </c>
      <c r="M1318" t="s">
        <v>978</v>
      </c>
      <c r="N1318" t="s">
        <v>2522</v>
      </c>
      <c r="O1318" t="s">
        <v>9803</v>
      </c>
      <c r="P1318" t="s">
        <v>9804</v>
      </c>
      <c r="Q1318">
        <v>3173</v>
      </c>
      <c r="R1318">
        <v>3396</v>
      </c>
      <c r="S1318">
        <v>3185</v>
      </c>
      <c r="T1318">
        <v>115</v>
      </c>
      <c r="U1318">
        <v>96</v>
      </c>
      <c r="V1318">
        <v>211</v>
      </c>
      <c r="W1318">
        <v>0.93789999999999996</v>
      </c>
      <c r="X1318">
        <v>0</v>
      </c>
      <c r="Y1318">
        <v>1</v>
      </c>
      <c r="Z1318">
        <v>1</v>
      </c>
      <c r="AA1318">
        <v>0</v>
      </c>
      <c r="AB1318" t="s">
        <v>1034</v>
      </c>
      <c r="AC1318" t="s">
        <v>9805</v>
      </c>
      <c r="AP1318" t="s">
        <v>981</v>
      </c>
      <c r="AQ1318">
        <v>0</v>
      </c>
      <c r="AT1318" t="s">
        <v>936</v>
      </c>
      <c r="AU1318" t="s">
        <v>6155</v>
      </c>
      <c r="AV1318" t="s">
        <v>9806</v>
      </c>
      <c r="AW1318" t="s">
        <v>9807</v>
      </c>
      <c r="AX1318" t="s">
        <v>6156</v>
      </c>
      <c r="BF1318" s="730" t="s">
        <v>2776</v>
      </c>
      <c r="BG1318" s="730" t="s">
        <v>1034</v>
      </c>
      <c r="BH1318" s="730" t="s">
        <v>11141</v>
      </c>
    </row>
    <row r="1319" spans="1:60">
      <c r="A1319">
        <v>1315</v>
      </c>
      <c r="B1319" t="s">
        <v>1034</v>
      </c>
      <c r="D1319" t="s">
        <v>2165</v>
      </c>
      <c r="E1319" t="s">
        <v>9808</v>
      </c>
      <c r="F1319" t="s">
        <v>974</v>
      </c>
      <c r="G1319">
        <v>1</v>
      </c>
      <c r="H1319">
        <v>0</v>
      </c>
      <c r="I1319" t="s">
        <v>2381</v>
      </c>
      <c r="J1319" t="s">
        <v>7448</v>
      </c>
      <c r="K1319" t="s">
        <v>1304</v>
      </c>
      <c r="L1319" t="s">
        <v>4005</v>
      </c>
      <c r="M1319" t="s">
        <v>978</v>
      </c>
      <c r="N1319" t="s">
        <v>2167</v>
      </c>
      <c r="O1319" t="s">
        <v>2167</v>
      </c>
      <c r="P1319" t="s">
        <v>9809</v>
      </c>
      <c r="Q1319">
        <v>3369</v>
      </c>
      <c r="R1319">
        <v>3371</v>
      </c>
      <c r="S1319">
        <v>3227</v>
      </c>
      <c r="T1319">
        <v>83</v>
      </c>
      <c r="U1319">
        <v>61</v>
      </c>
      <c r="V1319">
        <v>144</v>
      </c>
      <c r="W1319">
        <v>0.95730000000000004</v>
      </c>
      <c r="X1319">
        <v>0</v>
      </c>
      <c r="Y1319">
        <v>1</v>
      </c>
      <c r="Z1319">
        <v>1</v>
      </c>
      <c r="AA1319">
        <v>0</v>
      </c>
      <c r="AB1319" t="s">
        <v>1034</v>
      </c>
      <c r="AC1319" t="s">
        <v>9810</v>
      </c>
      <c r="AP1319" t="s">
        <v>981</v>
      </c>
      <c r="AQ1319">
        <v>0</v>
      </c>
      <c r="AT1319" t="s">
        <v>936</v>
      </c>
      <c r="AU1319" t="s">
        <v>6155</v>
      </c>
      <c r="AV1319" t="s">
        <v>9811</v>
      </c>
      <c r="AW1319" t="s">
        <v>9812</v>
      </c>
      <c r="AX1319" t="s">
        <v>6156</v>
      </c>
      <c r="BF1319" s="730" t="s">
        <v>2519</v>
      </c>
      <c r="BG1319" s="730" t="s">
        <v>8184</v>
      </c>
      <c r="BH1319" s="730" t="s">
        <v>11141</v>
      </c>
    </row>
    <row r="1320" spans="1:60">
      <c r="A1320">
        <v>1316</v>
      </c>
      <c r="B1320" t="s">
        <v>1034</v>
      </c>
      <c r="D1320" t="s">
        <v>2055</v>
      </c>
      <c r="E1320" t="s">
        <v>2058</v>
      </c>
      <c r="F1320" t="s">
        <v>974</v>
      </c>
      <c r="G1320">
        <v>1</v>
      </c>
      <c r="H1320">
        <v>0</v>
      </c>
      <c r="I1320" t="s">
        <v>8881</v>
      </c>
      <c r="J1320" t="s">
        <v>9097</v>
      </c>
      <c r="K1320" t="s">
        <v>7788</v>
      </c>
      <c r="L1320" t="s">
        <v>4005</v>
      </c>
      <c r="M1320" t="s">
        <v>978</v>
      </c>
      <c r="N1320" t="s">
        <v>2058</v>
      </c>
      <c r="O1320" t="s">
        <v>2058</v>
      </c>
      <c r="P1320" t="s">
        <v>9813</v>
      </c>
      <c r="Q1320">
        <v>2440</v>
      </c>
      <c r="R1320">
        <v>2412</v>
      </c>
      <c r="S1320">
        <v>2374</v>
      </c>
      <c r="T1320">
        <v>20</v>
      </c>
      <c r="U1320">
        <v>18</v>
      </c>
      <c r="V1320">
        <v>38</v>
      </c>
      <c r="W1320">
        <v>0.98419999999999996</v>
      </c>
      <c r="X1320">
        <v>1</v>
      </c>
      <c r="Y1320">
        <v>1</v>
      </c>
      <c r="Z1320">
        <v>1</v>
      </c>
      <c r="AA1320">
        <v>1</v>
      </c>
      <c r="AB1320" t="s">
        <v>1034</v>
      </c>
      <c r="AC1320" t="s">
        <v>9814</v>
      </c>
      <c r="AP1320" t="s">
        <v>981</v>
      </c>
      <c r="AQ1320">
        <v>0</v>
      </c>
      <c r="AT1320" t="s">
        <v>1044</v>
      </c>
      <c r="AU1320" t="s">
        <v>7812</v>
      </c>
      <c r="AV1320" t="s">
        <v>9815</v>
      </c>
      <c r="AW1320" t="s">
        <v>9816</v>
      </c>
      <c r="AX1320" t="s">
        <v>7813</v>
      </c>
      <c r="BF1320" s="730" t="s">
        <v>9801</v>
      </c>
      <c r="BG1320" s="730" t="s">
        <v>8184</v>
      </c>
      <c r="BH1320" s="730" t="s">
        <v>11141</v>
      </c>
    </row>
    <row r="1321" spans="1:60">
      <c r="A1321">
        <v>1317</v>
      </c>
      <c r="B1321" t="s">
        <v>1034</v>
      </c>
      <c r="D1321" t="s">
        <v>1817</v>
      </c>
      <c r="E1321" t="s">
        <v>1819</v>
      </c>
      <c r="F1321" t="s">
        <v>974</v>
      </c>
      <c r="G1321">
        <v>1</v>
      </c>
      <c r="H1321">
        <v>0</v>
      </c>
      <c r="I1321" t="s">
        <v>8881</v>
      </c>
      <c r="J1321" t="s">
        <v>8933</v>
      </c>
      <c r="K1321" t="s">
        <v>1034</v>
      </c>
      <c r="L1321" t="s">
        <v>4005</v>
      </c>
      <c r="M1321" t="s">
        <v>978</v>
      </c>
      <c r="N1321" t="s">
        <v>1819</v>
      </c>
      <c r="O1321" t="s">
        <v>1819</v>
      </c>
      <c r="P1321" t="s">
        <v>9817</v>
      </c>
      <c r="Q1321">
        <v>17736</v>
      </c>
      <c r="R1321">
        <v>16393</v>
      </c>
      <c r="S1321">
        <v>15757</v>
      </c>
      <c r="T1321">
        <v>442</v>
      </c>
      <c r="U1321">
        <v>194</v>
      </c>
      <c r="V1321">
        <v>636</v>
      </c>
      <c r="W1321">
        <v>0.96120000000000005</v>
      </c>
      <c r="X1321">
        <v>0</v>
      </c>
      <c r="Y1321">
        <v>1</v>
      </c>
      <c r="Z1321">
        <v>1</v>
      </c>
      <c r="AA1321">
        <v>0</v>
      </c>
      <c r="AB1321" t="s">
        <v>1034</v>
      </c>
      <c r="AC1321" t="s">
        <v>9818</v>
      </c>
      <c r="AP1321" t="s">
        <v>981</v>
      </c>
      <c r="AQ1321">
        <v>0</v>
      </c>
      <c r="AT1321" t="s">
        <v>1034</v>
      </c>
      <c r="AU1321" t="s">
        <v>9482</v>
      </c>
      <c r="AV1321" t="s">
        <v>9819</v>
      </c>
      <c r="AW1321" t="s">
        <v>9820</v>
      </c>
      <c r="AX1321" t="s">
        <v>9483</v>
      </c>
      <c r="BF1321" s="730" t="s">
        <v>2165</v>
      </c>
      <c r="BG1321" s="730" t="s">
        <v>1304</v>
      </c>
      <c r="BH1321" s="730" t="s">
        <v>11141</v>
      </c>
    </row>
    <row r="1322" spans="1:60">
      <c r="A1322">
        <v>1318</v>
      </c>
      <c r="B1322" t="s">
        <v>1034</v>
      </c>
      <c r="D1322" t="s">
        <v>7887</v>
      </c>
      <c r="E1322" t="s">
        <v>7889</v>
      </c>
      <c r="F1322" t="s">
        <v>974</v>
      </c>
      <c r="G1322">
        <v>1</v>
      </c>
      <c r="H1322">
        <v>0</v>
      </c>
      <c r="I1322" t="s">
        <v>8881</v>
      </c>
      <c r="J1322" t="s">
        <v>9821</v>
      </c>
      <c r="K1322" t="s">
        <v>1034</v>
      </c>
      <c r="L1322" t="s">
        <v>4005</v>
      </c>
      <c r="M1322" t="s">
        <v>978</v>
      </c>
      <c r="N1322" t="s">
        <v>1819</v>
      </c>
      <c r="O1322" t="s">
        <v>1819</v>
      </c>
      <c r="P1322" t="s">
        <v>9822</v>
      </c>
      <c r="Q1322">
        <v>2634</v>
      </c>
      <c r="R1322">
        <v>2385</v>
      </c>
      <c r="S1322">
        <v>1348</v>
      </c>
      <c r="T1322">
        <v>957</v>
      </c>
      <c r="U1322">
        <v>80</v>
      </c>
      <c r="V1322">
        <v>1037</v>
      </c>
      <c r="W1322">
        <v>0.56520000000000004</v>
      </c>
      <c r="X1322">
        <v>0</v>
      </c>
      <c r="Y1322">
        <v>1</v>
      </c>
      <c r="Z1322">
        <v>1</v>
      </c>
      <c r="AA1322">
        <v>0</v>
      </c>
      <c r="AB1322" t="s">
        <v>1034</v>
      </c>
      <c r="AC1322" t="s">
        <v>9823</v>
      </c>
      <c r="AP1322" t="s">
        <v>981</v>
      </c>
      <c r="AQ1322">
        <v>0</v>
      </c>
      <c r="AT1322" t="s">
        <v>1190</v>
      </c>
      <c r="AU1322" t="s">
        <v>3148</v>
      </c>
      <c r="AV1322" t="s">
        <v>9824</v>
      </c>
      <c r="AW1322" t="s">
        <v>3149</v>
      </c>
      <c r="AX1322" t="s">
        <v>3149</v>
      </c>
      <c r="BF1322" s="730" t="s">
        <v>2055</v>
      </c>
      <c r="BG1322" s="730" t="s">
        <v>7788</v>
      </c>
      <c r="BH1322" s="730" t="s">
        <v>11141</v>
      </c>
    </row>
    <row r="1323" spans="1:60">
      <c r="A1323">
        <v>1319</v>
      </c>
      <c r="B1323" t="s">
        <v>1034</v>
      </c>
      <c r="D1323" t="s">
        <v>1784</v>
      </c>
      <c r="E1323" t="s">
        <v>1034</v>
      </c>
      <c r="F1323" t="s">
        <v>974</v>
      </c>
      <c r="G1323">
        <v>1</v>
      </c>
      <c r="H1323">
        <v>0</v>
      </c>
      <c r="I1323" t="s">
        <v>8881</v>
      </c>
      <c r="J1323" t="s">
        <v>9825</v>
      </c>
      <c r="K1323" t="s">
        <v>1034</v>
      </c>
      <c r="L1323" t="s">
        <v>4005</v>
      </c>
      <c r="M1323" t="s">
        <v>978</v>
      </c>
      <c r="N1323" t="s">
        <v>1034</v>
      </c>
      <c r="O1323" t="s">
        <v>9826</v>
      </c>
      <c r="P1323" t="s">
        <v>9827</v>
      </c>
      <c r="Q1323">
        <v>1077849</v>
      </c>
      <c r="R1323">
        <v>1007365</v>
      </c>
      <c r="S1323">
        <v>985493</v>
      </c>
      <c r="T1323">
        <v>19978</v>
      </c>
      <c r="U1323">
        <v>1894</v>
      </c>
      <c r="V1323">
        <v>21872</v>
      </c>
      <c r="W1323">
        <v>0.97829999999999995</v>
      </c>
      <c r="X1323">
        <v>0</v>
      </c>
      <c r="Y1323">
        <v>1</v>
      </c>
      <c r="Z1323">
        <v>1</v>
      </c>
      <c r="AA1323">
        <v>0</v>
      </c>
      <c r="AB1323" t="s">
        <v>1034</v>
      </c>
      <c r="AC1323" t="s">
        <v>9828</v>
      </c>
      <c r="AP1323" t="s">
        <v>981</v>
      </c>
      <c r="AQ1323">
        <v>0</v>
      </c>
      <c r="AT1323" t="s">
        <v>1190</v>
      </c>
      <c r="AU1323" t="s">
        <v>3954</v>
      </c>
      <c r="AV1323" t="s">
        <v>9829</v>
      </c>
      <c r="AW1323" t="s">
        <v>3955</v>
      </c>
      <c r="AX1323" t="s">
        <v>3955</v>
      </c>
      <c r="BF1323" s="730" t="s">
        <v>1817</v>
      </c>
      <c r="BG1323" s="730" t="s">
        <v>1034</v>
      </c>
      <c r="BH1323" s="730" t="s">
        <v>11141</v>
      </c>
    </row>
    <row r="1324" spans="1:60">
      <c r="A1324">
        <v>1320</v>
      </c>
      <c r="B1324" t="s">
        <v>1034</v>
      </c>
      <c r="D1324" t="s">
        <v>1756</v>
      </c>
      <c r="E1324" t="s">
        <v>1759</v>
      </c>
      <c r="F1324" t="s">
        <v>974</v>
      </c>
      <c r="G1324">
        <v>1</v>
      </c>
      <c r="H1324">
        <v>0</v>
      </c>
      <c r="I1324" t="s">
        <v>2309</v>
      </c>
      <c r="J1324" t="s">
        <v>9234</v>
      </c>
      <c r="K1324" t="s">
        <v>1304</v>
      </c>
      <c r="L1324" t="s">
        <v>4013</v>
      </c>
      <c r="M1324" t="s">
        <v>978</v>
      </c>
      <c r="N1324" t="s">
        <v>1759</v>
      </c>
      <c r="O1324" t="s">
        <v>1759</v>
      </c>
      <c r="P1324" t="s">
        <v>9830</v>
      </c>
      <c r="Q1324">
        <v>17410</v>
      </c>
      <c r="R1324">
        <v>16255</v>
      </c>
      <c r="S1324">
        <v>15845</v>
      </c>
      <c r="T1324">
        <v>377</v>
      </c>
      <c r="U1324">
        <v>33</v>
      </c>
      <c r="V1324">
        <v>410</v>
      </c>
      <c r="W1324">
        <v>0.9748</v>
      </c>
      <c r="X1324">
        <v>0</v>
      </c>
      <c r="Y1324">
        <v>1</v>
      </c>
      <c r="Z1324">
        <v>1</v>
      </c>
      <c r="AA1324">
        <v>0</v>
      </c>
      <c r="AB1324" t="s">
        <v>1034</v>
      </c>
      <c r="AC1324" t="s">
        <v>9831</v>
      </c>
      <c r="AP1324" t="s">
        <v>981</v>
      </c>
      <c r="AQ1324">
        <v>0</v>
      </c>
      <c r="AT1324" t="s">
        <v>1190</v>
      </c>
      <c r="AU1324" t="s">
        <v>3534</v>
      </c>
      <c r="AV1324" t="s">
        <v>9832</v>
      </c>
      <c r="AW1324" t="s">
        <v>3535</v>
      </c>
      <c r="AX1324" t="s">
        <v>3535</v>
      </c>
      <c r="BF1324" s="730" t="s">
        <v>7887</v>
      </c>
      <c r="BG1324" s="730" t="s">
        <v>1034</v>
      </c>
      <c r="BH1324" s="730" t="s">
        <v>11141</v>
      </c>
    </row>
    <row r="1325" spans="1:60">
      <c r="A1325">
        <v>1321</v>
      </c>
      <c r="B1325" t="s">
        <v>1034</v>
      </c>
      <c r="D1325" t="s">
        <v>1438</v>
      </c>
      <c r="E1325" t="s">
        <v>1441</v>
      </c>
      <c r="F1325" t="s">
        <v>974</v>
      </c>
      <c r="G1325">
        <v>1</v>
      </c>
      <c r="H1325">
        <v>0</v>
      </c>
      <c r="I1325" t="s">
        <v>8881</v>
      </c>
      <c r="J1325" t="s">
        <v>8911</v>
      </c>
      <c r="K1325" t="s">
        <v>8912</v>
      </c>
      <c r="L1325" t="s">
        <v>4005</v>
      </c>
      <c r="M1325" t="s">
        <v>978</v>
      </c>
      <c r="N1325" t="s">
        <v>1441</v>
      </c>
      <c r="O1325" t="s">
        <v>1441</v>
      </c>
      <c r="P1325" t="s">
        <v>9833</v>
      </c>
      <c r="Q1325">
        <v>4135</v>
      </c>
      <c r="R1325">
        <v>3824</v>
      </c>
      <c r="S1325">
        <v>3760</v>
      </c>
      <c r="T1325">
        <v>35</v>
      </c>
      <c r="U1325">
        <v>29</v>
      </c>
      <c r="V1325">
        <v>64</v>
      </c>
      <c r="W1325">
        <v>0.98329999999999995</v>
      </c>
      <c r="X1325">
        <v>1</v>
      </c>
      <c r="Y1325">
        <v>1</v>
      </c>
      <c r="Z1325">
        <v>1</v>
      </c>
      <c r="AA1325">
        <v>1</v>
      </c>
      <c r="AB1325" t="s">
        <v>1034</v>
      </c>
      <c r="AC1325" t="s">
        <v>9834</v>
      </c>
      <c r="AP1325" t="s">
        <v>981</v>
      </c>
      <c r="AQ1325">
        <v>0</v>
      </c>
      <c r="AT1325" t="s">
        <v>971</v>
      </c>
      <c r="AU1325" t="s">
        <v>1087</v>
      </c>
      <c r="AV1325" t="s">
        <v>9835</v>
      </c>
      <c r="AW1325" t="s">
        <v>9836</v>
      </c>
      <c r="AX1325" t="s">
        <v>1088</v>
      </c>
      <c r="BF1325" s="730" t="s">
        <v>1784</v>
      </c>
      <c r="BG1325" s="730" t="s">
        <v>1034</v>
      </c>
      <c r="BH1325" s="730" t="s">
        <v>11141</v>
      </c>
    </row>
    <row r="1326" spans="1:60">
      <c r="A1326">
        <v>1322</v>
      </c>
      <c r="B1326" t="s">
        <v>1034</v>
      </c>
      <c r="D1326" t="s">
        <v>1369</v>
      </c>
      <c r="E1326" t="s">
        <v>1371</v>
      </c>
      <c r="F1326" t="s">
        <v>974</v>
      </c>
      <c r="G1326">
        <v>1</v>
      </c>
      <c r="H1326">
        <v>0</v>
      </c>
      <c r="I1326" t="s">
        <v>2381</v>
      </c>
      <c r="J1326" t="s">
        <v>9032</v>
      </c>
      <c r="K1326" t="s">
        <v>8148</v>
      </c>
      <c r="L1326" t="s">
        <v>4005</v>
      </c>
      <c r="M1326" t="s">
        <v>978</v>
      </c>
      <c r="N1326" t="s">
        <v>1371</v>
      </c>
      <c r="O1326" t="s">
        <v>9837</v>
      </c>
      <c r="P1326" t="s">
        <v>9838</v>
      </c>
      <c r="Q1326">
        <v>6444</v>
      </c>
      <c r="R1326">
        <v>6395</v>
      </c>
      <c r="S1326">
        <v>6268</v>
      </c>
      <c r="T1326">
        <v>35</v>
      </c>
      <c r="U1326">
        <v>92</v>
      </c>
      <c r="V1326">
        <v>127</v>
      </c>
      <c r="W1326">
        <v>0.98009999999999997</v>
      </c>
      <c r="X1326">
        <v>1</v>
      </c>
      <c r="Y1326">
        <v>1</v>
      </c>
      <c r="Z1326">
        <v>1</v>
      </c>
      <c r="AA1326">
        <v>1</v>
      </c>
      <c r="AB1326" t="s">
        <v>1034</v>
      </c>
      <c r="AC1326" t="s">
        <v>9839</v>
      </c>
      <c r="AP1326" t="s">
        <v>981</v>
      </c>
      <c r="AQ1326">
        <v>0</v>
      </c>
      <c r="AT1326" t="s">
        <v>971</v>
      </c>
      <c r="AU1326" t="s">
        <v>1087</v>
      </c>
      <c r="AV1326" t="s">
        <v>9840</v>
      </c>
      <c r="AW1326" t="s">
        <v>9841</v>
      </c>
      <c r="AX1326" t="s">
        <v>1088</v>
      </c>
      <c r="BF1326" s="730" t="s">
        <v>1756</v>
      </c>
      <c r="BG1326" s="730" t="s">
        <v>1304</v>
      </c>
      <c r="BH1326" s="730" t="s">
        <v>11141</v>
      </c>
    </row>
    <row r="1327" spans="1:60">
      <c r="A1327">
        <v>1323</v>
      </c>
      <c r="B1327" t="s">
        <v>1034</v>
      </c>
      <c r="D1327" t="s">
        <v>1286</v>
      </c>
      <c r="E1327" t="s">
        <v>1288</v>
      </c>
      <c r="F1327" t="s">
        <v>974</v>
      </c>
      <c r="G1327">
        <v>2</v>
      </c>
      <c r="H1327">
        <v>0</v>
      </c>
      <c r="I1327" t="s">
        <v>8881</v>
      </c>
      <c r="J1327" t="s">
        <v>8882</v>
      </c>
      <c r="K1327" t="s">
        <v>1034</v>
      </c>
      <c r="L1327" t="s">
        <v>4005</v>
      </c>
      <c r="M1327" t="s">
        <v>978</v>
      </c>
      <c r="N1327" t="s">
        <v>1288</v>
      </c>
      <c r="O1327" t="s">
        <v>1288</v>
      </c>
      <c r="P1327" t="s">
        <v>9842</v>
      </c>
      <c r="Q1327">
        <v>15032</v>
      </c>
      <c r="R1327">
        <v>20402</v>
      </c>
      <c r="S1327">
        <v>20223</v>
      </c>
      <c r="T1327">
        <v>98</v>
      </c>
      <c r="U1327">
        <v>81</v>
      </c>
      <c r="V1327">
        <v>179</v>
      </c>
      <c r="W1327">
        <v>0.99119999999999997</v>
      </c>
      <c r="X1327">
        <v>1</v>
      </c>
      <c r="Y1327">
        <v>1</v>
      </c>
      <c r="Z1327">
        <v>1</v>
      </c>
      <c r="AA1327">
        <v>1</v>
      </c>
      <c r="AB1327" t="s">
        <v>1034</v>
      </c>
      <c r="AC1327" s="488" t="s">
        <v>9843</v>
      </c>
      <c r="AD1327" s="489" t="s">
        <v>9844</v>
      </c>
      <c r="AP1327" t="s">
        <v>981</v>
      </c>
      <c r="AQ1327">
        <v>0</v>
      </c>
      <c r="AT1327" t="s">
        <v>971</v>
      </c>
      <c r="AU1327" t="s">
        <v>1087</v>
      </c>
      <c r="AV1327" t="s">
        <v>9845</v>
      </c>
      <c r="AW1327" t="s">
        <v>9846</v>
      </c>
      <c r="AX1327" t="s">
        <v>1088</v>
      </c>
      <c r="BF1327" s="730" t="s">
        <v>1438</v>
      </c>
      <c r="BG1327" s="730" t="s">
        <v>8912</v>
      </c>
      <c r="BH1327" s="730" t="s">
        <v>11141</v>
      </c>
    </row>
    <row r="1328" spans="1:60">
      <c r="A1328">
        <v>1324</v>
      </c>
      <c r="B1328" t="s">
        <v>1034</v>
      </c>
      <c r="D1328" t="s">
        <v>1248</v>
      </c>
      <c r="E1328" t="s">
        <v>1250</v>
      </c>
      <c r="F1328" t="s">
        <v>974</v>
      </c>
      <c r="G1328">
        <v>1</v>
      </c>
      <c r="H1328">
        <v>0</v>
      </c>
      <c r="I1328" t="s">
        <v>8881</v>
      </c>
      <c r="J1328" t="s">
        <v>8882</v>
      </c>
      <c r="K1328" t="s">
        <v>6531</v>
      </c>
      <c r="L1328" t="s">
        <v>4005</v>
      </c>
      <c r="M1328" t="s">
        <v>978</v>
      </c>
      <c r="N1328" t="s">
        <v>1250</v>
      </c>
      <c r="O1328" t="s">
        <v>1250</v>
      </c>
      <c r="P1328" t="s">
        <v>9847</v>
      </c>
      <c r="Q1328">
        <v>2697</v>
      </c>
      <c r="R1328">
        <v>2663</v>
      </c>
      <c r="S1328">
        <v>2660</v>
      </c>
      <c r="T1328">
        <v>0</v>
      </c>
      <c r="U1328">
        <v>3</v>
      </c>
      <c r="V1328">
        <v>3</v>
      </c>
      <c r="W1328">
        <v>0.99890000000000001</v>
      </c>
      <c r="X1328">
        <v>1</v>
      </c>
      <c r="Y1328">
        <v>1</v>
      </c>
      <c r="Z1328">
        <v>1</v>
      </c>
      <c r="AA1328">
        <v>1</v>
      </c>
      <c r="AB1328" t="s">
        <v>1034</v>
      </c>
      <c r="AC1328" t="s">
        <v>9848</v>
      </c>
      <c r="AP1328" t="s">
        <v>981</v>
      </c>
      <c r="AQ1328">
        <v>0</v>
      </c>
      <c r="AT1328" t="s">
        <v>971</v>
      </c>
      <c r="AU1328" t="s">
        <v>1087</v>
      </c>
      <c r="AV1328" t="s">
        <v>9849</v>
      </c>
      <c r="AW1328" t="s">
        <v>9850</v>
      </c>
      <c r="AX1328" t="s">
        <v>1088</v>
      </c>
      <c r="BF1328" s="730" t="s">
        <v>1369</v>
      </c>
      <c r="BG1328" s="730" t="s">
        <v>8148</v>
      </c>
      <c r="BH1328" s="730" t="s">
        <v>11141</v>
      </c>
    </row>
    <row r="1329" spans="1:60">
      <c r="A1329">
        <v>1325</v>
      </c>
      <c r="B1329" t="s">
        <v>1034</v>
      </c>
      <c r="D1329" t="s">
        <v>1170</v>
      </c>
      <c r="E1329" t="s">
        <v>1173</v>
      </c>
      <c r="F1329" t="s">
        <v>974</v>
      </c>
      <c r="G1329">
        <v>1</v>
      </c>
      <c r="H1329">
        <v>0</v>
      </c>
      <c r="I1329" t="s">
        <v>8881</v>
      </c>
      <c r="J1329" t="s">
        <v>6457</v>
      </c>
      <c r="K1329" t="s">
        <v>8184</v>
      </c>
      <c r="L1329" t="s">
        <v>4005</v>
      </c>
      <c r="M1329" t="s">
        <v>978</v>
      </c>
      <c r="N1329" t="s">
        <v>1173</v>
      </c>
      <c r="O1329" t="s">
        <v>9851</v>
      </c>
      <c r="P1329" t="s">
        <v>9852</v>
      </c>
      <c r="Q1329">
        <v>18760</v>
      </c>
      <c r="R1329">
        <v>16986</v>
      </c>
      <c r="S1329">
        <v>16087</v>
      </c>
      <c r="T1329">
        <v>671</v>
      </c>
      <c r="U1329">
        <v>228</v>
      </c>
      <c r="V1329">
        <v>899</v>
      </c>
      <c r="W1329">
        <v>0.94710000000000005</v>
      </c>
      <c r="X1329">
        <v>0</v>
      </c>
      <c r="Y1329">
        <v>1</v>
      </c>
      <c r="Z1329">
        <v>1</v>
      </c>
      <c r="AA1329">
        <v>0</v>
      </c>
      <c r="AB1329" t="s">
        <v>1034</v>
      </c>
      <c r="AC1329" t="s">
        <v>9853</v>
      </c>
      <c r="AP1329" t="s">
        <v>981</v>
      </c>
      <c r="AQ1329">
        <v>0</v>
      </c>
      <c r="AT1329" t="s">
        <v>971</v>
      </c>
      <c r="AU1329" t="s">
        <v>1087</v>
      </c>
      <c r="AV1329" t="s">
        <v>9854</v>
      </c>
      <c r="AW1329" t="s">
        <v>9855</v>
      </c>
      <c r="AX1329" t="s">
        <v>1088</v>
      </c>
      <c r="BF1329" s="730" t="s">
        <v>1286</v>
      </c>
      <c r="BG1329" s="730" t="s">
        <v>1034</v>
      </c>
      <c r="BH1329" s="730" t="s">
        <v>11141</v>
      </c>
    </row>
    <row r="1330" spans="1:60">
      <c r="A1330">
        <v>1326</v>
      </c>
      <c r="B1330" t="s">
        <v>991</v>
      </c>
      <c r="D1330" t="s">
        <v>9856</v>
      </c>
      <c r="E1330" t="s">
        <v>9857</v>
      </c>
      <c r="F1330" t="s">
        <v>1628</v>
      </c>
      <c r="G1330">
        <v>1</v>
      </c>
      <c r="H1330">
        <v>1</v>
      </c>
      <c r="I1330" t="s">
        <v>6790</v>
      </c>
      <c r="J1330" t="s">
        <v>9858</v>
      </c>
      <c r="K1330" t="s">
        <v>5835</v>
      </c>
      <c r="L1330" t="s">
        <v>1585</v>
      </c>
      <c r="M1330" t="s">
        <v>1586</v>
      </c>
      <c r="N1330" t="s">
        <v>6350</v>
      </c>
      <c r="O1330" t="s">
        <v>6350</v>
      </c>
      <c r="P1330" t="s">
        <v>9859</v>
      </c>
      <c r="Q1330">
        <v>2348</v>
      </c>
      <c r="R1330">
        <v>2469</v>
      </c>
      <c r="S1330">
        <v>2437</v>
      </c>
      <c r="T1330">
        <v>32</v>
      </c>
      <c r="U1330">
        <v>0</v>
      </c>
      <c r="V1330">
        <v>32</v>
      </c>
      <c r="W1330">
        <v>0.98699999999999999</v>
      </c>
      <c r="X1330">
        <v>1</v>
      </c>
      <c r="Y1330">
        <v>1</v>
      </c>
      <c r="Z1330">
        <v>0</v>
      </c>
      <c r="AA1330">
        <v>0</v>
      </c>
      <c r="AB1330" t="s">
        <v>991</v>
      </c>
      <c r="AC1330" t="s">
        <v>9860</v>
      </c>
      <c r="AJ1330" t="s">
        <v>6348</v>
      </c>
      <c r="AP1330" t="s">
        <v>981</v>
      </c>
      <c r="AQ1330">
        <v>0</v>
      </c>
      <c r="AT1330" t="s">
        <v>971</v>
      </c>
      <c r="AU1330" t="s">
        <v>1087</v>
      </c>
      <c r="AV1330" t="s">
        <v>9861</v>
      </c>
      <c r="AW1330" t="s">
        <v>9862</v>
      </c>
      <c r="AX1330" t="s">
        <v>1088</v>
      </c>
      <c r="BF1330" s="730" t="s">
        <v>1248</v>
      </c>
      <c r="BG1330" s="730" t="s">
        <v>6531</v>
      </c>
      <c r="BH1330" s="730" t="s">
        <v>11141</v>
      </c>
    </row>
    <row r="1331" spans="1:60">
      <c r="A1331">
        <v>1327</v>
      </c>
      <c r="B1331" t="s">
        <v>991</v>
      </c>
      <c r="D1331" t="s">
        <v>9863</v>
      </c>
      <c r="E1331" t="s">
        <v>9864</v>
      </c>
      <c r="F1331" t="s">
        <v>974</v>
      </c>
      <c r="G1331">
        <v>1</v>
      </c>
      <c r="H1331">
        <v>0</v>
      </c>
      <c r="I1331" t="s">
        <v>4906</v>
      </c>
      <c r="J1331" t="s">
        <v>9865</v>
      </c>
      <c r="K1331" t="s">
        <v>5835</v>
      </c>
      <c r="L1331" t="s">
        <v>1585</v>
      </c>
      <c r="M1331" t="s">
        <v>1586</v>
      </c>
      <c r="N1331" t="s">
        <v>9866</v>
      </c>
      <c r="O1331" t="s">
        <v>9866</v>
      </c>
      <c r="P1331" t="s">
        <v>9867</v>
      </c>
      <c r="Q1331">
        <v>34898</v>
      </c>
      <c r="R1331">
        <v>35530</v>
      </c>
      <c r="S1331">
        <v>34967</v>
      </c>
      <c r="T1331">
        <v>264</v>
      </c>
      <c r="U1331">
        <v>299</v>
      </c>
      <c r="V1331">
        <v>563</v>
      </c>
      <c r="W1331">
        <v>0.98419999999999996</v>
      </c>
      <c r="X1331">
        <v>1</v>
      </c>
      <c r="Y1331">
        <v>1</v>
      </c>
      <c r="Z1331">
        <v>1</v>
      </c>
      <c r="AA1331">
        <v>1</v>
      </c>
      <c r="AB1331" t="s">
        <v>991</v>
      </c>
      <c r="AC1331" t="s">
        <v>9868</v>
      </c>
      <c r="AP1331" t="s">
        <v>981</v>
      </c>
      <c r="AQ1331">
        <v>0</v>
      </c>
      <c r="AT1331" t="s">
        <v>971</v>
      </c>
      <c r="AU1331" t="s">
        <v>1087</v>
      </c>
      <c r="AV1331" t="s">
        <v>9869</v>
      </c>
      <c r="AW1331" t="s">
        <v>9870</v>
      </c>
      <c r="AX1331" t="s">
        <v>1088</v>
      </c>
      <c r="BF1331" s="730" t="s">
        <v>1170</v>
      </c>
      <c r="BG1331" s="730" t="s">
        <v>8184</v>
      </c>
      <c r="BH1331" s="730" t="s">
        <v>11141</v>
      </c>
    </row>
    <row r="1332" spans="1:60">
      <c r="A1332">
        <v>1328</v>
      </c>
      <c r="B1332" t="s">
        <v>991</v>
      </c>
      <c r="D1332" t="s">
        <v>9871</v>
      </c>
      <c r="E1332" t="s">
        <v>9872</v>
      </c>
      <c r="F1332" t="s">
        <v>974</v>
      </c>
      <c r="G1332">
        <v>1</v>
      </c>
      <c r="H1332">
        <v>0</v>
      </c>
      <c r="I1332" t="s">
        <v>6790</v>
      </c>
      <c r="J1332" t="s">
        <v>9873</v>
      </c>
      <c r="K1332" t="s">
        <v>7578</v>
      </c>
      <c r="L1332" t="s">
        <v>1585</v>
      </c>
      <c r="M1332" t="s">
        <v>1586</v>
      </c>
      <c r="N1332" t="s">
        <v>9874</v>
      </c>
      <c r="O1332" t="s">
        <v>9875</v>
      </c>
      <c r="P1332" t="s">
        <v>9876</v>
      </c>
      <c r="Q1332">
        <v>151694</v>
      </c>
      <c r="R1332">
        <v>152486</v>
      </c>
      <c r="S1332">
        <v>150593</v>
      </c>
      <c r="T1332">
        <v>1482</v>
      </c>
      <c r="U1332">
        <v>411</v>
      </c>
      <c r="V1332">
        <v>1893</v>
      </c>
      <c r="W1332">
        <v>0.98760000000000003</v>
      </c>
      <c r="X1332">
        <v>1</v>
      </c>
      <c r="Y1332">
        <v>1</v>
      </c>
      <c r="Z1332">
        <v>1</v>
      </c>
      <c r="AA1332">
        <v>1</v>
      </c>
      <c r="AB1332" t="s">
        <v>991</v>
      </c>
      <c r="AC1332" t="s">
        <v>9877</v>
      </c>
      <c r="AP1332" t="s">
        <v>981</v>
      </c>
      <c r="AQ1332">
        <v>0</v>
      </c>
      <c r="AT1332" t="s">
        <v>991</v>
      </c>
      <c r="AU1332" t="s">
        <v>9878</v>
      </c>
      <c r="AV1332" t="s">
        <v>9879</v>
      </c>
      <c r="AW1332" t="s">
        <v>9880</v>
      </c>
      <c r="AX1332" t="s">
        <v>9881</v>
      </c>
      <c r="BF1332" s="730" t="s">
        <v>9856</v>
      </c>
      <c r="BG1332" s="730" t="s">
        <v>5835</v>
      </c>
      <c r="BH1332" s="730" t="s">
        <v>11142</v>
      </c>
    </row>
    <row r="1333" spans="1:60">
      <c r="A1333">
        <v>1329</v>
      </c>
      <c r="B1333" t="s">
        <v>991</v>
      </c>
      <c r="D1333" t="s">
        <v>9882</v>
      </c>
      <c r="E1333" t="s">
        <v>9883</v>
      </c>
      <c r="F1333" t="s">
        <v>974</v>
      </c>
      <c r="G1333">
        <v>1</v>
      </c>
      <c r="H1333">
        <v>0</v>
      </c>
      <c r="I1333" t="s">
        <v>1583</v>
      </c>
      <c r="J1333" t="s">
        <v>9884</v>
      </c>
      <c r="K1333" t="s">
        <v>7578</v>
      </c>
      <c r="L1333" t="s">
        <v>1585</v>
      </c>
      <c r="M1333" t="s">
        <v>1586</v>
      </c>
      <c r="N1333" t="s">
        <v>9885</v>
      </c>
      <c r="O1333" t="s">
        <v>9886</v>
      </c>
      <c r="P1333" t="s">
        <v>9887</v>
      </c>
      <c r="Q1333">
        <v>50249</v>
      </c>
      <c r="R1333">
        <v>14820</v>
      </c>
      <c r="S1333">
        <v>14605</v>
      </c>
      <c r="T1333">
        <v>215</v>
      </c>
      <c r="U1333">
        <v>0</v>
      </c>
      <c r="V1333">
        <v>215</v>
      </c>
      <c r="W1333">
        <v>0.98550000000000004</v>
      </c>
      <c r="X1333">
        <v>1</v>
      </c>
      <c r="Y1333">
        <v>1</v>
      </c>
      <c r="Z1333">
        <v>1</v>
      </c>
      <c r="AA1333">
        <v>1</v>
      </c>
      <c r="AB1333" t="s">
        <v>991</v>
      </c>
      <c r="AC1333" t="s">
        <v>9888</v>
      </c>
      <c r="AP1333" t="s">
        <v>981</v>
      </c>
      <c r="AQ1333">
        <v>0</v>
      </c>
      <c r="AT1333" t="s">
        <v>1023</v>
      </c>
      <c r="AU1333" t="s">
        <v>8283</v>
      </c>
      <c r="AV1333" t="s">
        <v>9889</v>
      </c>
      <c r="AW1333" t="s">
        <v>9890</v>
      </c>
      <c r="AX1333" t="s">
        <v>8284</v>
      </c>
      <c r="BF1333" s="730" t="s">
        <v>9863</v>
      </c>
      <c r="BG1333" s="730" t="s">
        <v>5835</v>
      </c>
      <c r="BH1333" s="730" t="s">
        <v>11142</v>
      </c>
    </row>
    <row r="1334" spans="1:60">
      <c r="A1334">
        <v>1330</v>
      </c>
      <c r="B1334" t="s">
        <v>991</v>
      </c>
      <c r="D1334" t="s">
        <v>9891</v>
      </c>
      <c r="E1334" t="s">
        <v>9892</v>
      </c>
      <c r="F1334" t="s">
        <v>974</v>
      </c>
      <c r="G1334">
        <v>1</v>
      </c>
      <c r="H1334">
        <v>0</v>
      </c>
      <c r="I1334" t="s">
        <v>6220</v>
      </c>
      <c r="J1334" t="s">
        <v>9893</v>
      </c>
      <c r="K1334" t="s">
        <v>5204</v>
      </c>
      <c r="L1334" t="s">
        <v>1585</v>
      </c>
      <c r="M1334" t="s">
        <v>1586</v>
      </c>
      <c r="N1334" t="s">
        <v>9894</v>
      </c>
      <c r="O1334" t="s">
        <v>9895</v>
      </c>
      <c r="P1334" t="s">
        <v>9896</v>
      </c>
      <c r="Q1334">
        <v>63448</v>
      </c>
      <c r="R1334">
        <v>59980</v>
      </c>
      <c r="S1334">
        <v>58959</v>
      </c>
      <c r="T1334">
        <v>738</v>
      </c>
      <c r="U1334">
        <v>283</v>
      </c>
      <c r="V1334">
        <v>1021</v>
      </c>
      <c r="W1334">
        <v>0.98299999999999998</v>
      </c>
      <c r="X1334">
        <v>1</v>
      </c>
      <c r="Y1334">
        <v>1</v>
      </c>
      <c r="Z1334">
        <v>1</v>
      </c>
      <c r="AA1334">
        <v>1</v>
      </c>
      <c r="AB1334" t="s">
        <v>991</v>
      </c>
      <c r="AC1334" t="s">
        <v>9897</v>
      </c>
      <c r="AP1334" t="s">
        <v>981</v>
      </c>
      <c r="AQ1334">
        <v>0</v>
      </c>
      <c r="AT1334" t="s">
        <v>1054</v>
      </c>
      <c r="AU1334" t="s">
        <v>4725</v>
      </c>
      <c r="AV1334" t="s">
        <v>9898</v>
      </c>
      <c r="AW1334" t="s">
        <v>4726</v>
      </c>
      <c r="AX1334" t="s">
        <v>4726</v>
      </c>
      <c r="BF1334" s="730" t="s">
        <v>9871</v>
      </c>
      <c r="BG1334" s="730" t="s">
        <v>7578</v>
      </c>
      <c r="BH1334" s="730" t="s">
        <v>11142</v>
      </c>
    </row>
    <row r="1335" spans="1:60">
      <c r="A1335">
        <v>1331</v>
      </c>
      <c r="B1335" t="s">
        <v>991</v>
      </c>
      <c r="D1335" t="s">
        <v>9899</v>
      </c>
      <c r="E1335" t="s">
        <v>9900</v>
      </c>
      <c r="F1335" t="s">
        <v>974</v>
      </c>
      <c r="G1335">
        <v>1</v>
      </c>
      <c r="H1335">
        <v>0</v>
      </c>
      <c r="I1335" t="s">
        <v>6790</v>
      </c>
      <c r="J1335" t="s">
        <v>9901</v>
      </c>
      <c r="K1335" t="s">
        <v>7578</v>
      </c>
      <c r="L1335" t="s">
        <v>1585</v>
      </c>
      <c r="M1335" t="s">
        <v>1586</v>
      </c>
      <c r="N1335" t="s">
        <v>9900</v>
      </c>
      <c r="O1335" t="s">
        <v>9902</v>
      </c>
      <c r="P1335" t="s">
        <v>9903</v>
      </c>
      <c r="Q1335">
        <v>25805</v>
      </c>
      <c r="R1335">
        <v>25805</v>
      </c>
      <c r="S1335">
        <v>23359</v>
      </c>
      <c r="T1335">
        <v>2169</v>
      </c>
      <c r="U1335">
        <v>277</v>
      </c>
      <c r="V1335">
        <v>2446</v>
      </c>
      <c r="W1335">
        <v>0.9052</v>
      </c>
      <c r="X1335">
        <v>0</v>
      </c>
      <c r="Y1335">
        <v>1</v>
      </c>
      <c r="Z1335">
        <v>1</v>
      </c>
      <c r="AA1335">
        <v>0</v>
      </c>
      <c r="AB1335" t="s">
        <v>991</v>
      </c>
      <c r="AC1335" t="s">
        <v>9904</v>
      </c>
      <c r="AP1335" t="s">
        <v>981</v>
      </c>
      <c r="AQ1335">
        <v>0</v>
      </c>
      <c r="AT1335" t="s">
        <v>1023</v>
      </c>
      <c r="AU1335" t="s">
        <v>8323</v>
      </c>
      <c r="AV1335" t="s">
        <v>9905</v>
      </c>
      <c r="AW1335" t="s">
        <v>9906</v>
      </c>
      <c r="AX1335" t="s">
        <v>8324</v>
      </c>
      <c r="BF1335" s="730" t="s">
        <v>9882</v>
      </c>
      <c r="BG1335" s="730" t="s">
        <v>7578</v>
      </c>
      <c r="BH1335" s="730" t="s">
        <v>11142</v>
      </c>
    </row>
    <row r="1336" spans="1:60">
      <c r="A1336">
        <v>1332</v>
      </c>
      <c r="B1336" t="s">
        <v>991</v>
      </c>
      <c r="D1336" t="s">
        <v>9907</v>
      </c>
      <c r="E1336" t="s">
        <v>9908</v>
      </c>
      <c r="F1336" t="s">
        <v>974</v>
      </c>
      <c r="G1336">
        <v>1</v>
      </c>
      <c r="H1336">
        <v>0</v>
      </c>
      <c r="I1336" t="s">
        <v>6790</v>
      </c>
      <c r="J1336" t="s">
        <v>7402</v>
      </c>
      <c r="K1336" t="s">
        <v>5835</v>
      </c>
      <c r="L1336" t="s">
        <v>1585</v>
      </c>
      <c r="M1336" t="s">
        <v>1586</v>
      </c>
      <c r="N1336" t="s">
        <v>9908</v>
      </c>
      <c r="O1336" t="s">
        <v>9908</v>
      </c>
      <c r="P1336" t="s">
        <v>9909</v>
      </c>
      <c r="Q1336">
        <v>8895</v>
      </c>
      <c r="R1336">
        <v>8018</v>
      </c>
      <c r="S1336">
        <v>7563</v>
      </c>
      <c r="T1336">
        <v>368</v>
      </c>
      <c r="U1336">
        <v>87</v>
      </c>
      <c r="V1336">
        <v>455</v>
      </c>
      <c r="W1336">
        <v>0.94330000000000003</v>
      </c>
      <c r="X1336">
        <v>0</v>
      </c>
      <c r="Y1336">
        <v>1</v>
      </c>
      <c r="Z1336">
        <v>1</v>
      </c>
      <c r="AA1336">
        <v>0</v>
      </c>
      <c r="AB1336" t="s">
        <v>991</v>
      </c>
      <c r="AC1336" t="s">
        <v>9910</v>
      </c>
      <c r="AP1336" t="s">
        <v>981</v>
      </c>
      <c r="AQ1336">
        <v>0</v>
      </c>
      <c r="AT1336" t="s">
        <v>1054</v>
      </c>
      <c r="AU1336" t="s">
        <v>4332</v>
      </c>
      <c r="AV1336" t="s">
        <v>9911</v>
      </c>
      <c r="AW1336" t="s">
        <v>9912</v>
      </c>
      <c r="AX1336" t="s">
        <v>1054</v>
      </c>
      <c r="BF1336" s="730" t="s">
        <v>9891</v>
      </c>
      <c r="BG1336" s="730" t="s">
        <v>5204</v>
      </c>
      <c r="BH1336" s="730" t="s">
        <v>11142</v>
      </c>
    </row>
    <row r="1337" spans="1:60">
      <c r="A1337">
        <v>1333</v>
      </c>
      <c r="B1337" t="s">
        <v>991</v>
      </c>
      <c r="D1337" t="s">
        <v>9913</v>
      </c>
      <c r="E1337" t="s">
        <v>9914</v>
      </c>
      <c r="F1337" t="s">
        <v>974</v>
      </c>
      <c r="G1337">
        <v>1</v>
      </c>
      <c r="H1337">
        <v>0</v>
      </c>
      <c r="I1337" t="s">
        <v>6220</v>
      </c>
      <c r="J1337" t="s">
        <v>6573</v>
      </c>
      <c r="K1337" t="s">
        <v>5204</v>
      </c>
      <c r="L1337" t="s">
        <v>1585</v>
      </c>
      <c r="M1337" t="s">
        <v>1586</v>
      </c>
      <c r="N1337" t="s">
        <v>9914</v>
      </c>
      <c r="O1337" t="s">
        <v>9914</v>
      </c>
      <c r="P1337" t="s">
        <v>9915</v>
      </c>
      <c r="Q1337">
        <v>2458</v>
      </c>
      <c r="R1337">
        <v>2342</v>
      </c>
      <c r="S1337">
        <v>2225</v>
      </c>
      <c r="T1337">
        <v>101</v>
      </c>
      <c r="U1337">
        <v>16</v>
      </c>
      <c r="V1337">
        <v>117</v>
      </c>
      <c r="W1337">
        <v>0.95</v>
      </c>
      <c r="X1337">
        <v>0</v>
      </c>
      <c r="Y1337">
        <v>1</v>
      </c>
      <c r="Z1337">
        <v>1</v>
      </c>
      <c r="AA1337">
        <v>0</v>
      </c>
      <c r="AB1337" t="s">
        <v>991</v>
      </c>
      <c r="AC1337" t="s">
        <v>9916</v>
      </c>
      <c r="AP1337" t="s">
        <v>981</v>
      </c>
      <c r="AQ1337">
        <v>0</v>
      </c>
      <c r="AT1337" t="s">
        <v>1054</v>
      </c>
      <c r="AU1337" t="s">
        <v>4332</v>
      </c>
      <c r="AV1337" t="s">
        <v>9917</v>
      </c>
      <c r="AW1337" t="s">
        <v>9918</v>
      </c>
      <c r="AX1337" t="s">
        <v>1054</v>
      </c>
      <c r="BF1337" s="730" t="s">
        <v>9899</v>
      </c>
      <c r="BG1337" s="730" t="s">
        <v>7578</v>
      </c>
      <c r="BH1337" s="730" t="s">
        <v>11142</v>
      </c>
    </row>
    <row r="1338" spans="1:60">
      <c r="A1338">
        <v>1334</v>
      </c>
      <c r="B1338" t="s">
        <v>991</v>
      </c>
      <c r="D1338" t="s">
        <v>9919</v>
      </c>
      <c r="E1338" t="s">
        <v>9920</v>
      </c>
      <c r="F1338" t="s">
        <v>974</v>
      </c>
      <c r="G1338">
        <v>1</v>
      </c>
      <c r="H1338">
        <v>0</v>
      </c>
      <c r="I1338" t="s">
        <v>6790</v>
      </c>
      <c r="J1338" t="s">
        <v>9921</v>
      </c>
      <c r="K1338" t="s">
        <v>7578</v>
      </c>
      <c r="L1338" t="s">
        <v>1585</v>
      </c>
      <c r="M1338" t="s">
        <v>1586</v>
      </c>
      <c r="N1338" t="s">
        <v>9920</v>
      </c>
      <c r="O1338" t="s">
        <v>9920</v>
      </c>
      <c r="P1338" t="s">
        <v>9922</v>
      </c>
      <c r="Q1338">
        <v>5422</v>
      </c>
      <c r="R1338">
        <v>4745</v>
      </c>
      <c r="S1338">
        <v>4683</v>
      </c>
      <c r="T1338">
        <v>25</v>
      </c>
      <c r="U1338">
        <v>37</v>
      </c>
      <c r="V1338">
        <v>62</v>
      </c>
      <c r="W1338">
        <v>0.9869</v>
      </c>
      <c r="X1338">
        <v>1</v>
      </c>
      <c r="Y1338">
        <v>1</v>
      </c>
      <c r="Z1338">
        <v>1</v>
      </c>
      <c r="AA1338">
        <v>1</v>
      </c>
      <c r="AB1338" t="s">
        <v>991</v>
      </c>
      <c r="AC1338" t="s">
        <v>9923</v>
      </c>
      <c r="AP1338" t="s">
        <v>981</v>
      </c>
      <c r="AQ1338">
        <v>0</v>
      </c>
      <c r="AT1338" t="s">
        <v>991</v>
      </c>
      <c r="AU1338" t="s">
        <v>9924</v>
      </c>
      <c r="AV1338" t="s">
        <v>9925</v>
      </c>
      <c r="AW1338" t="s">
        <v>9926</v>
      </c>
      <c r="AX1338" t="s">
        <v>9927</v>
      </c>
      <c r="BF1338" s="730" t="s">
        <v>9907</v>
      </c>
      <c r="BG1338" s="730" t="s">
        <v>5835</v>
      </c>
      <c r="BH1338" s="730" t="s">
        <v>11142</v>
      </c>
    </row>
    <row r="1339" spans="1:60">
      <c r="A1339">
        <v>1335</v>
      </c>
      <c r="B1339" t="s">
        <v>991</v>
      </c>
      <c r="D1339" t="s">
        <v>9928</v>
      </c>
      <c r="E1339" t="s">
        <v>9929</v>
      </c>
      <c r="F1339" t="s">
        <v>974</v>
      </c>
      <c r="G1339">
        <v>1</v>
      </c>
      <c r="H1339">
        <v>0</v>
      </c>
      <c r="I1339" t="s">
        <v>6790</v>
      </c>
      <c r="J1339" t="s">
        <v>9858</v>
      </c>
      <c r="K1339" t="s">
        <v>5835</v>
      </c>
      <c r="L1339" t="s">
        <v>1585</v>
      </c>
      <c r="M1339" t="s">
        <v>1586</v>
      </c>
      <c r="N1339" t="s">
        <v>9929</v>
      </c>
      <c r="O1339" t="s">
        <v>9929</v>
      </c>
      <c r="P1339" t="s">
        <v>9930</v>
      </c>
      <c r="Q1339">
        <v>5748</v>
      </c>
      <c r="R1339">
        <v>5675</v>
      </c>
      <c r="S1339">
        <v>5311</v>
      </c>
      <c r="T1339">
        <v>260</v>
      </c>
      <c r="U1339">
        <v>104</v>
      </c>
      <c r="V1339">
        <v>364</v>
      </c>
      <c r="W1339">
        <v>0.93589999999999995</v>
      </c>
      <c r="X1339">
        <v>0</v>
      </c>
      <c r="Y1339">
        <v>1</v>
      </c>
      <c r="Z1339">
        <v>1</v>
      </c>
      <c r="AA1339">
        <v>0</v>
      </c>
      <c r="AB1339" t="s">
        <v>991</v>
      </c>
      <c r="AC1339" t="s">
        <v>9931</v>
      </c>
      <c r="AP1339" t="s">
        <v>981</v>
      </c>
      <c r="AQ1339">
        <v>0</v>
      </c>
      <c r="AT1339" t="s">
        <v>1521</v>
      </c>
      <c r="AU1339" t="s">
        <v>1867</v>
      </c>
      <c r="AV1339" t="s">
        <v>9932</v>
      </c>
      <c r="AW1339" t="s">
        <v>9933</v>
      </c>
      <c r="AX1339" t="s">
        <v>1753</v>
      </c>
      <c r="BF1339" s="730" t="s">
        <v>9913</v>
      </c>
      <c r="BG1339" s="730" t="s">
        <v>5204</v>
      </c>
      <c r="BH1339" s="730" t="s">
        <v>11142</v>
      </c>
    </row>
    <row r="1340" spans="1:60">
      <c r="A1340">
        <v>1336</v>
      </c>
      <c r="B1340" t="s">
        <v>991</v>
      </c>
      <c r="D1340" t="s">
        <v>9934</v>
      </c>
      <c r="E1340" t="s">
        <v>9935</v>
      </c>
      <c r="F1340" t="s">
        <v>974</v>
      </c>
      <c r="G1340">
        <v>1</v>
      </c>
      <c r="H1340">
        <v>0</v>
      </c>
      <c r="I1340" t="s">
        <v>1583</v>
      </c>
      <c r="J1340" t="s">
        <v>9936</v>
      </c>
      <c r="K1340" t="s">
        <v>5835</v>
      </c>
      <c r="L1340" t="s">
        <v>1585</v>
      </c>
      <c r="M1340" t="s">
        <v>1586</v>
      </c>
      <c r="N1340" t="s">
        <v>9935</v>
      </c>
      <c r="O1340" t="s">
        <v>9935</v>
      </c>
      <c r="P1340" t="s">
        <v>9937</v>
      </c>
      <c r="Q1340">
        <v>18354</v>
      </c>
      <c r="R1340">
        <v>24998</v>
      </c>
      <c r="S1340">
        <v>24504</v>
      </c>
      <c r="T1340">
        <v>385</v>
      </c>
      <c r="U1340">
        <v>109</v>
      </c>
      <c r="V1340">
        <v>494</v>
      </c>
      <c r="W1340">
        <v>0.98019999999999996</v>
      </c>
      <c r="X1340">
        <v>1</v>
      </c>
      <c r="Y1340">
        <v>1</v>
      </c>
      <c r="Z1340">
        <v>1</v>
      </c>
      <c r="AA1340">
        <v>1</v>
      </c>
      <c r="AB1340" t="s">
        <v>991</v>
      </c>
      <c r="AC1340" t="s">
        <v>9938</v>
      </c>
      <c r="AP1340" t="s">
        <v>981</v>
      </c>
      <c r="AQ1340">
        <v>0</v>
      </c>
      <c r="AT1340" t="s">
        <v>1054</v>
      </c>
      <c r="AU1340" t="s">
        <v>4718</v>
      </c>
      <c r="AV1340" t="s">
        <v>9939</v>
      </c>
      <c r="AW1340" t="s">
        <v>9940</v>
      </c>
      <c r="AX1340" t="s">
        <v>4719</v>
      </c>
      <c r="BF1340" s="730" t="s">
        <v>9919</v>
      </c>
      <c r="BG1340" s="730" t="s">
        <v>7578</v>
      </c>
      <c r="BH1340" s="730" t="s">
        <v>11142</v>
      </c>
    </row>
    <row r="1341" spans="1:60">
      <c r="A1341">
        <v>1337</v>
      </c>
      <c r="B1341" t="s">
        <v>991</v>
      </c>
      <c r="D1341" t="s">
        <v>9941</v>
      </c>
      <c r="E1341" t="s">
        <v>9942</v>
      </c>
      <c r="F1341" t="s">
        <v>974</v>
      </c>
      <c r="G1341">
        <v>1</v>
      </c>
      <c r="H1341">
        <v>0</v>
      </c>
      <c r="I1341" t="s">
        <v>1583</v>
      </c>
      <c r="J1341" t="s">
        <v>9943</v>
      </c>
      <c r="K1341" t="s">
        <v>2042</v>
      </c>
      <c r="L1341" t="s">
        <v>1585</v>
      </c>
      <c r="M1341" t="s">
        <v>1586</v>
      </c>
      <c r="N1341" t="s">
        <v>9942</v>
      </c>
      <c r="O1341" t="s">
        <v>9942</v>
      </c>
      <c r="P1341" t="s">
        <v>9944</v>
      </c>
      <c r="Q1341">
        <v>3064</v>
      </c>
      <c r="R1341">
        <v>3535</v>
      </c>
      <c r="S1341">
        <v>3403</v>
      </c>
      <c r="T1341">
        <v>92</v>
      </c>
      <c r="U1341">
        <v>40</v>
      </c>
      <c r="V1341">
        <v>132</v>
      </c>
      <c r="W1341">
        <v>0.9627</v>
      </c>
      <c r="X1341">
        <v>0</v>
      </c>
      <c r="Y1341">
        <v>1</v>
      </c>
      <c r="Z1341">
        <v>1</v>
      </c>
      <c r="AA1341">
        <v>0</v>
      </c>
      <c r="AB1341" t="s">
        <v>991</v>
      </c>
      <c r="AC1341" t="s">
        <v>9945</v>
      </c>
      <c r="AP1341" t="s">
        <v>981</v>
      </c>
      <c r="AQ1341">
        <v>0</v>
      </c>
      <c r="AT1341" t="s">
        <v>991</v>
      </c>
      <c r="AU1341" t="s">
        <v>9946</v>
      </c>
      <c r="AV1341" t="s">
        <v>9947</v>
      </c>
      <c r="AW1341" t="s">
        <v>9948</v>
      </c>
      <c r="AX1341" t="s">
        <v>9949</v>
      </c>
      <c r="BF1341" s="730" t="s">
        <v>9928</v>
      </c>
      <c r="BG1341" s="730" t="s">
        <v>5835</v>
      </c>
      <c r="BH1341" s="730" t="s">
        <v>11142</v>
      </c>
    </row>
    <row r="1342" spans="1:60">
      <c r="A1342">
        <v>1338</v>
      </c>
      <c r="B1342" t="s">
        <v>991</v>
      </c>
      <c r="D1342" t="s">
        <v>9950</v>
      </c>
      <c r="E1342" t="s">
        <v>9951</v>
      </c>
      <c r="F1342" t="s">
        <v>974</v>
      </c>
      <c r="G1342">
        <v>1</v>
      </c>
      <c r="H1342">
        <v>0</v>
      </c>
      <c r="I1342" t="s">
        <v>4906</v>
      </c>
      <c r="J1342" t="s">
        <v>9952</v>
      </c>
      <c r="K1342" t="s">
        <v>5204</v>
      </c>
      <c r="L1342" t="s">
        <v>1585</v>
      </c>
      <c r="M1342" t="s">
        <v>1586</v>
      </c>
      <c r="N1342" t="s">
        <v>9951</v>
      </c>
      <c r="O1342" t="s">
        <v>9951</v>
      </c>
      <c r="P1342" t="s">
        <v>9953</v>
      </c>
      <c r="Q1342">
        <v>1982</v>
      </c>
      <c r="R1342">
        <v>1904</v>
      </c>
      <c r="S1342">
        <v>1866</v>
      </c>
      <c r="T1342">
        <v>38</v>
      </c>
      <c r="U1342">
        <v>0</v>
      </c>
      <c r="V1342">
        <v>38</v>
      </c>
      <c r="W1342">
        <v>0.98</v>
      </c>
      <c r="X1342">
        <v>1</v>
      </c>
      <c r="Y1342">
        <v>1</v>
      </c>
      <c r="Z1342">
        <v>1</v>
      </c>
      <c r="AA1342">
        <v>1</v>
      </c>
      <c r="AB1342" t="s">
        <v>991</v>
      </c>
      <c r="AC1342" t="s">
        <v>9954</v>
      </c>
      <c r="AP1342" t="s">
        <v>981</v>
      </c>
      <c r="AQ1342">
        <v>0</v>
      </c>
      <c r="AT1342" t="s">
        <v>1044</v>
      </c>
      <c r="AU1342" t="s">
        <v>7668</v>
      </c>
      <c r="AV1342" t="s">
        <v>9955</v>
      </c>
      <c r="AW1342" t="s">
        <v>7669</v>
      </c>
      <c r="AX1342" t="s">
        <v>7669</v>
      </c>
      <c r="BF1342" s="730" t="s">
        <v>9934</v>
      </c>
      <c r="BG1342" s="730" t="s">
        <v>5835</v>
      </c>
      <c r="BH1342" s="730" t="s">
        <v>11142</v>
      </c>
    </row>
    <row r="1343" spans="1:60">
      <c r="A1343">
        <v>1339</v>
      </c>
      <c r="B1343" t="s">
        <v>991</v>
      </c>
      <c r="D1343" t="s">
        <v>9956</v>
      </c>
      <c r="E1343" t="s">
        <v>9957</v>
      </c>
      <c r="F1343" t="s">
        <v>974</v>
      </c>
      <c r="G1343">
        <v>1</v>
      </c>
      <c r="H1343">
        <v>0</v>
      </c>
      <c r="I1343" t="s">
        <v>1583</v>
      </c>
      <c r="J1343" t="s">
        <v>9958</v>
      </c>
      <c r="K1343" t="s">
        <v>7578</v>
      </c>
      <c r="L1343" t="s">
        <v>1585</v>
      </c>
      <c r="M1343" t="s">
        <v>1586</v>
      </c>
      <c r="N1343" t="s">
        <v>9957</v>
      </c>
      <c r="O1343" t="s">
        <v>9959</v>
      </c>
      <c r="P1343" t="s">
        <v>9960</v>
      </c>
      <c r="Q1343">
        <v>31928</v>
      </c>
      <c r="R1343">
        <v>31190</v>
      </c>
      <c r="S1343">
        <v>30615</v>
      </c>
      <c r="T1343">
        <v>500</v>
      </c>
      <c r="U1343">
        <v>75</v>
      </c>
      <c r="V1343">
        <v>575</v>
      </c>
      <c r="W1343">
        <v>0.98160000000000003</v>
      </c>
      <c r="X1343">
        <v>1</v>
      </c>
      <c r="Y1343">
        <v>1</v>
      </c>
      <c r="Z1343">
        <v>1</v>
      </c>
      <c r="AA1343">
        <v>1</v>
      </c>
      <c r="AB1343" t="s">
        <v>991</v>
      </c>
      <c r="AC1343" t="s">
        <v>9961</v>
      </c>
      <c r="AP1343" t="s">
        <v>981</v>
      </c>
      <c r="AQ1343">
        <v>0</v>
      </c>
      <c r="AT1343" t="s">
        <v>1082</v>
      </c>
      <c r="AU1343" t="s">
        <v>2264</v>
      </c>
      <c r="AV1343" t="s">
        <v>9962</v>
      </c>
      <c r="AW1343" t="s">
        <v>9963</v>
      </c>
      <c r="AX1343" t="s">
        <v>2265</v>
      </c>
      <c r="BF1343" s="730" t="s">
        <v>9941</v>
      </c>
      <c r="BG1343" s="730" t="s">
        <v>2042</v>
      </c>
      <c r="BH1343" s="730" t="s">
        <v>11142</v>
      </c>
    </row>
    <row r="1344" spans="1:60">
      <c r="A1344">
        <v>1340</v>
      </c>
      <c r="B1344" t="s">
        <v>991</v>
      </c>
      <c r="D1344" t="s">
        <v>9964</v>
      </c>
      <c r="E1344" t="s">
        <v>9965</v>
      </c>
      <c r="F1344" t="s">
        <v>974</v>
      </c>
      <c r="G1344">
        <v>1</v>
      </c>
      <c r="H1344">
        <v>0</v>
      </c>
      <c r="I1344" t="s">
        <v>1583</v>
      </c>
      <c r="J1344" t="s">
        <v>9943</v>
      </c>
      <c r="K1344" t="s">
        <v>2042</v>
      </c>
      <c r="L1344" t="s">
        <v>1585</v>
      </c>
      <c r="M1344" t="s">
        <v>1586</v>
      </c>
      <c r="N1344" t="s">
        <v>9965</v>
      </c>
      <c r="O1344" t="s">
        <v>9965</v>
      </c>
      <c r="P1344" t="s">
        <v>9966</v>
      </c>
      <c r="Q1344">
        <v>2276</v>
      </c>
      <c r="R1344">
        <v>2276</v>
      </c>
      <c r="S1344">
        <v>2268</v>
      </c>
      <c r="T1344">
        <v>0</v>
      </c>
      <c r="U1344">
        <v>8</v>
      </c>
      <c r="V1344">
        <v>8</v>
      </c>
      <c r="W1344">
        <v>0.99650000000000005</v>
      </c>
      <c r="X1344">
        <v>1</v>
      </c>
      <c r="Y1344">
        <v>1</v>
      </c>
      <c r="Z1344">
        <v>1</v>
      </c>
      <c r="AA1344">
        <v>1</v>
      </c>
      <c r="AB1344" t="s">
        <v>991</v>
      </c>
      <c r="AC1344" t="s">
        <v>9967</v>
      </c>
      <c r="AP1344" t="s">
        <v>981</v>
      </c>
      <c r="AQ1344">
        <v>0</v>
      </c>
      <c r="AT1344" t="s">
        <v>1190</v>
      </c>
      <c r="AU1344" t="s">
        <v>3139</v>
      </c>
      <c r="AV1344" t="s">
        <v>9968</v>
      </c>
      <c r="AW1344" t="s">
        <v>9969</v>
      </c>
      <c r="AX1344" t="s">
        <v>3140</v>
      </c>
      <c r="BF1344" s="730" t="s">
        <v>9950</v>
      </c>
      <c r="BG1344" s="730" t="s">
        <v>5204</v>
      </c>
      <c r="BH1344" s="730" t="s">
        <v>11142</v>
      </c>
    </row>
    <row r="1345" spans="1:60">
      <c r="A1345">
        <v>1341</v>
      </c>
      <c r="B1345" t="s">
        <v>991</v>
      </c>
      <c r="D1345" t="s">
        <v>9970</v>
      </c>
      <c r="E1345" t="s">
        <v>9971</v>
      </c>
      <c r="F1345" t="s">
        <v>974</v>
      </c>
      <c r="G1345">
        <v>3</v>
      </c>
      <c r="H1345">
        <v>0</v>
      </c>
      <c r="I1345" t="s">
        <v>4906</v>
      </c>
      <c r="J1345" t="s">
        <v>4972</v>
      </c>
      <c r="K1345" t="s">
        <v>5204</v>
      </c>
      <c r="L1345" t="s">
        <v>1585</v>
      </c>
      <c r="M1345" t="s">
        <v>1586</v>
      </c>
      <c r="N1345" t="s">
        <v>9971</v>
      </c>
      <c r="O1345" t="s">
        <v>9971</v>
      </c>
      <c r="P1345" t="s">
        <v>9972</v>
      </c>
      <c r="Q1345">
        <v>13163</v>
      </c>
      <c r="R1345">
        <v>14122</v>
      </c>
      <c r="S1345">
        <v>13236</v>
      </c>
      <c r="T1345">
        <v>811</v>
      </c>
      <c r="U1345">
        <v>75</v>
      </c>
      <c r="V1345">
        <v>886</v>
      </c>
      <c r="W1345">
        <v>0.93730000000000002</v>
      </c>
      <c r="X1345">
        <v>0</v>
      </c>
      <c r="Y1345">
        <v>0</v>
      </c>
      <c r="Z1345">
        <v>0</v>
      </c>
      <c r="AA1345">
        <v>0</v>
      </c>
      <c r="AB1345" t="s">
        <v>991</v>
      </c>
      <c r="AC1345" s="488" t="s">
        <v>9973</v>
      </c>
      <c r="AD1345" s="489" t="s">
        <v>9974</v>
      </c>
      <c r="AE1345" s="489" t="s">
        <v>9975</v>
      </c>
      <c r="AP1345" t="s">
        <v>981</v>
      </c>
      <c r="AQ1345">
        <v>0</v>
      </c>
      <c r="AT1345" t="s">
        <v>936</v>
      </c>
      <c r="AU1345" t="s">
        <v>6193</v>
      </c>
      <c r="AV1345" t="s">
        <v>9976</v>
      </c>
      <c r="AW1345" t="s">
        <v>6194</v>
      </c>
      <c r="AX1345" t="s">
        <v>6194</v>
      </c>
      <c r="BF1345" s="730" t="s">
        <v>9956</v>
      </c>
      <c r="BG1345" s="730" t="s">
        <v>7578</v>
      </c>
      <c r="BH1345" s="730" t="s">
        <v>11142</v>
      </c>
    </row>
    <row r="1346" spans="1:60">
      <c r="A1346">
        <v>1342</v>
      </c>
      <c r="B1346" t="s">
        <v>991</v>
      </c>
      <c r="D1346" t="s">
        <v>9977</v>
      </c>
      <c r="E1346" t="s">
        <v>9978</v>
      </c>
      <c r="F1346" t="s">
        <v>974</v>
      </c>
      <c r="G1346">
        <v>1</v>
      </c>
      <c r="H1346">
        <v>0</v>
      </c>
      <c r="I1346" t="s">
        <v>1583</v>
      </c>
      <c r="J1346" t="s">
        <v>9979</v>
      </c>
      <c r="K1346" t="s">
        <v>991</v>
      </c>
      <c r="L1346" t="s">
        <v>1585</v>
      </c>
      <c r="M1346" t="s">
        <v>1586</v>
      </c>
      <c r="N1346" t="s">
        <v>9980</v>
      </c>
      <c r="O1346" t="s">
        <v>9978</v>
      </c>
      <c r="P1346" t="s">
        <v>9981</v>
      </c>
      <c r="Q1346">
        <v>2802</v>
      </c>
      <c r="R1346">
        <v>2802</v>
      </c>
      <c r="S1346">
        <v>2773</v>
      </c>
      <c r="T1346">
        <v>23</v>
      </c>
      <c r="U1346">
        <v>6</v>
      </c>
      <c r="V1346">
        <v>29</v>
      </c>
      <c r="W1346">
        <v>0.98970000000000002</v>
      </c>
      <c r="X1346">
        <v>1</v>
      </c>
      <c r="Y1346">
        <v>1</v>
      </c>
      <c r="Z1346">
        <v>1</v>
      </c>
      <c r="AA1346">
        <v>1</v>
      </c>
      <c r="AB1346" t="s">
        <v>991</v>
      </c>
      <c r="AC1346" t="s">
        <v>9982</v>
      </c>
      <c r="AP1346" t="s">
        <v>981</v>
      </c>
      <c r="AQ1346">
        <v>0</v>
      </c>
      <c r="AT1346" t="s">
        <v>936</v>
      </c>
      <c r="AU1346" t="s">
        <v>6193</v>
      </c>
      <c r="AV1346" t="s">
        <v>9983</v>
      </c>
      <c r="AW1346" t="s">
        <v>9984</v>
      </c>
      <c r="AX1346" t="s">
        <v>6194</v>
      </c>
      <c r="BF1346" s="730" t="s">
        <v>9964</v>
      </c>
      <c r="BG1346" s="730" t="s">
        <v>2042</v>
      </c>
      <c r="BH1346" s="730" t="s">
        <v>11142</v>
      </c>
    </row>
    <row r="1347" spans="1:60">
      <c r="A1347">
        <v>1343</v>
      </c>
      <c r="B1347" t="s">
        <v>991</v>
      </c>
      <c r="D1347" t="s">
        <v>9985</v>
      </c>
      <c r="E1347" t="s">
        <v>9986</v>
      </c>
      <c r="F1347" t="s">
        <v>974</v>
      </c>
      <c r="G1347">
        <v>1</v>
      </c>
      <c r="H1347">
        <v>0</v>
      </c>
      <c r="I1347" t="s">
        <v>1583</v>
      </c>
      <c r="J1347" t="s">
        <v>9987</v>
      </c>
      <c r="K1347" t="s">
        <v>7578</v>
      </c>
      <c r="L1347" t="s">
        <v>1585</v>
      </c>
      <c r="M1347" t="s">
        <v>1586</v>
      </c>
      <c r="N1347" t="s">
        <v>9986</v>
      </c>
      <c r="O1347" t="s">
        <v>9986</v>
      </c>
      <c r="P1347" t="s">
        <v>9988</v>
      </c>
      <c r="Q1347">
        <v>2628</v>
      </c>
      <c r="R1347">
        <v>2591</v>
      </c>
      <c r="S1347">
        <v>2423</v>
      </c>
      <c r="T1347">
        <v>148</v>
      </c>
      <c r="U1347">
        <v>20</v>
      </c>
      <c r="V1347">
        <v>168</v>
      </c>
      <c r="W1347">
        <v>0.93520000000000003</v>
      </c>
      <c r="X1347">
        <v>0</v>
      </c>
      <c r="Y1347">
        <v>1</v>
      </c>
      <c r="Z1347">
        <v>1</v>
      </c>
      <c r="AA1347">
        <v>0</v>
      </c>
      <c r="AB1347" t="s">
        <v>991</v>
      </c>
      <c r="AC1347" t="s">
        <v>9989</v>
      </c>
      <c r="AP1347" t="s">
        <v>981</v>
      </c>
      <c r="AQ1347">
        <v>0</v>
      </c>
      <c r="AT1347" t="s">
        <v>1190</v>
      </c>
      <c r="AU1347" t="s">
        <v>2823</v>
      </c>
      <c r="AV1347" t="s">
        <v>9990</v>
      </c>
      <c r="AW1347" t="s">
        <v>9991</v>
      </c>
      <c r="AX1347" t="s">
        <v>1190</v>
      </c>
      <c r="BF1347" s="730" t="s">
        <v>9970</v>
      </c>
      <c r="BG1347" s="730" t="s">
        <v>5204</v>
      </c>
      <c r="BH1347" s="730" t="s">
        <v>11142</v>
      </c>
    </row>
    <row r="1348" spans="1:60">
      <c r="A1348">
        <v>1344</v>
      </c>
      <c r="B1348" t="s">
        <v>991</v>
      </c>
      <c r="D1348" t="s">
        <v>9992</v>
      </c>
      <c r="E1348" t="s">
        <v>9993</v>
      </c>
      <c r="F1348" t="s">
        <v>974</v>
      </c>
      <c r="G1348">
        <v>1</v>
      </c>
      <c r="H1348">
        <v>0</v>
      </c>
      <c r="I1348" t="s">
        <v>4906</v>
      </c>
      <c r="J1348" t="s">
        <v>9994</v>
      </c>
      <c r="K1348" t="s">
        <v>5204</v>
      </c>
      <c r="L1348" t="s">
        <v>1585</v>
      </c>
      <c r="M1348" t="s">
        <v>1586</v>
      </c>
      <c r="N1348" t="s">
        <v>9993</v>
      </c>
      <c r="O1348" t="s">
        <v>9993</v>
      </c>
      <c r="P1348" t="s">
        <v>9995</v>
      </c>
      <c r="Q1348">
        <v>5280</v>
      </c>
      <c r="R1348">
        <v>4854</v>
      </c>
      <c r="S1348">
        <v>4631</v>
      </c>
      <c r="T1348">
        <v>171</v>
      </c>
      <c r="U1348">
        <v>52</v>
      </c>
      <c r="V1348">
        <v>223</v>
      </c>
      <c r="W1348">
        <v>0.95409999999999995</v>
      </c>
      <c r="X1348">
        <v>0</v>
      </c>
      <c r="Y1348">
        <v>1</v>
      </c>
      <c r="Z1348">
        <v>1</v>
      </c>
      <c r="AA1348">
        <v>0</v>
      </c>
      <c r="AB1348" t="s">
        <v>991</v>
      </c>
      <c r="AC1348" t="s">
        <v>9996</v>
      </c>
      <c r="AP1348" t="s">
        <v>981</v>
      </c>
      <c r="AQ1348">
        <v>0</v>
      </c>
      <c r="AT1348" t="s">
        <v>991</v>
      </c>
      <c r="AU1348" t="s">
        <v>9997</v>
      </c>
      <c r="AV1348" t="s">
        <v>9998</v>
      </c>
      <c r="AW1348" t="s">
        <v>9999</v>
      </c>
      <c r="AX1348" t="s">
        <v>10000</v>
      </c>
      <c r="BF1348" s="730" t="s">
        <v>9977</v>
      </c>
      <c r="BG1348" s="730" t="s">
        <v>991</v>
      </c>
      <c r="BH1348" s="730" t="s">
        <v>11142</v>
      </c>
    </row>
    <row r="1349" spans="1:60">
      <c r="A1349">
        <v>1345</v>
      </c>
      <c r="B1349" t="s">
        <v>991</v>
      </c>
      <c r="D1349" t="s">
        <v>10001</v>
      </c>
      <c r="E1349" t="s">
        <v>10002</v>
      </c>
      <c r="F1349" t="s">
        <v>1628</v>
      </c>
      <c r="G1349">
        <v>1</v>
      </c>
      <c r="H1349">
        <v>2</v>
      </c>
      <c r="I1349" t="s">
        <v>1583</v>
      </c>
      <c r="J1349" t="s">
        <v>9884</v>
      </c>
      <c r="K1349" t="s">
        <v>7578</v>
      </c>
      <c r="L1349" t="s">
        <v>1585</v>
      </c>
      <c r="M1349" t="s">
        <v>1586</v>
      </c>
      <c r="N1349" t="s">
        <v>9885</v>
      </c>
      <c r="O1349" t="s">
        <v>10003</v>
      </c>
      <c r="P1349" t="s">
        <v>10004</v>
      </c>
      <c r="Q1349">
        <v>3178</v>
      </c>
      <c r="R1349">
        <v>3550</v>
      </c>
      <c r="S1349">
        <v>3490</v>
      </c>
      <c r="T1349">
        <v>60</v>
      </c>
      <c r="U1349">
        <v>0</v>
      </c>
      <c r="V1349">
        <v>60</v>
      </c>
      <c r="W1349">
        <v>0.98309999999999997</v>
      </c>
      <c r="X1349">
        <v>1</v>
      </c>
      <c r="Y1349">
        <v>1</v>
      </c>
      <c r="Z1349">
        <v>1</v>
      </c>
      <c r="AA1349">
        <v>1</v>
      </c>
      <c r="AB1349" t="s">
        <v>991</v>
      </c>
      <c r="AC1349" t="s">
        <v>10005</v>
      </c>
      <c r="AJ1349" s="489" t="s">
        <v>2459</v>
      </c>
      <c r="AK1349" s="489" t="s">
        <v>4056</v>
      </c>
      <c r="AP1349" t="s">
        <v>981</v>
      </c>
      <c r="AQ1349">
        <v>0</v>
      </c>
      <c r="AT1349" t="s">
        <v>1034</v>
      </c>
      <c r="AU1349" t="s">
        <v>8952</v>
      </c>
      <c r="AV1349" t="s">
        <v>10006</v>
      </c>
      <c r="AW1349" t="s">
        <v>10007</v>
      </c>
      <c r="AX1349" t="s">
        <v>8953</v>
      </c>
      <c r="BF1349" s="730" t="s">
        <v>9985</v>
      </c>
      <c r="BG1349" s="730" t="s">
        <v>7578</v>
      </c>
      <c r="BH1349" s="730" t="s">
        <v>11142</v>
      </c>
    </row>
    <row r="1350" spans="1:60">
      <c r="A1350">
        <v>1346</v>
      </c>
      <c r="B1350" t="s">
        <v>991</v>
      </c>
      <c r="D1350" t="s">
        <v>10008</v>
      </c>
      <c r="E1350" t="s">
        <v>10009</v>
      </c>
      <c r="F1350" t="s">
        <v>1019</v>
      </c>
      <c r="G1350">
        <v>0</v>
      </c>
      <c r="H1350">
        <v>1</v>
      </c>
      <c r="I1350" t="s">
        <v>1583</v>
      </c>
      <c r="J1350" t="s">
        <v>10010</v>
      </c>
      <c r="K1350" t="s">
        <v>7578</v>
      </c>
      <c r="L1350" t="s">
        <v>1585</v>
      </c>
      <c r="M1350" t="s">
        <v>1586</v>
      </c>
      <c r="N1350" t="s">
        <v>10009</v>
      </c>
      <c r="O1350" t="s">
        <v>10009</v>
      </c>
      <c r="P1350" t="s">
        <v>10011</v>
      </c>
      <c r="Q1350">
        <v>19579</v>
      </c>
      <c r="R1350">
        <v>19832</v>
      </c>
      <c r="S1350">
        <v>19724</v>
      </c>
      <c r="T1350">
        <v>63</v>
      </c>
      <c r="U1350">
        <v>45</v>
      </c>
      <c r="V1350">
        <v>108</v>
      </c>
      <c r="W1350">
        <v>0.99460000000000004</v>
      </c>
      <c r="X1350">
        <v>1</v>
      </c>
      <c r="Y1350">
        <v>0</v>
      </c>
      <c r="Z1350">
        <v>1</v>
      </c>
      <c r="AA1350">
        <v>0</v>
      </c>
      <c r="AB1350" t="s">
        <v>991</v>
      </c>
      <c r="AC1350" t="s">
        <v>747</v>
      </c>
      <c r="AJ1350" t="s">
        <v>9649</v>
      </c>
      <c r="AP1350" t="s">
        <v>981</v>
      </c>
      <c r="AQ1350">
        <v>0</v>
      </c>
      <c r="AT1350" t="s">
        <v>991</v>
      </c>
      <c r="AU1350" t="s">
        <v>10012</v>
      </c>
      <c r="AV1350" t="s">
        <v>10013</v>
      </c>
      <c r="AW1350" t="s">
        <v>10014</v>
      </c>
      <c r="AX1350" t="s">
        <v>10015</v>
      </c>
      <c r="BF1350" s="730" t="s">
        <v>9992</v>
      </c>
      <c r="BG1350" s="730" t="s">
        <v>5204</v>
      </c>
      <c r="BH1350" s="730" t="s">
        <v>11142</v>
      </c>
    </row>
    <row r="1351" spans="1:60">
      <c r="A1351">
        <v>1347</v>
      </c>
      <c r="B1351" t="s">
        <v>991</v>
      </c>
      <c r="D1351" t="s">
        <v>10016</v>
      </c>
      <c r="E1351" t="s">
        <v>10017</v>
      </c>
      <c r="F1351" t="s">
        <v>974</v>
      </c>
      <c r="G1351">
        <v>2</v>
      </c>
      <c r="H1351">
        <v>0</v>
      </c>
      <c r="I1351" t="s">
        <v>2133</v>
      </c>
      <c r="J1351" t="s">
        <v>2293</v>
      </c>
      <c r="K1351" t="s">
        <v>2042</v>
      </c>
      <c r="L1351" t="s">
        <v>1585</v>
      </c>
      <c r="M1351" t="s">
        <v>1586</v>
      </c>
      <c r="N1351" t="s">
        <v>10017</v>
      </c>
      <c r="O1351" t="s">
        <v>10017</v>
      </c>
      <c r="P1351" t="s">
        <v>10018</v>
      </c>
      <c r="Q1351">
        <v>8057</v>
      </c>
      <c r="R1351">
        <v>8193</v>
      </c>
      <c r="S1351">
        <v>7821</v>
      </c>
      <c r="T1351">
        <v>315</v>
      </c>
      <c r="U1351">
        <v>57</v>
      </c>
      <c r="V1351">
        <v>372</v>
      </c>
      <c r="W1351">
        <v>0.9546</v>
      </c>
      <c r="X1351">
        <v>0</v>
      </c>
      <c r="Y1351">
        <v>1</v>
      </c>
      <c r="Z1351">
        <v>1</v>
      </c>
      <c r="AA1351">
        <v>0</v>
      </c>
      <c r="AB1351" t="s">
        <v>991</v>
      </c>
      <c r="AC1351" s="488" t="s">
        <v>10019</v>
      </c>
      <c r="AD1351" s="489" t="s">
        <v>10020</v>
      </c>
      <c r="AP1351" t="s">
        <v>981</v>
      </c>
      <c r="AQ1351">
        <v>0</v>
      </c>
      <c r="AT1351" t="s">
        <v>991</v>
      </c>
      <c r="AU1351" t="s">
        <v>10021</v>
      </c>
      <c r="AV1351" t="s">
        <v>10022</v>
      </c>
      <c r="AW1351" t="s">
        <v>10023</v>
      </c>
      <c r="AX1351" t="s">
        <v>10024</v>
      </c>
      <c r="BF1351" s="730" t="s">
        <v>10001</v>
      </c>
      <c r="BG1351" s="730" t="s">
        <v>7578</v>
      </c>
      <c r="BH1351" s="730" t="s">
        <v>11142</v>
      </c>
    </row>
    <row r="1352" spans="1:60">
      <c r="A1352">
        <v>1348</v>
      </c>
      <c r="B1352" t="s">
        <v>991</v>
      </c>
      <c r="D1352" t="s">
        <v>10025</v>
      </c>
      <c r="E1352" t="s">
        <v>7109</v>
      </c>
      <c r="F1352" t="s">
        <v>974</v>
      </c>
      <c r="G1352">
        <v>1</v>
      </c>
      <c r="H1352">
        <v>0</v>
      </c>
      <c r="I1352" t="s">
        <v>6790</v>
      </c>
      <c r="J1352" t="s">
        <v>10026</v>
      </c>
      <c r="K1352" t="s">
        <v>7578</v>
      </c>
      <c r="L1352" t="s">
        <v>1585</v>
      </c>
      <c r="M1352" t="s">
        <v>1586</v>
      </c>
      <c r="N1352" t="s">
        <v>7109</v>
      </c>
      <c r="O1352" t="s">
        <v>7109</v>
      </c>
      <c r="P1352" t="s">
        <v>10027</v>
      </c>
      <c r="Q1352">
        <v>15646</v>
      </c>
      <c r="R1352">
        <v>14916</v>
      </c>
      <c r="S1352">
        <v>14159</v>
      </c>
      <c r="T1352">
        <v>603</v>
      </c>
      <c r="U1352">
        <v>154</v>
      </c>
      <c r="V1352">
        <v>757</v>
      </c>
      <c r="W1352">
        <v>0.94920000000000004</v>
      </c>
      <c r="X1352">
        <v>0</v>
      </c>
      <c r="Y1352">
        <v>1</v>
      </c>
      <c r="Z1352">
        <v>1</v>
      </c>
      <c r="AA1352">
        <v>0</v>
      </c>
      <c r="AB1352" t="s">
        <v>991</v>
      </c>
      <c r="AC1352" t="s">
        <v>10028</v>
      </c>
      <c r="AP1352" t="s">
        <v>981</v>
      </c>
      <c r="AQ1352">
        <v>0</v>
      </c>
      <c r="AT1352" t="s">
        <v>991</v>
      </c>
      <c r="AU1352" t="s">
        <v>10029</v>
      </c>
      <c r="AV1352" t="s">
        <v>10030</v>
      </c>
      <c r="AW1352" t="s">
        <v>10031</v>
      </c>
      <c r="AX1352" t="s">
        <v>10032</v>
      </c>
      <c r="BF1352" s="730" t="s">
        <v>10008</v>
      </c>
      <c r="BG1352" s="730" t="s">
        <v>7578</v>
      </c>
      <c r="BH1352" s="730" t="s">
        <v>11142</v>
      </c>
    </row>
    <row r="1353" spans="1:60">
      <c r="A1353">
        <v>1349</v>
      </c>
      <c r="B1353" t="s">
        <v>991</v>
      </c>
      <c r="D1353" t="s">
        <v>10033</v>
      </c>
      <c r="E1353" t="s">
        <v>10034</v>
      </c>
      <c r="F1353" t="s">
        <v>974</v>
      </c>
      <c r="G1353">
        <v>1</v>
      </c>
      <c r="H1353">
        <v>0</v>
      </c>
      <c r="I1353" t="s">
        <v>1583</v>
      </c>
      <c r="J1353" t="s">
        <v>6637</v>
      </c>
      <c r="K1353" t="s">
        <v>991</v>
      </c>
      <c r="L1353" t="s">
        <v>1585</v>
      </c>
      <c r="M1353" t="s">
        <v>1586</v>
      </c>
      <c r="N1353" t="s">
        <v>10034</v>
      </c>
      <c r="O1353" t="s">
        <v>10035</v>
      </c>
      <c r="P1353" t="s">
        <v>10036</v>
      </c>
      <c r="Q1353">
        <v>3780</v>
      </c>
      <c r="R1353">
        <v>3878</v>
      </c>
      <c r="S1353">
        <v>3836</v>
      </c>
      <c r="T1353">
        <v>30</v>
      </c>
      <c r="U1353">
        <v>12</v>
      </c>
      <c r="V1353">
        <v>42</v>
      </c>
      <c r="W1353">
        <v>0.98919999999999997</v>
      </c>
      <c r="X1353">
        <v>1</v>
      </c>
      <c r="Y1353">
        <v>1</v>
      </c>
      <c r="Z1353">
        <v>1</v>
      </c>
      <c r="AA1353">
        <v>1</v>
      </c>
      <c r="AB1353" t="s">
        <v>991</v>
      </c>
      <c r="AC1353" t="s">
        <v>10037</v>
      </c>
      <c r="AP1353" t="s">
        <v>981</v>
      </c>
      <c r="AQ1353">
        <v>0</v>
      </c>
      <c r="AT1353" t="s">
        <v>1190</v>
      </c>
      <c r="AU1353" t="s">
        <v>3133</v>
      </c>
      <c r="AV1353" t="s">
        <v>10038</v>
      </c>
      <c r="AW1353" t="s">
        <v>10039</v>
      </c>
      <c r="AX1353" t="s">
        <v>3134</v>
      </c>
      <c r="BF1353" s="730" t="s">
        <v>10016</v>
      </c>
      <c r="BG1353" s="730" t="s">
        <v>2042</v>
      </c>
      <c r="BH1353" s="730" t="s">
        <v>11142</v>
      </c>
    </row>
    <row r="1354" spans="1:60">
      <c r="A1354">
        <v>1350</v>
      </c>
      <c r="B1354" t="s">
        <v>991</v>
      </c>
      <c r="D1354" t="s">
        <v>10040</v>
      </c>
      <c r="E1354" t="s">
        <v>10041</v>
      </c>
      <c r="F1354" t="s">
        <v>974</v>
      </c>
      <c r="G1354">
        <v>1</v>
      </c>
      <c r="H1354">
        <v>0</v>
      </c>
      <c r="I1354" t="s">
        <v>3976</v>
      </c>
      <c r="J1354" t="s">
        <v>5710</v>
      </c>
      <c r="K1354" t="s">
        <v>5835</v>
      </c>
      <c r="L1354" t="s">
        <v>1585</v>
      </c>
      <c r="M1354" t="s">
        <v>1586</v>
      </c>
      <c r="N1354" t="s">
        <v>10041</v>
      </c>
      <c r="O1354" t="s">
        <v>10041</v>
      </c>
      <c r="P1354" t="s">
        <v>10042</v>
      </c>
      <c r="Q1354">
        <v>7175</v>
      </c>
      <c r="R1354">
        <v>6930</v>
      </c>
      <c r="S1354">
        <v>6794</v>
      </c>
      <c r="T1354">
        <v>118</v>
      </c>
      <c r="U1354">
        <v>18</v>
      </c>
      <c r="V1354">
        <v>136</v>
      </c>
      <c r="W1354">
        <v>0.98040000000000005</v>
      </c>
      <c r="X1354">
        <v>1</v>
      </c>
      <c r="Y1354">
        <v>1</v>
      </c>
      <c r="Z1354">
        <v>1</v>
      </c>
      <c r="AA1354">
        <v>1</v>
      </c>
      <c r="AB1354" t="s">
        <v>991</v>
      </c>
      <c r="AC1354" t="s">
        <v>10043</v>
      </c>
      <c r="AP1354" t="s">
        <v>981</v>
      </c>
      <c r="AQ1354">
        <v>0</v>
      </c>
      <c r="AT1354" t="s">
        <v>1023</v>
      </c>
      <c r="AU1354" t="s">
        <v>8019</v>
      </c>
      <c r="AV1354" t="s">
        <v>10044</v>
      </c>
      <c r="AW1354" t="s">
        <v>8020</v>
      </c>
      <c r="AX1354" t="s">
        <v>8020</v>
      </c>
      <c r="BF1354" s="730" t="s">
        <v>10025</v>
      </c>
      <c r="BG1354" s="730" t="s">
        <v>7578</v>
      </c>
      <c r="BH1354" s="730" t="s">
        <v>11142</v>
      </c>
    </row>
    <row r="1355" spans="1:60">
      <c r="A1355">
        <v>1351</v>
      </c>
      <c r="B1355" t="s">
        <v>991</v>
      </c>
      <c r="D1355" t="s">
        <v>10045</v>
      </c>
      <c r="E1355" t="s">
        <v>10046</v>
      </c>
      <c r="F1355" t="s">
        <v>974</v>
      </c>
      <c r="G1355">
        <v>1</v>
      </c>
      <c r="H1355">
        <v>0</v>
      </c>
      <c r="I1355" t="s">
        <v>2133</v>
      </c>
      <c r="J1355" t="s">
        <v>2293</v>
      </c>
      <c r="K1355" t="s">
        <v>2042</v>
      </c>
      <c r="L1355" t="s">
        <v>1585</v>
      </c>
      <c r="M1355" t="s">
        <v>1586</v>
      </c>
      <c r="N1355" t="s">
        <v>10046</v>
      </c>
      <c r="O1355" t="s">
        <v>10046</v>
      </c>
      <c r="P1355" t="s">
        <v>10047</v>
      </c>
      <c r="Q1355">
        <v>4054</v>
      </c>
      <c r="R1355">
        <v>4073</v>
      </c>
      <c r="S1355">
        <v>4054</v>
      </c>
      <c r="T1355">
        <v>19</v>
      </c>
      <c r="U1355">
        <v>0</v>
      </c>
      <c r="V1355">
        <v>19</v>
      </c>
      <c r="W1355">
        <v>0.99529999999999996</v>
      </c>
      <c r="X1355">
        <v>1</v>
      </c>
      <c r="Y1355">
        <v>1</v>
      </c>
      <c r="Z1355">
        <v>1</v>
      </c>
      <c r="AA1355">
        <v>1</v>
      </c>
      <c r="AB1355" t="s">
        <v>991</v>
      </c>
      <c r="AC1355" t="s">
        <v>10048</v>
      </c>
      <c r="AP1355" t="s">
        <v>981</v>
      </c>
      <c r="AQ1355">
        <v>0</v>
      </c>
      <c r="AT1355" t="s">
        <v>1239</v>
      </c>
      <c r="AU1355" t="s">
        <v>6547</v>
      </c>
      <c r="AV1355" t="s">
        <v>10049</v>
      </c>
      <c r="AW1355" t="s">
        <v>10050</v>
      </c>
      <c r="AX1355" t="s">
        <v>6548</v>
      </c>
      <c r="BF1355" s="730" t="s">
        <v>10033</v>
      </c>
      <c r="BG1355" s="730" t="s">
        <v>991</v>
      </c>
      <c r="BH1355" s="730" t="s">
        <v>11142</v>
      </c>
    </row>
    <row r="1356" spans="1:60">
      <c r="A1356">
        <v>1352</v>
      </c>
      <c r="B1356" t="s">
        <v>991</v>
      </c>
      <c r="D1356" t="s">
        <v>10051</v>
      </c>
      <c r="E1356" t="s">
        <v>10052</v>
      </c>
      <c r="F1356" t="s">
        <v>974</v>
      </c>
      <c r="G1356">
        <v>1</v>
      </c>
      <c r="H1356">
        <v>0</v>
      </c>
      <c r="I1356" t="s">
        <v>2133</v>
      </c>
      <c r="J1356" t="s">
        <v>2293</v>
      </c>
      <c r="K1356" t="s">
        <v>2042</v>
      </c>
      <c r="L1356" t="s">
        <v>1585</v>
      </c>
      <c r="M1356" t="s">
        <v>1586</v>
      </c>
      <c r="N1356" t="s">
        <v>10052</v>
      </c>
      <c r="O1356" t="s">
        <v>10052</v>
      </c>
      <c r="P1356" t="s">
        <v>10053</v>
      </c>
      <c r="Q1356">
        <v>2298</v>
      </c>
      <c r="R1356">
        <v>2194</v>
      </c>
      <c r="S1356">
        <v>2194</v>
      </c>
      <c r="T1356">
        <v>0</v>
      </c>
      <c r="U1356">
        <v>0</v>
      </c>
      <c r="V1356">
        <v>0</v>
      </c>
      <c r="W1356">
        <v>1</v>
      </c>
      <c r="X1356">
        <v>1</v>
      </c>
      <c r="Y1356">
        <v>1</v>
      </c>
      <c r="Z1356">
        <v>1</v>
      </c>
      <c r="AA1356">
        <v>1</v>
      </c>
      <c r="AB1356" t="s">
        <v>991</v>
      </c>
      <c r="AC1356" t="s">
        <v>10054</v>
      </c>
      <c r="AP1356" t="s">
        <v>981</v>
      </c>
      <c r="AQ1356">
        <v>0</v>
      </c>
      <c r="AT1356" t="s">
        <v>991</v>
      </c>
      <c r="AU1356" t="s">
        <v>10055</v>
      </c>
      <c r="AV1356" t="s">
        <v>10056</v>
      </c>
      <c r="AW1356" t="s">
        <v>10057</v>
      </c>
      <c r="AX1356" t="s">
        <v>10057</v>
      </c>
      <c r="BF1356" s="730" t="s">
        <v>10040</v>
      </c>
      <c r="BG1356" s="730" t="s">
        <v>5835</v>
      </c>
      <c r="BH1356" s="730" t="s">
        <v>11142</v>
      </c>
    </row>
    <row r="1357" spans="1:60">
      <c r="A1357">
        <v>1353</v>
      </c>
      <c r="B1357" t="s">
        <v>991</v>
      </c>
      <c r="D1357" t="s">
        <v>10058</v>
      </c>
      <c r="E1357" t="s">
        <v>10059</v>
      </c>
      <c r="F1357" t="s">
        <v>974</v>
      </c>
      <c r="G1357">
        <v>1</v>
      </c>
      <c r="H1357">
        <v>0</v>
      </c>
      <c r="I1357" t="s">
        <v>1583</v>
      </c>
      <c r="J1357" t="s">
        <v>10060</v>
      </c>
      <c r="K1357" t="s">
        <v>10061</v>
      </c>
      <c r="L1357" t="s">
        <v>1585</v>
      </c>
      <c r="M1357" t="s">
        <v>1586</v>
      </c>
      <c r="N1357" t="s">
        <v>10059</v>
      </c>
      <c r="O1357" t="s">
        <v>10059</v>
      </c>
      <c r="P1357" t="s">
        <v>10062</v>
      </c>
      <c r="Q1357">
        <v>62380</v>
      </c>
      <c r="R1357">
        <v>62286</v>
      </c>
      <c r="S1357">
        <v>62146</v>
      </c>
      <c r="T1357">
        <v>133</v>
      </c>
      <c r="U1357">
        <v>7</v>
      </c>
      <c r="V1357">
        <v>140</v>
      </c>
      <c r="W1357">
        <v>0.99780000000000002</v>
      </c>
      <c r="X1357">
        <v>1</v>
      </c>
      <c r="Y1357">
        <v>1</v>
      </c>
      <c r="Z1357">
        <v>1</v>
      </c>
      <c r="AA1357">
        <v>1</v>
      </c>
      <c r="AB1357" t="s">
        <v>991</v>
      </c>
      <c r="AC1357" t="s">
        <v>10063</v>
      </c>
      <c r="AP1357" t="s">
        <v>981</v>
      </c>
      <c r="AQ1357">
        <v>0</v>
      </c>
      <c r="AT1357" t="s">
        <v>991</v>
      </c>
      <c r="AU1357" t="s">
        <v>10064</v>
      </c>
      <c r="AV1357" t="s">
        <v>10065</v>
      </c>
      <c r="AW1357" t="s">
        <v>10066</v>
      </c>
      <c r="AX1357" t="s">
        <v>10067</v>
      </c>
      <c r="BF1357" s="730" t="s">
        <v>10045</v>
      </c>
      <c r="BG1357" s="730" t="s">
        <v>2042</v>
      </c>
      <c r="BH1357" s="730" t="s">
        <v>11142</v>
      </c>
    </row>
    <row r="1358" spans="1:60">
      <c r="A1358">
        <v>1354</v>
      </c>
      <c r="B1358" t="s">
        <v>991</v>
      </c>
      <c r="D1358" t="s">
        <v>10068</v>
      </c>
      <c r="E1358" t="s">
        <v>10069</v>
      </c>
      <c r="F1358" t="s">
        <v>974</v>
      </c>
      <c r="G1358">
        <v>1</v>
      </c>
      <c r="H1358">
        <v>0</v>
      </c>
      <c r="I1358" t="s">
        <v>1583</v>
      </c>
      <c r="J1358" t="s">
        <v>10070</v>
      </c>
      <c r="K1358" t="s">
        <v>10069</v>
      </c>
      <c r="L1358" t="s">
        <v>1585</v>
      </c>
      <c r="M1358" t="s">
        <v>1586</v>
      </c>
      <c r="N1358" t="s">
        <v>10069</v>
      </c>
      <c r="O1358" t="s">
        <v>10071</v>
      </c>
      <c r="P1358" t="s">
        <v>10072</v>
      </c>
      <c r="Q1358">
        <v>79524</v>
      </c>
      <c r="R1358">
        <v>95316</v>
      </c>
      <c r="S1358">
        <v>93423</v>
      </c>
      <c r="T1358">
        <v>1707</v>
      </c>
      <c r="U1358">
        <v>0</v>
      </c>
      <c r="V1358">
        <v>1893</v>
      </c>
      <c r="W1358">
        <v>0.98009999999999997</v>
      </c>
      <c r="X1358">
        <v>1</v>
      </c>
      <c r="Y1358">
        <v>1</v>
      </c>
      <c r="Z1358">
        <v>1</v>
      </c>
      <c r="AA1358">
        <v>1</v>
      </c>
      <c r="AB1358" t="s">
        <v>991</v>
      </c>
      <c r="AC1358" t="s">
        <v>10073</v>
      </c>
      <c r="AP1358" t="s">
        <v>981</v>
      </c>
      <c r="AQ1358">
        <v>0</v>
      </c>
      <c r="AT1358" t="s">
        <v>991</v>
      </c>
      <c r="AU1358" t="s">
        <v>10064</v>
      </c>
      <c r="AV1358" t="s">
        <v>10074</v>
      </c>
      <c r="AW1358" t="s">
        <v>10075</v>
      </c>
      <c r="AX1358" t="s">
        <v>10067</v>
      </c>
      <c r="BF1358" s="730" t="s">
        <v>10051</v>
      </c>
      <c r="BG1358" s="730" t="s">
        <v>2042</v>
      </c>
      <c r="BH1358" s="730" t="s">
        <v>11142</v>
      </c>
    </row>
    <row r="1359" spans="1:60">
      <c r="A1359">
        <v>1355</v>
      </c>
      <c r="B1359" t="s">
        <v>991</v>
      </c>
      <c r="D1359" t="s">
        <v>10076</v>
      </c>
      <c r="E1359" t="s">
        <v>10077</v>
      </c>
      <c r="F1359" t="s">
        <v>974</v>
      </c>
      <c r="G1359">
        <v>1</v>
      </c>
      <c r="H1359">
        <v>0</v>
      </c>
      <c r="I1359" t="s">
        <v>6790</v>
      </c>
      <c r="J1359" t="s">
        <v>10078</v>
      </c>
      <c r="K1359" t="s">
        <v>5835</v>
      </c>
      <c r="L1359" t="s">
        <v>1585</v>
      </c>
      <c r="M1359" t="s">
        <v>1586</v>
      </c>
      <c r="N1359" t="s">
        <v>10077</v>
      </c>
      <c r="O1359" t="s">
        <v>10077</v>
      </c>
      <c r="P1359" t="s">
        <v>10079</v>
      </c>
      <c r="Q1359">
        <v>3052</v>
      </c>
      <c r="R1359">
        <v>3120</v>
      </c>
      <c r="S1359">
        <v>3059</v>
      </c>
      <c r="T1359">
        <v>52</v>
      </c>
      <c r="U1359">
        <v>9</v>
      </c>
      <c r="V1359">
        <v>61</v>
      </c>
      <c r="W1359">
        <v>0.98040000000000005</v>
      </c>
      <c r="X1359">
        <v>1</v>
      </c>
      <c r="Y1359">
        <v>1</v>
      </c>
      <c r="Z1359">
        <v>1</v>
      </c>
      <c r="AA1359">
        <v>1</v>
      </c>
      <c r="AB1359" t="s">
        <v>991</v>
      </c>
      <c r="AC1359" t="s">
        <v>10080</v>
      </c>
      <c r="AP1359" t="s">
        <v>981</v>
      </c>
      <c r="AQ1359">
        <v>0</v>
      </c>
      <c r="AT1359" t="s">
        <v>1521</v>
      </c>
      <c r="AU1359" t="s">
        <v>1858</v>
      </c>
      <c r="AV1359" t="s">
        <v>10081</v>
      </c>
      <c r="AW1359" t="s">
        <v>10082</v>
      </c>
      <c r="AX1359" t="s">
        <v>1859</v>
      </c>
      <c r="BF1359" s="730" t="s">
        <v>10058</v>
      </c>
      <c r="BG1359" s="730" t="s">
        <v>10061</v>
      </c>
      <c r="BH1359" s="730" t="s">
        <v>11142</v>
      </c>
    </row>
    <row r="1360" spans="1:60">
      <c r="A1360">
        <v>1356</v>
      </c>
      <c r="B1360" t="s">
        <v>991</v>
      </c>
      <c r="D1360" t="s">
        <v>10083</v>
      </c>
      <c r="E1360" t="s">
        <v>10084</v>
      </c>
      <c r="F1360" t="s">
        <v>974</v>
      </c>
      <c r="G1360">
        <v>1</v>
      </c>
      <c r="H1360">
        <v>0</v>
      </c>
      <c r="I1360" t="s">
        <v>1583</v>
      </c>
      <c r="J1360" t="s">
        <v>3214</v>
      </c>
      <c r="K1360" t="s">
        <v>991</v>
      </c>
      <c r="L1360" t="s">
        <v>1585</v>
      </c>
      <c r="M1360" t="s">
        <v>1586</v>
      </c>
      <c r="N1360" t="s">
        <v>10084</v>
      </c>
      <c r="O1360" t="s">
        <v>10084</v>
      </c>
      <c r="P1360" t="s">
        <v>10085</v>
      </c>
      <c r="Q1360">
        <v>5937</v>
      </c>
      <c r="R1360">
        <v>9911</v>
      </c>
      <c r="S1360">
        <v>9134</v>
      </c>
      <c r="T1360">
        <v>583</v>
      </c>
      <c r="U1360">
        <v>194</v>
      </c>
      <c r="V1360">
        <v>777</v>
      </c>
      <c r="W1360">
        <v>0.92159999999999997</v>
      </c>
      <c r="X1360">
        <v>0</v>
      </c>
      <c r="Y1360">
        <v>1</v>
      </c>
      <c r="Z1360">
        <v>0</v>
      </c>
      <c r="AA1360">
        <v>0</v>
      </c>
      <c r="AB1360" t="s">
        <v>991</v>
      </c>
      <c r="AC1360" t="s">
        <v>10086</v>
      </c>
      <c r="AP1360" t="s">
        <v>981</v>
      </c>
      <c r="AQ1360">
        <v>0</v>
      </c>
      <c r="AT1360" t="s">
        <v>1190</v>
      </c>
      <c r="AU1360" t="s">
        <v>3125</v>
      </c>
      <c r="AV1360" t="s">
        <v>10087</v>
      </c>
      <c r="AW1360" t="s">
        <v>10088</v>
      </c>
      <c r="AX1360" t="s">
        <v>3079</v>
      </c>
      <c r="BF1360" s="730" t="s">
        <v>10068</v>
      </c>
      <c r="BG1360" s="730" t="s">
        <v>10069</v>
      </c>
      <c r="BH1360" s="730" t="s">
        <v>11142</v>
      </c>
    </row>
    <row r="1361" spans="1:60">
      <c r="A1361">
        <v>1357</v>
      </c>
      <c r="B1361" t="s">
        <v>991</v>
      </c>
      <c r="D1361" t="s">
        <v>10089</v>
      </c>
      <c r="E1361" t="s">
        <v>10090</v>
      </c>
      <c r="F1361" t="s">
        <v>974</v>
      </c>
      <c r="G1361">
        <v>1</v>
      </c>
      <c r="H1361">
        <v>0</v>
      </c>
      <c r="I1361" t="s">
        <v>1583</v>
      </c>
      <c r="J1361" t="s">
        <v>6704</v>
      </c>
      <c r="K1361" t="s">
        <v>10061</v>
      </c>
      <c r="L1361" t="s">
        <v>1585</v>
      </c>
      <c r="M1361" t="s">
        <v>1586</v>
      </c>
      <c r="N1361" t="s">
        <v>10090</v>
      </c>
      <c r="O1361" t="s">
        <v>10090</v>
      </c>
      <c r="P1361" t="s">
        <v>10091</v>
      </c>
      <c r="Q1361">
        <v>3089</v>
      </c>
      <c r="R1361">
        <v>3289</v>
      </c>
      <c r="S1361">
        <v>2780</v>
      </c>
      <c r="T1361">
        <v>501</v>
      </c>
      <c r="U1361">
        <v>8</v>
      </c>
      <c r="V1361">
        <v>509</v>
      </c>
      <c r="W1361">
        <v>0.84519999999999995</v>
      </c>
      <c r="X1361">
        <v>0</v>
      </c>
      <c r="Y1361">
        <v>1</v>
      </c>
      <c r="Z1361">
        <v>1</v>
      </c>
      <c r="AA1361">
        <v>0</v>
      </c>
      <c r="AB1361" t="s">
        <v>991</v>
      </c>
      <c r="AC1361" t="s">
        <v>10092</v>
      </c>
      <c r="AP1361" t="s">
        <v>981</v>
      </c>
      <c r="AQ1361">
        <v>0</v>
      </c>
      <c r="AT1361" t="s">
        <v>1521</v>
      </c>
      <c r="AU1361" t="s">
        <v>2115</v>
      </c>
      <c r="AV1361" t="s">
        <v>10093</v>
      </c>
      <c r="AW1361" t="s">
        <v>2116</v>
      </c>
      <c r="AX1361" t="s">
        <v>2117</v>
      </c>
      <c r="BF1361" s="730" t="s">
        <v>10076</v>
      </c>
      <c r="BG1361" s="730" t="s">
        <v>5835</v>
      </c>
      <c r="BH1361" s="730" t="s">
        <v>11142</v>
      </c>
    </row>
    <row r="1362" spans="1:60">
      <c r="A1362">
        <v>1358</v>
      </c>
      <c r="B1362" t="s">
        <v>991</v>
      </c>
      <c r="D1362" t="s">
        <v>10094</v>
      </c>
      <c r="E1362" t="s">
        <v>10095</v>
      </c>
      <c r="F1362" t="s">
        <v>974</v>
      </c>
      <c r="G1362">
        <v>1</v>
      </c>
      <c r="H1362">
        <v>0</v>
      </c>
      <c r="I1362" t="s">
        <v>1583</v>
      </c>
      <c r="J1362" t="s">
        <v>6637</v>
      </c>
      <c r="K1362" t="s">
        <v>991</v>
      </c>
      <c r="L1362" t="s">
        <v>1585</v>
      </c>
      <c r="M1362" t="s">
        <v>1586</v>
      </c>
      <c r="N1362" t="s">
        <v>10095</v>
      </c>
      <c r="O1362" t="s">
        <v>10096</v>
      </c>
      <c r="P1362" t="s">
        <v>10097</v>
      </c>
      <c r="Q1362">
        <v>2262</v>
      </c>
      <c r="R1362">
        <v>2272</v>
      </c>
      <c r="S1362">
        <v>2234</v>
      </c>
      <c r="T1362">
        <v>38</v>
      </c>
      <c r="U1362">
        <v>0</v>
      </c>
      <c r="V1362">
        <v>38</v>
      </c>
      <c r="W1362">
        <v>0.98329999999999995</v>
      </c>
      <c r="X1362">
        <v>1</v>
      </c>
      <c r="Y1362">
        <v>1</v>
      </c>
      <c r="Z1362">
        <v>1</v>
      </c>
      <c r="AA1362">
        <v>1</v>
      </c>
      <c r="AB1362" t="s">
        <v>991</v>
      </c>
      <c r="AC1362" t="s">
        <v>10098</v>
      </c>
      <c r="AP1362" t="s">
        <v>981</v>
      </c>
      <c r="AQ1362">
        <v>0</v>
      </c>
      <c r="AT1362" t="s">
        <v>971</v>
      </c>
      <c r="AU1362" t="s">
        <v>1474</v>
      </c>
      <c r="AV1362" t="s">
        <v>10099</v>
      </c>
      <c r="AW1362" t="s">
        <v>10100</v>
      </c>
      <c r="AX1362" t="s">
        <v>1475</v>
      </c>
      <c r="BF1362" s="730" t="s">
        <v>10083</v>
      </c>
      <c r="BG1362" s="730" t="s">
        <v>991</v>
      </c>
      <c r="BH1362" s="730" t="s">
        <v>11142</v>
      </c>
    </row>
    <row r="1363" spans="1:60">
      <c r="A1363">
        <v>1359</v>
      </c>
      <c r="B1363" t="s">
        <v>991</v>
      </c>
      <c r="D1363" t="s">
        <v>10101</v>
      </c>
      <c r="E1363" t="s">
        <v>10102</v>
      </c>
      <c r="F1363" t="s">
        <v>974</v>
      </c>
      <c r="G1363">
        <v>1</v>
      </c>
      <c r="H1363">
        <v>0</v>
      </c>
      <c r="I1363" t="s">
        <v>6220</v>
      </c>
      <c r="J1363" t="s">
        <v>6254</v>
      </c>
      <c r="K1363" t="s">
        <v>5204</v>
      </c>
      <c r="L1363" t="s">
        <v>1585</v>
      </c>
      <c r="M1363" t="s">
        <v>1586</v>
      </c>
      <c r="N1363" t="s">
        <v>10102</v>
      </c>
      <c r="O1363" t="s">
        <v>10103</v>
      </c>
      <c r="P1363" t="s">
        <v>10104</v>
      </c>
      <c r="Q1363">
        <v>15588</v>
      </c>
      <c r="R1363">
        <v>15320</v>
      </c>
      <c r="S1363">
        <v>14415</v>
      </c>
      <c r="T1363">
        <v>820</v>
      </c>
      <c r="U1363">
        <v>85</v>
      </c>
      <c r="V1363">
        <v>905</v>
      </c>
      <c r="W1363">
        <v>0.94089999999999996</v>
      </c>
      <c r="X1363">
        <v>0</v>
      </c>
      <c r="Y1363">
        <v>1</v>
      </c>
      <c r="Z1363">
        <v>1</v>
      </c>
      <c r="AA1363">
        <v>0</v>
      </c>
      <c r="AB1363" t="s">
        <v>991</v>
      </c>
      <c r="AC1363" t="s">
        <v>10105</v>
      </c>
      <c r="AP1363" t="s">
        <v>981</v>
      </c>
      <c r="AQ1363">
        <v>0</v>
      </c>
      <c r="AT1363" t="s">
        <v>1034</v>
      </c>
      <c r="AU1363" t="s">
        <v>9469</v>
      </c>
      <c r="AV1363" t="s">
        <v>10106</v>
      </c>
      <c r="AW1363" t="s">
        <v>10107</v>
      </c>
      <c r="AX1363" t="s">
        <v>9148</v>
      </c>
      <c r="BF1363" s="730" t="s">
        <v>10089</v>
      </c>
      <c r="BG1363" s="730" t="s">
        <v>10061</v>
      </c>
      <c r="BH1363" s="730" t="s">
        <v>11142</v>
      </c>
    </row>
    <row r="1364" spans="1:60">
      <c r="A1364">
        <v>1360</v>
      </c>
      <c r="B1364" t="s">
        <v>991</v>
      </c>
      <c r="D1364" t="s">
        <v>10108</v>
      </c>
      <c r="E1364" t="s">
        <v>2286</v>
      </c>
      <c r="F1364" t="s">
        <v>974</v>
      </c>
      <c r="G1364">
        <v>1</v>
      </c>
      <c r="H1364">
        <v>0</v>
      </c>
      <c r="I1364" t="s">
        <v>1583</v>
      </c>
      <c r="J1364" t="s">
        <v>6637</v>
      </c>
      <c r="K1364" t="s">
        <v>10061</v>
      </c>
      <c r="L1364" t="s">
        <v>1585</v>
      </c>
      <c r="M1364" t="s">
        <v>1586</v>
      </c>
      <c r="N1364" t="s">
        <v>2286</v>
      </c>
      <c r="O1364" t="s">
        <v>2286</v>
      </c>
      <c r="P1364" t="s">
        <v>10109</v>
      </c>
      <c r="Q1364">
        <v>1738</v>
      </c>
      <c r="R1364">
        <v>1738</v>
      </c>
      <c r="S1364">
        <v>1725</v>
      </c>
      <c r="T1364">
        <v>13</v>
      </c>
      <c r="U1364">
        <v>0</v>
      </c>
      <c r="V1364">
        <v>13</v>
      </c>
      <c r="W1364">
        <v>0.99250000000000005</v>
      </c>
      <c r="X1364">
        <v>1</v>
      </c>
      <c r="Y1364">
        <v>1</v>
      </c>
      <c r="Z1364">
        <v>1</v>
      </c>
      <c r="AA1364">
        <v>1</v>
      </c>
      <c r="AB1364" t="s">
        <v>991</v>
      </c>
      <c r="AC1364" t="s">
        <v>10110</v>
      </c>
      <c r="AP1364" t="s">
        <v>981</v>
      </c>
      <c r="AQ1364">
        <v>0</v>
      </c>
      <c r="AT1364" t="s">
        <v>1190</v>
      </c>
      <c r="AU1364" t="s">
        <v>3115</v>
      </c>
      <c r="AV1364" t="s">
        <v>10111</v>
      </c>
      <c r="AW1364" t="s">
        <v>3116</v>
      </c>
      <c r="AX1364" t="s">
        <v>3116</v>
      </c>
      <c r="BF1364" s="730" t="s">
        <v>10094</v>
      </c>
      <c r="BG1364" s="730" t="s">
        <v>991</v>
      </c>
      <c r="BH1364" s="730" t="s">
        <v>11142</v>
      </c>
    </row>
    <row r="1365" spans="1:60">
      <c r="A1365">
        <v>1361</v>
      </c>
      <c r="B1365" t="s">
        <v>991</v>
      </c>
      <c r="D1365" t="s">
        <v>10112</v>
      </c>
      <c r="E1365" t="s">
        <v>10113</v>
      </c>
      <c r="F1365" t="s">
        <v>974</v>
      </c>
      <c r="G1365">
        <v>1</v>
      </c>
      <c r="H1365">
        <v>0</v>
      </c>
      <c r="I1365" t="s">
        <v>2133</v>
      </c>
      <c r="J1365" t="s">
        <v>2851</v>
      </c>
      <c r="K1365" t="s">
        <v>2042</v>
      </c>
      <c r="L1365" t="s">
        <v>1585</v>
      </c>
      <c r="M1365" t="s">
        <v>1586</v>
      </c>
      <c r="N1365" t="s">
        <v>10113</v>
      </c>
      <c r="O1365" t="s">
        <v>10114</v>
      </c>
      <c r="P1365" t="s">
        <v>10115</v>
      </c>
      <c r="Q1365">
        <v>2220</v>
      </c>
      <c r="R1365">
        <v>2307</v>
      </c>
      <c r="S1365">
        <v>2272</v>
      </c>
      <c r="T1365">
        <v>28</v>
      </c>
      <c r="U1365">
        <v>7</v>
      </c>
      <c r="V1365">
        <v>35</v>
      </c>
      <c r="W1365">
        <v>0.98480000000000001</v>
      </c>
      <c r="X1365">
        <v>1</v>
      </c>
      <c r="Y1365">
        <v>1</v>
      </c>
      <c r="Z1365">
        <v>1</v>
      </c>
      <c r="AA1365">
        <v>1</v>
      </c>
      <c r="AB1365" t="s">
        <v>991</v>
      </c>
      <c r="AC1365" t="s">
        <v>10116</v>
      </c>
      <c r="AP1365" t="s">
        <v>981</v>
      </c>
      <c r="AQ1365">
        <v>0</v>
      </c>
      <c r="AT1365" t="s">
        <v>1190</v>
      </c>
      <c r="AU1365" t="s">
        <v>3528</v>
      </c>
      <c r="AV1365" t="s">
        <v>10117</v>
      </c>
      <c r="AW1365" t="s">
        <v>10118</v>
      </c>
      <c r="AX1365" t="s">
        <v>3529</v>
      </c>
      <c r="BF1365" s="730" t="s">
        <v>10101</v>
      </c>
      <c r="BG1365" s="730" t="s">
        <v>5204</v>
      </c>
      <c r="BH1365" s="730" t="s">
        <v>11142</v>
      </c>
    </row>
    <row r="1366" spans="1:60">
      <c r="A1366">
        <v>1362</v>
      </c>
      <c r="B1366" t="s">
        <v>991</v>
      </c>
      <c r="D1366" t="s">
        <v>10119</v>
      </c>
      <c r="E1366" t="s">
        <v>10120</v>
      </c>
      <c r="F1366" t="s">
        <v>974</v>
      </c>
      <c r="G1366">
        <v>1</v>
      </c>
      <c r="H1366">
        <v>0</v>
      </c>
      <c r="I1366" t="s">
        <v>1583</v>
      </c>
      <c r="J1366" t="s">
        <v>9943</v>
      </c>
      <c r="K1366" t="s">
        <v>10069</v>
      </c>
      <c r="L1366" t="s">
        <v>1585</v>
      </c>
      <c r="M1366" t="s">
        <v>1586</v>
      </c>
      <c r="N1366" t="s">
        <v>10120</v>
      </c>
      <c r="O1366" t="s">
        <v>10120</v>
      </c>
      <c r="P1366" t="s">
        <v>10121</v>
      </c>
      <c r="Q1366">
        <v>2692</v>
      </c>
      <c r="R1366">
        <v>2396</v>
      </c>
      <c r="S1366">
        <v>2350</v>
      </c>
      <c r="T1366">
        <v>46</v>
      </c>
      <c r="U1366">
        <v>0</v>
      </c>
      <c r="V1366">
        <v>46</v>
      </c>
      <c r="W1366">
        <v>0.98080000000000001</v>
      </c>
      <c r="X1366">
        <v>1</v>
      </c>
      <c r="Y1366">
        <v>0</v>
      </c>
      <c r="Z1366">
        <v>1</v>
      </c>
      <c r="AA1366">
        <v>0</v>
      </c>
      <c r="AB1366" t="s">
        <v>991</v>
      </c>
      <c r="AC1366" t="s">
        <v>10122</v>
      </c>
      <c r="AP1366" t="s">
        <v>981</v>
      </c>
      <c r="AQ1366">
        <v>0</v>
      </c>
      <c r="AT1366" t="s">
        <v>1034</v>
      </c>
      <c r="AU1366" t="s">
        <v>9801</v>
      </c>
      <c r="AV1366" t="s">
        <v>10123</v>
      </c>
      <c r="AW1366" t="s">
        <v>9802</v>
      </c>
      <c r="AX1366" t="s">
        <v>9802</v>
      </c>
      <c r="BF1366" s="730" t="s">
        <v>10108</v>
      </c>
      <c r="BG1366" s="730" t="s">
        <v>10061</v>
      </c>
      <c r="BH1366" s="730" t="s">
        <v>11142</v>
      </c>
    </row>
    <row r="1367" spans="1:60">
      <c r="A1367">
        <v>1363</v>
      </c>
      <c r="B1367" t="s">
        <v>991</v>
      </c>
      <c r="D1367" t="s">
        <v>10124</v>
      </c>
      <c r="E1367" t="s">
        <v>10125</v>
      </c>
      <c r="F1367" t="s">
        <v>974</v>
      </c>
      <c r="G1367">
        <v>1</v>
      </c>
      <c r="H1367">
        <v>0</v>
      </c>
      <c r="I1367" t="s">
        <v>10126</v>
      </c>
      <c r="J1367" t="s">
        <v>6350</v>
      </c>
      <c r="K1367" t="s">
        <v>5835</v>
      </c>
      <c r="L1367" t="s">
        <v>1585</v>
      </c>
      <c r="M1367" t="s">
        <v>1586</v>
      </c>
      <c r="N1367" t="s">
        <v>10125</v>
      </c>
      <c r="O1367" t="s">
        <v>10125</v>
      </c>
      <c r="P1367" t="s">
        <v>10127</v>
      </c>
      <c r="Q1367">
        <v>10691</v>
      </c>
      <c r="R1367">
        <v>10426</v>
      </c>
      <c r="S1367">
        <v>10193</v>
      </c>
      <c r="T1367">
        <v>216</v>
      </c>
      <c r="U1367">
        <v>17</v>
      </c>
      <c r="V1367">
        <v>233</v>
      </c>
      <c r="W1367">
        <v>0.97770000000000001</v>
      </c>
      <c r="X1367">
        <v>0</v>
      </c>
      <c r="Y1367">
        <v>1</v>
      </c>
      <c r="Z1367">
        <v>0</v>
      </c>
      <c r="AA1367">
        <v>0</v>
      </c>
      <c r="AB1367" t="s">
        <v>991</v>
      </c>
      <c r="AC1367" t="s">
        <v>10128</v>
      </c>
      <c r="AP1367" t="s">
        <v>981</v>
      </c>
      <c r="AQ1367">
        <v>0</v>
      </c>
      <c r="AT1367" t="s">
        <v>1044</v>
      </c>
      <c r="AU1367" t="s">
        <v>7529</v>
      </c>
      <c r="AV1367" t="s">
        <v>10129</v>
      </c>
      <c r="AW1367" t="s">
        <v>7530</v>
      </c>
      <c r="AX1367" t="s">
        <v>7530</v>
      </c>
      <c r="BF1367" s="730" t="s">
        <v>10112</v>
      </c>
      <c r="BG1367" s="730" t="s">
        <v>2042</v>
      </c>
      <c r="BH1367" s="730" t="s">
        <v>11142</v>
      </c>
    </row>
    <row r="1368" spans="1:60">
      <c r="A1368">
        <v>1364</v>
      </c>
      <c r="B1368" t="s">
        <v>991</v>
      </c>
      <c r="D1368" t="s">
        <v>10130</v>
      </c>
      <c r="E1368" t="s">
        <v>10131</v>
      </c>
      <c r="F1368" t="s">
        <v>974</v>
      </c>
      <c r="G1368">
        <v>1</v>
      </c>
      <c r="H1368">
        <v>0</v>
      </c>
      <c r="I1368" t="s">
        <v>1847</v>
      </c>
      <c r="J1368" t="s">
        <v>2877</v>
      </c>
      <c r="K1368" t="s">
        <v>10069</v>
      </c>
      <c r="L1368" t="s">
        <v>1585</v>
      </c>
      <c r="M1368" t="s">
        <v>1586</v>
      </c>
      <c r="N1368" t="s">
        <v>10132</v>
      </c>
      <c r="O1368" t="s">
        <v>10133</v>
      </c>
      <c r="P1368" t="s">
        <v>10134</v>
      </c>
      <c r="Q1368">
        <v>27067</v>
      </c>
      <c r="R1368">
        <v>25364</v>
      </c>
      <c r="S1368">
        <v>25270</v>
      </c>
      <c r="T1368">
        <v>68</v>
      </c>
      <c r="U1368">
        <v>26</v>
      </c>
      <c r="V1368">
        <v>94</v>
      </c>
      <c r="W1368">
        <v>0.99629999999999996</v>
      </c>
      <c r="X1368">
        <v>1</v>
      </c>
      <c r="Y1368">
        <v>0</v>
      </c>
      <c r="Z1368">
        <v>1</v>
      </c>
      <c r="AA1368">
        <v>0</v>
      </c>
      <c r="AB1368" t="s">
        <v>991</v>
      </c>
      <c r="AC1368" t="s">
        <v>10135</v>
      </c>
      <c r="AP1368" t="s">
        <v>981</v>
      </c>
      <c r="AQ1368">
        <v>0</v>
      </c>
      <c r="AT1368" t="s">
        <v>1044</v>
      </c>
      <c r="AU1368" t="s">
        <v>7529</v>
      </c>
      <c r="AV1368" t="s">
        <v>10136</v>
      </c>
      <c r="AW1368" t="s">
        <v>10137</v>
      </c>
      <c r="AX1368" t="s">
        <v>7530</v>
      </c>
      <c r="BF1368" s="730" t="s">
        <v>10119</v>
      </c>
      <c r="BG1368" s="730" t="s">
        <v>10069</v>
      </c>
      <c r="BH1368" s="730" t="s">
        <v>11142</v>
      </c>
    </row>
    <row r="1369" spans="1:60">
      <c r="A1369">
        <v>1365</v>
      </c>
      <c r="B1369" t="s">
        <v>991</v>
      </c>
      <c r="D1369" t="s">
        <v>10064</v>
      </c>
      <c r="E1369" t="s">
        <v>10067</v>
      </c>
      <c r="F1369" t="s">
        <v>974</v>
      </c>
      <c r="G1369">
        <v>2</v>
      </c>
      <c r="H1369">
        <v>0</v>
      </c>
      <c r="I1369" t="s">
        <v>2133</v>
      </c>
      <c r="J1369" t="s">
        <v>2293</v>
      </c>
      <c r="K1369" t="s">
        <v>2042</v>
      </c>
      <c r="L1369" t="s">
        <v>1585</v>
      </c>
      <c r="M1369" t="s">
        <v>1586</v>
      </c>
      <c r="N1369" t="s">
        <v>10067</v>
      </c>
      <c r="O1369" t="s">
        <v>10067</v>
      </c>
      <c r="P1369" t="s">
        <v>10138</v>
      </c>
      <c r="Q1369">
        <v>3939</v>
      </c>
      <c r="R1369">
        <v>4079</v>
      </c>
      <c r="S1369">
        <v>3506</v>
      </c>
      <c r="T1369">
        <v>382</v>
      </c>
      <c r="U1369">
        <v>191</v>
      </c>
      <c r="V1369">
        <v>573</v>
      </c>
      <c r="W1369">
        <v>0.85950000000000004</v>
      </c>
      <c r="X1369">
        <v>0</v>
      </c>
      <c r="Y1369">
        <v>1</v>
      </c>
      <c r="Z1369">
        <v>1</v>
      </c>
      <c r="AA1369">
        <v>0</v>
      </c>
      <c r="AB1369" t="s">
        <v>991</v>
      </c>
      <c r="AC1369" s="488" t="s">
        <v>10139</v>
      </c>
      <c r="AD1369" s="489" t="s">
        <v>10140</v>
      </c>
      <c r="AP1369" t="s">
        <v>981</v>
      </c>
      <c r="AQ1369">
        <v>0</v>
      </c>
      <c r="AT1369" t="s">
        <v>936</v>
      </c>
      <c r="AU1369" t="s">
        <v>6132</v>
      </c>
      <c r="AV1369" t="s">
        <v>10141</v>
      </c>
      <c r="AW1369" t="s">
        <v>10142</v>
      </c>
      <c r="AX1369" t="s">
        <v>6133</v>
      </c>
      <c r="BF1369" s="730" t="s">
        <v>10124</v>
      </c>
      <c r="BG1369" s="730" t="s">
        <v>5835</v>
      </c>
      <c r="BH1369" s="730" t="s">
        <v>11142</v>
      </c>
    </row>
    <row r="1370" spans="1:60">
      <c r="A1370">
        <v>1366</v>
      </c>
      <c r="B1370" t="s">
        <v>991</v>
      </c>
      <c r="D1370" t="s">
        <v>10055</v>
      </c>
      <c r="E1370" t="s">
        <v>10057</v>
      </c>
      <c r="F1370" t="s">
        <v>974</v>
      </c>
      <c r="G1370">
        <v>1</v>
      </c>
      <c r="H1370">
        <v>0</v>
      </c>
      <c r="I1370" t="s">
        <v>4906</v>
      </c>
      <c r="J1370" t="s">
        <v>9865</v>
      </c>
      <c r="K1370" t="s">
        <v>5835</v>
      </c>
      <c r="L1370" t="s">
        <v>1585</v>
      </c>
      <c r="M1370" t="s">
        <v>1586</v>
      </c>
      <c r="N1370" t="s">
        <v>10057</v>
      </c>
      <c r="O1370" t="s">
        <v>10057</v>
      </c>
      <c r="P1370" t="s">
        <v>10143</v>
      </c>
      <c r="Q1370">
        <v>2723</v>
      </c>
      <c r="R1370">
        <v>2625</v>
      </c>
      <c r="S1370">
        <v>2551</v>
      </c>
      <c r="T1370">
        <v>27</v>
      </c>
      <c r="U1370">
        <v>47</v>
      </c>
      <c r="V1370">
        <v>74</v>
      </c>
      <c r="W1370">
        <v>0.9718</v>
      </c>
      <c r="X1370">
        <v>0</v>
      </c>
      <c r="Y1370">
        <v>1</v>
      </c>
      <c r="Z1370">
        <v>1</v>
      </c>
      <c r="AA1370">
        <v>0</v>
      </c>
      <c r="AB1370" t="s">
        <v>991</v>
      </c>
      <c r="AC1370" t="s">
        <v>10144</v>
      </c>
      <c r="AP1370" t="s">
        <v>981</v>
      </c>
      <c r="AQ1370">
        <v>0</v>
      </c>
      <c r="AT1370" t="s">
        <v>991</v>
      </c>
      <c r="AU1370" t="s">
        <v>10130</v>
      </c>
      <c r="AV1370" t="s">
        <v>10145</v>
      </c>
      <c r="AW1370" t="s">
        <v>10146</v>
      </c>
      <c r="AX1370" t="s">
        <v>10131</v>
      </c>
      <c r="BF1370" s="730" t="s">
        <v>10130</v>
      </c>
      <c r="BG1370" s="730" t="s">
        <v>10069</v>
      </c>
      <c r="BH1370" s="730" t="s">
        <v>11142</v>
      </c>
    </row>
    <row r="1371" spans="1:60">
      <c r="A1371">
        <v>1367</v>
      </c>
      <c r="B1371" t="s">
        <v>991</v>
      </c>
      <c r="D1371" t="s">
        <v>10029</v>
      </c>
      <c r="E1371" t="s">
        <v>10032</v>
      </c>
      <c r="F1371" t="s">
        <v>974</v>
      </c>
      <c r="G1371">
        <v>1</v>
      </c>
      <c r="H1371">
        <v>0</v>
      </c>
      <c r="I1371" t="s">
        <v>1583</v>
      </c>
      <c r="J1371" t="s">
        <v>10147</v>
      </c>
      <c r="K1371" t="s">
        <v>5204</v>
      </c>
      <c r="L1371" t="s">
        <v>1585</v>
      </c>
      <c r="M1371" t="s">
        <v>1586</v>
      </c>
      <c r="N1371" t="s">
        <v>10032</v>
      </c>
      <c r="O1371" t="s">
        <v>10032</v>
      </c>
      <c r="P1371" t="s">
        <v>10148</v>
      </c>
      <c r="Q1371">
        <v>4500</v>
      </c>
      <c r="R1371">
        <v>4500</v>
      </c>
      <c r="S1371">
        <v>4301</v>
      </c>
      <c r="T1371">
        <v>133</v>
      </c>
      <c r="U1371">
        <v>66</v>
      </c>
      <c r="V1371">
        <v>199</v>
      </c>
      <c r="W1371">
        <v>0.95579999999999998</v>
      </c>
      <c r="X1371">
        <v>0</v>
      </c>
      <c r="Y1371">
        <v>1</v>
      </c>
      <c r="Z1371">
        <v>1</v>
      </c>
      <c r="AA1371">
        <v>0</v>
      </c>
      <c r="AB1371" t="s">
        <v>991</v>
      </c>
      <c r="AC1371" t="s">
        <v>10149</v>
      </c>
      <c r="AP1371" t="s">
        <v>981</v>
      </c>
      <c r="AQ1371">
        <v>0</v>
      </c>
      <c r="AT1371" t="s">
        <v>1023</v>
      </c>
      <c r="AU1371" t="s">
        <v>8011</v>
      </c>
      <c r="AV1371" t="s">
        <v>10150</v>
      </c>
      <c r="AW1371" t="s">
        <v>8012</v>
      </c>
      <c r="AX1371" t="s">
        <v>8012</v>
      </c>
      <c r="BF1371" s="730" t="s">
        <v>10064</v>
      </c>
      <c r="BG1371" s="730" t="s">
        <v>2042</v>
      </c>
      <c r="BH1371" s="730" t="s">
        <v>11142</v>
      </c>
    </row>
    <row r="1372" spans="1:60">
      <c r="A1372">
        <v>1368</v>
      </c>
      <c r="B1372" t="s">
        <v>991</v>
      </c>
      <c r="D1372" t="s">
        <v>10021</v>
      </c>
      <c r="E1372" t="s">
        <v>10024</v>
      </c>
      <c r="F1372" t="s">
        <v>974</v>
      </c>
      <c r="G1372">
        <v>1</v>
      </c>
      <c r="H1372">
        <v>0</v>
      </c>
      <c r="I1372" t="s">
        <v>6220</v>
      </c>
      <c r="J1372" t="s">
        <v>6334</v>
      </c>
      <c r="K1372" t="s">
        <v>5204</v>
      </c>
      <c r="L1372" t="s">
        <v>1585</v>
      </c>
      <c r="M1372" t="s">
        <v>1586</v>
      </c>
      <c r="N1372" t="s">
        <v>10024</v>
      </c>
      <c r="O1372" t="s">
        <v>10024</v>
      </c>
      <c r="P1372" t="s">
        <v>10151</v>
      </c>
      <c r="Q1372">
        <v>2059</v>
      </c>
      <c r="R1372">
        <v>2089</v>
      </c>
      <c r="S1372">
        <v>1978</v>
      </c>
      <c r="T1372">
        <v>89</v>
      </c>
      <c r="U1372">
        <v>22</v>
      </c>
      <c r="V1372">
        <v>111</v>
      </c>
      <c r="W1372">
        <v>0.94689999999999996</v>
      </c>
      <c r="X1372">
        <v>0</v>
      </c>
      <c r="Y1372">
        <v>0</v>
      </c>
      <c r="Z1372">
        <v>1</v>
      </c>
      <c r="AA1372">
        <v>0</v>
      </c>
      <c r="AB1372" t="s">
        <v>991</v>
      </c>
      <c r="AC1372" t="s">
        <v>10152</v>
      </c>
      <c r="AP1372" t="s">
        <v>981</v>
      </c>
      <c r="AQ1372">
        <v>0</v>
      </c>
      <c r="AT1372" t="s">
        <v>1023</v>
      </c>
      <c r="AU1372" t="s">
        <v>8316</v>
      </c>
      <c r="AV1372" t="s">
        <v>10153</v>
      </c>
      <c r="AW1372" t="s">
        <v>10154</v>
      </c>
      <c r="AX1372" t="s">
        <v>8317</v>
      </c>
      <c r="BF1372" s="730" t="s">
        <v>10055</v>
      </c>
      <c r="BG1372" s="730" t="s">
        <v>5835</v>
      </c>
      <c r="BH1372" s="730" t="s">
        <v>11142</v>
      </c>
    </row>
    <row r="1373" spans="1:60">
      <c r="A1373">
        <v>1369</v>
      </c>
      <c r="B1373" t="s">
        <v>991</v>
      </c>
      <c r="D1373" t="s">
        <v>10012</v>
      </c>
      <c r="E1373" t="s">
        <v>10015</v>
      </c>
      <c r="F1373" t="s">
        <v>974</v>
      </c>
      <c r="G1373">
        <v>1</v>
      </c>
      <c r="H1373">
        <v>0</v>
      </c>
      <c r="I1373" t="s">
        <v>1583</v>
      </c>
      <c r="J1373" t="s">
        <v>9979</v>
      </c>
      <c r="K1373" t="s">
        <v>991</v>
      </c>
      <c r="L1373" t="s">
        <v>1585</v>
      </c>
      <c r="M1373" t="s">
        <v>1586</v>
      </c>
      <c r="N1373" t="s">
        <v>10015</v>
      </c>
      <c r="O1373" t="s">
        <v>10155</v>
      </c>
      <c r="P1373" t="s">
        <v>10156</v>
      </c>
      <c r="Q1373">
        <v>39238</v>
      </c>
      <c r="R1373">
        <v>37771</v>
      </c>
      <c r="S1373">
        <v>37281</v>
      </c>
      <c r="T1373">
        <v>417</v>
      </c>
      <c r="U1373">
        <v>73</v>
      </c>
      <c r="V1373">
        <v>490</v>
      </c>
      <c r="W1373">
        <v>0.98699999999999999</v>
      </c>
      <c r="X1373">
        <v>1</v>
      </c>
      <c r="Y1373">
        <v>1</v>
      </c>
      <c r="Z1373">
        <v>1</v>
      </c>
      <c r="AA1373">
        <v>1</v>
      </c>
      <c r="AB1373" t="s">
        <v>991</v>
      </c>
      <c r="AC1373" t="s">
        <v>10157</v>
      </c>
      <c r="AP1373" t="s">
        <v>981</v>
      </c>
      <c r="AQ1373">
        <v>0</v>
      </c>
      <c r="AT1373" t="s">
        <v>1190</v>
      </c>
      <c r="AU1373" t="s">
        <v>3520</v>
      </c>
      <c r="AV1373" t="s">
        <v>10158</v>
      </c>
      <c r="AW1373" t="s">
        <v>10159</v>
      </c>
      <c r="AX1373" t="s">
        <v>3521</v>
      </c>
      <c r="BF1373" s="730" t="s">
        <v>10029</v>
      </c>
      <c r="BG1373" s="730" t="s">
        <v>5204</v>
      </c>
      <c r="BH1373" s="730" t="s">
        <v>11142</v>
      </c>
    </row>
    <row r="1374" spans="1:60">
      <c r="A1374">
        <v>1370</v>
      </c>
      <c r="B1374" t="s">
        <v>991</v>
      </c>
      <c r="D1374" t="s">
        <v>9997</v>
      </c>
      <c r="E1374" t="s">
        <v>10000</v>
      </c>
      <c r="F1374" t="s">
        <v>974</v>
      </c>
      <c r="G1374">
        <v>1</v>
      </c>
      <c r="H1374">
        <v>0</v>
      </c>
      <c r="I1374" t="s">
        <v>1583</v>
      </c>
      <c r="J1374" t="s">
        <v>9943</v>
      </c>
      <c r="K1374" t="s">
        <v>2042</v>
      </c>
      <c r="L1374" t="s">
        <v>1585</v>
      </c>
      <c r="M1374" t="s">
        <v>1586</v>
      </c>
      <c r="N1374" t="s">
        <v>10000</v>
      </c>
      <c r="O1374" t="s">
        <v>10000</v>
      </c>
      <c r="P1374" t="s">
        <v>10160</v>
      </c>
      <c r="Q1374">
        <v>3695</v>
      </c>
      <c r="R1374">
        <v>3695</v>
      </c>
      <c r="S1374">
        <v>3158</v>
      </c>
      <c r="T1374">
        <v>537</v>
      </c>
      <c r="U1374">
        <v>0</v>
      </c>
      <c r="V1374">
        <v>537</v>
      </c>
      <c r="W1374">
        <v>0.85470000000000002</v>
      </c>
      <c r="X1374">
        <v>0</v>
      </c>
      <c r="Y1374">
        <v>1</v>
      </c>
      <c r="Z1374">
        <v>1</v>
      </c>
      <c r="AA1374">
        <v>0</v>
      </c>
      <c r="AB1374" t="s">
        <v>991</v>
      </c>
      <c r="AC1374" t="s">
        <v>10161</v>
      </c>
      <c r="AP1374" t="s">
        <v>981</v>
      </c>
      <c r="AQ1374">
        <v>0</v>
      </c>
      <c r="AT1374" t="s">
        <v>1190</v>
      </c>
      <c r="AU1374" t="s">
        <v>3520</v>
      </c>
      <c r="AV1374" t="s">
        <v>10162</v>
      </c>
      <c r="AW1374" t="s">
        <v>10163</v>
      </c>
      <c r="AX1374" t="s">
        <v>3521</v>
      </c>
      <c r="BF1374" s="730" t="s">
        <v>10021</v>
      </c>
      <c r="BG1374" s="730" t="s">
        <v>5204</v>
      </c>
      <c r="BH1374" s="730" t="s">
        <v>11142</v>
      </c>
    </row>
    <row r="1375" spans="1:60">
      <c r="A1375">
        <v>1371</v>
      </c>
      <c r="B1375" t="s">
        <v>991</v>
      </c>
      <c r="D1375" t="s">
        <v>9946</v>
      </c>
      <c r="E1375" t="s">
        <v>9949</v>
      </c>
      <c r="F1375" t="s">
        <v>974</v>
      </c>
      <c r="G1375">
        <v>1</v>
      </c>
      <c r="H1375">
        <v>0</v>
      </c>
      <c r="I1375" t="s">
        <v>1583</v>
      </c>
      <c r="J1375" t="s">
        <v>5358</v>
      </c>
      <c r="K1375" t="s">
        <v>5835</v>
      </c>
      <c r="L1375" t="s">
        <v>1585</v>
      </c>
      <c r="M1375" t="s">
        <v>1586</v>
      </c>
      <c r="N1375" t="s">
        <v>9949</v>
      </c>
      <c r="O1375" t="s">
        <v>9949</v>
      </c>
      <c r="P1375" t="s">
        <v>10164</v>
      </c>
      <c r="Q1375">
        <v>2585</v>
      </c>
      <c r="R1375">
        <v>2585</v>
      </c>
      <c r="S1375">
        <v>2549</v>
      </c>
      <c r="T1375">
        <v>26</v>
      </c>
      <c r="U1375">
        <v>10</v>
      </c>
      <c r="V1375">
        <v>36</v>
      </c>
      <c r="W1375">
        <v>0.98609999999999998</v>
      </c>
      <c r="X1375">
        <v>1</v>
      </c>
      <c r="Y1375">
        <v>1</v>
      </c>
      <c r="Z1375">
        <v>1</v>
      </c>
      <c r="AA1375">
        <v>1</v>
      </c>
      <c r="AB1375" t="s">
        <v>991</v>
      </c>
      <c r="AC1375" t="s">
        <v>10165</v>
      </c>
      <c r="AP1375" t="s">
        <v>981</v>
      </c>
      <c r="AQ1375">
        <v>0</v>
      </c>
      <c r="AT1375" t="s">
        <v>1190</v>
      </c>
      <c r="AU1375" t="s">
        <v>3520</v>
      </c>
      <c r="AV1375" t="s">
        <v>10166</v>
      </c>
      <c r="AW1375" t="s">
        <v>10167</v>
      </c>
      <c r="AX1375" t="s">
        <v>3521</v>
      </c>
      <c r="BF1375" s="730" t="s">
        <v>10012</v>
      </c>
      <c r="BG1375" s="730" t="s">
        <v>991</v>
      </c>
      <c r="BH1375" s="730" t="s">
        <v>11142</v>
      </c>
    </row>
    <row r="1376" spans="1:60">
      <c r="A1376">
        <v>1372</v>
      </c>
      <c r="B1376" t="s">
        <v>991</v>
      </c>
      <c r="D1376" t="s">
        <v>9924</v>
      </c>
      <c r="E1376" t="s">
        <v>9927</v>
      </c>
      <c r="F1376" t="s">
        <v>974</v>
      </c>
      <c r="G1376">
        <v>1</v>
      </c>
      <c r="H1376">
        <v>0</v>
      </c>
      <c r="I1376" t="s">
        <v>1583</v>
      </c>
      <c r="J1376" t="s">
        <v>10070</v>
      </c>
      <c r="K1376" t="s">
        <v>10069</v>
      </c>
      <c r="L1376" t="s">
        <v>1585</v>
      </c>
      <c r="M1376" t="s">
        <v>1586</v>
      </c>
      <c r="N1376" t="s">
        <v>9927</v>
      </c>
      <c r="O1376" t="s">
        <v>9927</v>
      </c>
      <c r="P1376" t="s">
        <v>10168</v>
      </c>
      <c r="Q1376">
        <v>7453</v>
      </c>
      <c r="R1376">
        <v>8458</v>
      </c>
      <c r="S1376">
        <v>7140</v>
      </c>
      <c r="T1376">
        <v>1132</v>
      </c>
      <c r="U1376">
        <v>186</v>
      </c>
      <c r="V1376">
        <v>1318</v>
      </c>
      <c r="W1376">
        <v>0.84419999999999995</v>
      </c>
      <c r="X1376">
        <v>0</v>
      </c>
      <c r="Y1376">
        <v>1</v>
      </c>
      <c r="Z1376">
        <v>1</v>
      </c>
      <c r="AA1376">
        <v>0</v>
      </c>
      <c r="AB1376" t="s">
        <v>991</v>
      </c>
      <c r="AC1376" t="s">
        <v>10169</v>
      </c>
      <c r="AP1376" t="s">
        <v>981</v>
      </c>
      <c r="AQ1376">
        <v>0</v>
      </c>
      <c r="AT1376" t="s">
        <v>991</v>
      </c>
      <c r="AU1376" t="s">
        <v>10124</v>
      </c>
      <c r="AV1376" t="s">
        <v>10170</v>
      </c>
      <c r="AW1376" t="s">
        <v>10171</v>
      </c>
      <c r="AX1376" t="s">
        <v>10125</v>
      </c>
      <c r="BF1376" s="730" t="s">
        <v>9997</v>
      </c>
      <c r="BG1376" s="730" t="s">
        <v>2042</v>
      </c>
      <c r="BH1376" s="730" t="s">
        <v>11142</v>
      </c>
    </row>
    <row r="1377" spans="1:60">
      <c r="A1377">
        <v>1373</v>
      </c>
      <c r="B1377" t="s">
        <v>991</v>
      </c>
      <c r="D1377" t="s">
        <v>9878</v>
      </c>
      <c r="E1377" t="s">
        <v>9881</v>
      </c>
      <c r="F1377" t="s">
        <v>974</v>
      </c>
      <c r="G1377">
        <v>1</v>
      </c>
      <c r="H1377">
        <v>0</v>
      </c>
      <c r="I1377" t="s">
        <v>6790</v>
      </c>
      <c r="J1377" t="s">
        <v>10172</v>
      </c>
      <c r="K1377" t="s">
        <v>7578</v>
      </c>
      <c r="L1377" t="s">
        <v>1585</v>
      </c>
      <c r="M1377" t="s">
        <v>1586</v>
      </c>
      <c r="N1377" t="s">
        <v>9881</v>
      </c>
      <c r="O1377" t="s">
        <v>9881</v>
      </c>
      <c r="P1377" t="s">
        <v>10173</v>
      </c>
      <c r="Q1377">
        <v>4218</v>
      </c>
      <c r="R1377">
        <v>3989</v>
      </c>
      <c r="S1377">
        <v>768</v>
      </c>
      <c r="T1377">
        <v>2989</v>
      </c>
      <c r="U1377">
        <v>232</v>
      </c>
      <c r="V1377">
        <v>3221</v>
      </c>
      <c r="W1377">
        <v>0.1925</v>
      </c>
      <c r="X1377">
        <v>0</v>
      </c>
      <c r="Y1377">
        <v>1</v>
      </c>
      <c r="Z1377">
        <v>1</v>
      </c>
      <c r="AA1377">
        <v>0</v>
      </c>
      <c r="AB1377" t="s">
        <v>991</v>
      </c>
      <c r="AC1377" t="s">
        <v>10174</v>
      </c>
      <c r="AP1377" t="s">
        <v>981</v>
      </c>
      <c r="AQ1377">
        <v>0</v>
      </c>
      <c r="AT1377" t="s">
        <v>936</v>
      </c>
      <c r="AU1377" t="s">
        <v>5373</v>
      </c>
      <c r="AV1377" t="s">
        <v>10175</v>
      </c>
      <c r="AW1377" t="s">
        <v>10176</v>
      </c>
      <c r="AX1377" t="s">
        <v>5374</v>
      </c>
      <c r="BF1377" s="730" t="s">
        <v>9946</v>
      </c>
      <c r="BG1377" s="730" t="s">
        <v>5835</v>
      </c>
      <c r="BH1377" s="730" t="s">
        <v>11142</v>
      </c>
    </row>
    <row r="1378" spans="1:60">
      <c r="A1378">
        <v>1374</v>
      </c>
      <c r="B1378" t="s">
        <v>991</v>
      </c>
      <c r="D1378" t="s">
        <v>9731</v>
      </c>
      <c r="E1378" t="s">
        <v>9734</v>
      </c>
      <c r="F1378" t="s">
        <v>974</v>
      </c>
      <c r="G1378">
        <v>1</v>
      </c>
      <c r="H1378">
        <v>0</v>
      </c>
      <c r="I1378" t="s">
        <v>6790</v>
      </c>
      <c r="J1378" t="s">
        <v>10078</v>
      </c>
      <c r="K1378" t="s">
        <v>5835</v>
      </c>
      <c r="L1378" t="s">
        <v>1585</v>
      </c>
      <c r="M1378" t="s">
        <v>1586</v>
      </c>
      <c r="N1378" t="s">
        <v>9734</v>
      </c>
      <c r="O1378" t="s">
        <v>9734</v>
      </c>
      <c r="P1378" t="s">
        <v>10177</v>
      </c>
      <c r="Q1378">
        <v>2333</v>
      </c>
      <c r="R1378">
        <v>2338</v>
      </c>
      <c r="S1378">
        <v>2323</v>
      </c>
      <c r="T1378">
        <v>15</v>
      </c>
      <c r="U1378">
        <v>0</v>
      </c>
      <c r="V1378">
        <v>15</v>
      </c>
      <c r="W1378">
        <v>0.99360000000000004</v>
      </c>
      <c r="X1378">
        <v>1</v>
      </c>
      <c r="Y1378">
        <v>1</v>
      </c>
      <c r="Z1378">
        <v>1</v>
      </c>
      <c r="AA1378">
        <v>1</v>
      </c>
      <c r="AB1378" t="s">
        <v>991</v>
      </c>
      <c r="AC1378" t="s">
        <v>10178</v>
      </c>
      <c r="AP1378" t="s">
        <v>981</v>
      </c>
      <c r="AQ1378">
        <v>0</v>
      </c>
      <c r="AT1378" t="s">
        <v>936</v>
      </c>
      <c r="AU1378" t="s">
        <v>5373</v>
      </c>
      <c r="AV1378" t="s">
        <v>10179</v>
      </c>
      <c r="AW1378" t="s">
        <v>10180</v>
      </c>
      <c r="AX1378" t="s">
        <v>5374</v>
      </c>
      <c r="BF1378" s="730" t="s">
        <v>9924</v>
      </c>
      <c r="BG1378" s="730" t="s">
        <v>10069</v>
      </c>
      <c r="BH1378" s="730" t="s">
        <v>11142</v>
      </c>
    </row>
    <row r="1379" spans="1:60">
      <c r="A1379">
        <v>1375</v>
      </c>
      <c r="B1379" t="s">
        <v>991</v>
      </c>
      <c r="D1379" t="s">
        <v>9713</v>
      </c>
      <c r="E1379" t="s">
        <v>9716</v>
      </c>
      <c r="F1379" t="s">
        <v>974</v>
      </c>
      <c r="G1379">
        <v>2</v>
      </c>
      <c r="H1379">
        <v>0</v>
      </c>
      <c r="I1379" t="s">
        <v>1583</v>
      </c>
      <c r="J1379" t="s">
        <v>10181</v>
      </c>
      <c r="K1379" t="s">
        <v>2042</v>
      </c>
      <c r="L1379" t="s">
        <v>1585</v>
      </c>
      <c r="M1379" t="s">
        <v>1586</v>
      </c>
      <c r="N1379" t="s">
        <v>9716</v>
      </c>
      <c r="O1379" t="s">
        <v>10182</v>
      </c>
      <c r="P1379" t="s">
        <v>10183</v>
      </c>
      <c r="Q1379">
        <v>19835</v>
      </c>
      <c r="R1379">
        <v>18794</v>
      </c>
      <c r="S1379">
        <v>18528</v>
      </c>
      <c r="T1379">
        <v>194</v>
      </c>
      <c r="U1379">
        <v>72</v>
      </c>
      <c r="V1379">
        <v>266</v>
      </c>
      <c r="W1379">
        <v>0.98580000000000001</v>
      </c>
      <c r="X1379">
        <v>1</v>
      </c>
      <c r="Y1379">
        <v>1</v>
      </c>
      <c r="Z1379">
        <v>0</v>
      </c>
      <c r="AA1379">
        <v>0</v>
      </c>
      <c r="AB1379" t="s">
        <v>991</v>
      </c>
      <c r="AC1379" s="497" t="s">
        <v>10184</v>
      </c>
      <c r="AD1379" s="488" t="s">
        <v>10185</v>
      </c>
      <c r="AP1379" t="s">
        <v>981</v>
      </c>
      <c r="AQ1379">
        <v>0</v>
      </c>
      <c r="AT1379" t="s">
        <v>991</v>
      </c>
      <c r="AU1379" t="s">
        <v>10119</v>
      </c>
      <c r="AV1379" t="s">
        <v>10186</v>
      </c>
      <c r="AW1379" t="s">
        <v>10187</v>
      </c>
      <c r="AX1379" t="s">
        <v>10120</v>
      </c>
      <c r="BF1379" s="730" t="s">
        <v>9878</v>
      </c>
      <c r="BG1379" s="730" t="s">
        <v>7578</v>
      </c>
      <c r="BH1379" s="730" t="s">
        <v>11142</v>
      </c>
    </row>
    <row r="1380" spans="1:60">
      <c r="A1380">
        <v>1376</v>
      </c>
      <c r="B1380" t="s">
        <v>991</v>
      </c>
      <c r="D1380" t="s">
        <v>9693</v>
      </c>
      <c r="E1380" t="s">
        <v>9696</v>
      </c>
      <c r="F1380" t="s">
        <v>974</v>
      </c>
      <c r="G1380">
        <v>1</v>
      </c>
      <c r="H1380">
        <v>0</v>
      </c>
      <c r="I1380" t="s">
        <v>1583</v>
      </c>
      <c r="J1380" t="s">
        <v>10188</v>
      </c>
      <c r="K1380" t="s">
        <v>991</v>
      </c>
      <c r="L1380" t="s">
        <v>1585</v>
      </c>
      <c r="M1380" t="s">
        <v>1586</v>
      </c>
      <c r="N1380" t="s">
        <v>9696</v>
      </c>
      <c r="O1380" t="s">
        <v>9696</v>
      </c>
      <c r="P1380" t="s">
        <v>10189</v>
      </c>
      <c r="Q1380">
        <v>22142</v>
      </c>
      <c r="R1380">
        <v>22142</v>
      </c>
      <c r="S1380">
        <v>21788</v>
      </c>
      <c r="T1380">
        <v>315</v>
      </c>
      <c r="U1380">
        <v>39</v>
      </c>
      <c r="V1380">
        <v>354</v>
      </c>
      <c r="W1380">
        <v>0.98399999999999999</v>
      </c>
      <c r="X1380">
        <v>1</v>
      </c>
      <c r="Y1380">
        <v>1</v>
      </c>
      <c r="Z1380">
        <v>0</v>
      </c>
      <c r="AA1380">
        <v>0</v>
      </c>
      <c r="AB1380" t="s">
        <v>991</v>
      </c>
      <c r="AC1380" s="497" t="s">
        <v>10184</v>
      </c>
      <c r="AD1380" s="488" t="s">
        <v>10185</v>
      </c>
      <c r="AP1380" t="s">
        <v>981</v>
      </c>
      <c r="AQ1380">
        <v>0</v>
      </c>
      <c r="AT1380" t="s">
        <v>1082</v>
      </c>
      <c r="AU1380" t="s">
        <v>2318</v>
      </c>
      <c r="AV1380" t="s">
        <v>10190</v>
      </c>
      <c r="AW1380" t="s">
        <v>2319</v>
      </c>
      <c r="AX1380" t="s">
        <v>2319</v>
      </c>
      <c r="BF1380" s="730" t="s">
        <v>9731</v>
      </c>
      <c r="BG1380" s="730" t="s">
        <v>5835</v>
      </c>
      <c r="BH1380" s="730" t="s">
        <v>11142</v>
      </c>
    </row>
    <row r="1381" spans="1:60">
      <c r="A1381">
        <v>1377</v>
      </c>
      <c r="B1381" t="s">
        <v>991</v>
      </c>
      <c r="D1381" t="s">
        <v>9649</v>
      </c>
      <c r="E1381" t="s">
        <v>9652</v>
      </c>
      <c r="F1381" t="s">
        <v>974</v>
      </c>
      <c r="G1381">
        <v>1</v>
      </c>
      <c r="H1381">
        <v>0</v>
      </c>
      <c r="I1381" t="s">
        <v>1583</v>
      </c>
      <c r="J1381" t="s">
        <v>9652</v>
      </c>
      <c r="K1381" t="s">
        <v>7578</v>
      </c>
      <c r="L1381" t="s">
        <v>1585</v>
      </c>
      <c r="M1381" t="s">
        <v>1586</v>
      </c>
      <c r="N1381" t="s">
        <v>9652</v>
      </c>
      <c r="O1381" t="s">
        <v>10191</v>
      </c>
      <c r="P1381" t="s">
        <v>10192</v>
      </c>
      <c r="Q1381">
        <v>55269</v>
      </c>
      <c r="R1381">
        <v>52388</v>
      </c>
      <c r="S1381">
        <v>51703</v>
      </c>
      <c r="T1381">
        <v>638</v>
      </c>
      <c r="U1381">
        <v>47</v>
      </c>
      <c r="V1381">
        <v>685</v>
      </c>
      <c r="W1381">
        <v>0.9869</v>
      </c>
      <c r="X1381">
        <v>1</v>
      </c>
      <c r="Y1381">
        <v>1</v>
      </c>
      <c r="Z1381">
        <v>1</v>
      </c>
      <c r="AA1381">
        <v>1</v>
      </c>
      <c r="AB1381" t="s">
        <v>991</v>
      </c>
      <c r="AC1381" t="s">
        <v>10193</v>
      </c>
      <c r="AP1381" t="s">
        <v>1262</v>
      </c>
      <c r="AQ1381">
        <v>1</v>
      </c>
      <c r="AT1381" t="s">
        <v>1082</v>
      </c>
      <c r="AU1381" t="s">
        <v>2637</v>
      </c>
      <c r="AV1381" t="s">
        <v>10194</v>
      </c>
      <c r="AW1381" t="s">
        <v>2638</v>
      </c>
      <c r="AX1381" t="s">
        <v>2638</v>
      </c>
      <c r="BF1381" s="730" t="s">
        <v>9713</v>
      </c>
      <c r="BG1381" s="730" t="s">
        <v>2042</v>
      </c>
      <c r="BH1381" s="730" t="s">
        <v>11142</v>
      </c>
    </row>
    <row r="1382" spans="1:60">
      <c r="A1382">
        <v>1378</v>
      </c>
      <c r="B1382" t="s">
        <v>991</v>
      </c>
      <c r="D1382" t="s">
        <v>9594</v>
      </c>
      <c r="E1382" t="s">
        <v>9596</v>
      </c>
      <c r="F1382" t="s">
        <v>974</v>
      </c>
      <c r="G1382">
        <v>1</v>
      </c>
      <c r="H1382">
        <v>0</v>
      </c>
      <c r="I1382" t="s">
        <v>1583</v>
      </c>
      <c r="J1382" t="s">
        <v>10195</v>
      </c>
      <c r="K1382" t="s">
        <v>991</v>
      </c>
      <c r="L1382" t="s">
        <v>1585</v>
      </c>
      <c r="M1382" t="s">
        <v>1586</v>
      </c>
      <c r="N1382" t="s">
        <v>9596</v>
      </c>
      <c r="O1382" t="s">
        <v>9596</v>
      </c>
      <c r="P1382" t="s">
        <v>10196</v>
      </c>
      <c r="Q1382">
        <v>21055</v>
      </c>
      <c r="R1382">
        <v>34914</v>
      </c>
      <c r="S1382">
        <v>33327</v>
      </c>
      <c r="T1382">
        <v>1587</v>
      </c>
      <c r="U1382">
        <v>0</v>
      </c>
      <c r="V1382">
        <v>1587</v>
      </c>
      <c r="W1382">
        <v>0.95450000000000002</v>
      </c>
      <c r="X1382">
        <v>0</v>
      </c>
      <c r="Y1382">
        <v>1</v>
      </c>
      <c r="Z1382">
        <v>1</v>
      </c>
      <c r="AA1382">
        <v>0</v>
      </c>
      <c r="AB1382" t="s">
        <v>991</v>
      </c>
      <c r="AC1382" t="s">
        <v>10197</v>
      </c>
      <c r="AP1382" t="s">
        <v>981</v>
      </c>
      <c r="AQ1382">
        <v>0</v>
      </c>
      <c r="AT1382" t="s">
        <v>1082</v>
      </c>
      <c r="AU1382" t="s">
        <v>2523</v>
      </c>
      <c r="AV1382" t="s">
        <v>10198</v>
      </c>
      <c r="AW1382" t="s">
        <v>10199</v>
      </c>
      <c r="AX1382" t="s">
        <v>2524</v>
      </c>
      <c r="BF1382" s="730" t="s">
        <v>9693</v>
      </c>
      <c r="BG1382" s="730" t="s">
        <v>991</v>
      </c>
      <c r="BH1382" s="730" t="s">
        <v>11142</v>
      </c>
    </row>
    <row r="1383" spans="1:60">
      <c r="A1383">
        <v>1379</v>
      </c>
      <c r="B1383" t="s">
        <v>991</v>
      </c>
      <c r="D1383" t="s">
        <v>9533</v>
      </c>
      <c r="E1383" t="s">
        <v>9536</v>
      </c>
      <c r="F1383" t="s">
        <v>974</v>
      </c>
      <c r="G1383">
        <v>1</v>
      </c>
      <c r="H1383">
        <v>0</v>
      </c>
      <c r="I1383" t="s">
        <v>1583</v>
      </c>
      <c r="J1383" t="s">
        <v>6637</v>
      </c>
      <c r="K1383" t="s">
        <v>10061</v>
      </c>
      <c r="L1383" t="s">
        <v>1585</v>
      </c>
      <c r="M1383" t="s">
        <v>1586</v>
      </c>
      <c r="N1383" t="s">
        <v>9536</v>
      </c>
      <c r="O1383" t="s">
        <v>9536</v>
      </c>
      <c r="P1383" t="s">
        <v>10200</v>
      </c>
      <c r="Q1383">
        <v>11337</v>
      </c>
      <c r="R1383">
        <v>14506</v>
      </c>
      <c r="S1383">
        <v>14282</v>
      </c>
      <c r="T1383">
        <v>94</v>
      </c>
      <c r="U1383">
        <v>130</v>
      </c>
      <c r="V1383">
        <v>224</v>
      </c>
      <c r="W1383">
        <v>0.98460000000000003</v>
      </c>
      <c r="X1383">
        <v>1</v>
      </c>
      <c r="Y1383">
        <v>1</v>
      </c>
      <c r="Z1383">
        <v>1</v>
      </c>
      <c r="AA1383">
        <v>1</v>
      </c>
      <c r="AB1383" t="s">
        <v>991</v>
      </c>
      <c r="AC1383" t="s">
        <v>10201</v>
      </c>
      <c r="AP1383" t="s">
        <v>981</v>
      </c>
      <c r="AQ1383">
        <v>0</v>
      </c>
      <c r="AT1383" t="s">
        <v>1082</v>
      </c>
      <c r="AU1383" t="s">
        <v>2685</v>
      </c>
      <c r="AV1383" t="s">
        <v>10202</v>
      </c>
      <c r="AW1383" t="s">
        <v>2687</v>
      </c>
      <c r="AX1383" t="s">
        <v>2687</v>
      </c>
      <c r="BF1383" s="730" t="s">
        <v>9649</v>
      </c>
      <c r="BG1383" s="730" t="s">
        <v>7578</v>
      </c>
      <c r="BH1383" s="730" t="s">
        <v>11142</v>
      </c>
    </row>
    <row r="1384" spans="1:60">
      <c r="A1384">
        <v>1380</v>
      </c>
      <c r="B1384" t="s">
        <v>991</v>
      </c>
      <c r="D1384" t="s">
        <v>9487</v>
      </c>
      <c r="E1384" t="s">
        <v>9490</v>
      </c>
      <c r="F1384" t="s">
        <v>974</v>
      </c>
      <c r="G1384">
        <v>1</v>
      </c>
      <c r="H1384">
        <v>0</v>
      </c>
      <c r="I1384" t="s">
        <v>1847</v>
      </c>
      <c r="J1384" t="s">
        <v>2877</v>
      </c>
      <c r="K1384" t="s">
        <v>10069</v>
      </c>
      <c r="L1384" t="s">
        <v>1585</v>
      </c>
      <c r="M1384" t="s">
        <v>1586</v>
      </c>
      <c r="N1384" t="s">
        <v>9490</v>
      </c>
      <c r="O1384" t="s">
        <v>9490</v>
      </c>
      <c r="P1384" t="s">
        <v>10203</v>
      </c>
      <c r="Q1384">
        <v>5739</v>
      </c>
      <c r="R1384">
        <v>5566</v>
      </c>
      <c r="S1384">
        <v>5477</v>
      </c>
      <c r="T1384">
        <v>76</v>
      </c>
      <c r="U1384">
        <v>13</v>
      </c>
      <c r="V1384">
        <v>89</v>
      </c>
      <c r="W1384">
        <v>0.98399999999999999</v>
      </c>
      <c r="X1384">
        <v>1</v>
      </c>
      <c r="Y1384">
        <v>1</v>
      </c>
      <c r="Z1384">
        <v>1</v>
      </c>
      <c r="AA1384">
        <v>1</v>
      </c>
      <c r="AB1384" t="s">
        <v>991</v>
      </c>
      <c r="AC1384" t="s">
        <v>10204</v>
      </c>
      <c r="AP1384" t="s">
        <v>981</v>
      </c>
      <c r="AQ1384">
        <v>0</v>
      </c>
      <c r="AT1384" t="s">
        <v>1190</v>
      </c>
      <c r="AU1384" t="s">
        <v>3107</v>
      </c>
      <c r="AV1384" t="s">
        <v>10205</v>
      </c>
      <c r="AW1384" t="s">
        <v>10206</v>
      </c>
      <c r="AX1384" t="s">
        <v>3108</v>
      </c>
      <c r="BF1384" s="730" t="s">
        <v>9594</v>
      </c>
      <c r="BG1384" s="730" t="s">
        <v>991</v>
      </c>
      <c r="BH1384" s="730" t="s">
        <v>11142</v>
      </c>
    </row>
    <row r="1385" spans="1:60">
      <c r="A1385">
        <v>1381</v>
      </c>
      <c r="B1385" t="s">
        <v>991</v>
      </c>
      <c r="D1385" t="s">
        <v>9479</v>
      </c>
      <c r="E1385" t="s">
        <v>9481</v>
      </c>
      <c r="F1385" t="s">
        <v>974</v>
      </c>
      <c r="G1385">
        <v>1</v>
      </c>
      <c r="H1385">
        <v>0</v>
      </c>
      <c r="I1385" t="s">
        <v>1583</v>
      </c>
      <c r="J1385" t="s">
        <v>10207</v>
      </c>
      <c r="K1385" t="s">
        <v>5204</v>
      </c>
      <c r="L1385" t="s">
        <v>1585</v>
      </c>
      <c r="M1385" t="s">
        <v>1586</v>
      </c>
      <c r="N1385" t="s">
        <v>9481</v>
      </c>
      <c r="O1385" t="s">
        <v>9481</v>
      </c>
      <c r="P1385" t="s">
        <v>10208</v>
      </c>
      <c r="Q1385">
        <v>4656</v>
      </c>
      <c r="R1385">
        <v>4529</v>
      </c>
      <c r="S1385">
        <v>4145</v>
      </c>
      <c r="T1385">
        <v>303</v>
      </c>
      <c r="U1385">
        <v>81</v>
      </c>
      <c r="V1385">
        <v>384</v>
      </c>
      <c r="W1385">
        <v>0.91520000000000001</v>
      </c>
      <c r="X1385">
        <v>0</v>
      </c>
      <c r="Y1385">
        <v>1</v>
      </c>
      <c r="Z1385">
        <v>1</v>
      </c>
      <c r="AA1385">
        <v>0</v>
      </c>
      <c r="AB1385" t="s">
        <v>991</v>
      </c>
      <c r="AC1385" t="s">
        <v>10209</v>
      </c>
      <c r="AP1385" t="s">
        <v>981</v>
      </c>
      <c r="AQ1385">
        <v>0</v>
      </c>
      <c r="AT1385" t="s">
        <v>1044</v>
      </c>
      <c r="AU1385" t="s">
        <v>7827</v>
      </c>
      <c r="AV1385" t="s">
        <v>10210</v>
      </c>
      <c r="AW1385" t="s">
        <v>10211</v>
      </c>
      <c r="AX1385" t="s">
        <v>7828</v>
      </c>
      <c r="BF1385" s="730" t="s">
        <v>9533</v>
      </c>
      <c r="BG1385" s="730" t="s">
        <v>10061</v>
      </c>
      <c r="BH1385" s="730" t="s">
        <v>11142</v>
      </c>
    </row>
    <row r="1386" spans="1:60">
      <c r="A1386">
        <v>1382</v>
      </c>
      <c r="B1386" t="s">
        <v>991</v>
      </c>
      <c r="D1386" t="s">
        <v>9458</v>
      </c>
      <c r="E1386" t="s">
        <v>9461</v>
      </c>
      <c r="F1386" t="s">
        <v>974</v>
      </c>
      <c r="G1386">
        <v>2</v>
      </c>
      <c r="H1386">
        <v>0</v>
      </c>
      <c r="I1386" t="s">
        <v>6790</v>
      </c>
      <c r="J1386" t="s">
        <v>6291</v>
      </c>
      <c r="K1386" t="s">
        <v>5835</v>
      </c>
      <c r="L1386" t="s">
        <v>1585</v>
      </c>
      <c r="M1386" t="s">
        <v>1586</v>
      </c>
      <c r="N1386" t="s">
        <v>9461</v>
      </c>
      <c r="O1386" t="s">
        <v>9461</v>
      </c>
      <c r="P1386" t="s">
        <v>10212</v>
      </c>
      <c r="Q1386">
        <v>3285</v>
      </c>
      <c r="R1386">
        <v>3852</v>
      </c>
      <c r="S1386">
        <v>2325</v>
      </c>
      <c r="T1386">
        <v>1397</v>
      </c>
      <c r="U1386">
        <v>130</v>
      </c>
      <c r="V1386">
        <v>1527</v>
      </c>
      <c r="W1386">
        <v>0.60360000000000003</v>
      </c>
      <c r="X1386">
        <v>0</v>
      </c>
      <c r="Y1386">
        <v>0</v>
      </c>
      <c r="Z1386">
        <v>0</v>
      </c>
      <c r="AA1386">
        <v>0</v>
      </c>
      <c r="AB1386" t="s">
        <v>991</v>
      </c>
      <c r="AC1386" s="488" t="s">
        <v>10213</v>
      </c>
      <c r="AD1386" s="497" t="s">
        <v>10214</v>
      </c>
      <c r="AP1386" t="s">
        <v>981</v>
      </c>
      <c r="AQ1386">
        <v>0</v>
      </c>
      <c r="AT1386" t="s">
        <v>1023</v>
      </c>
      <c r="AU1386" t="s">
        <v>8309</v>
      </c>
      <c r="AV1386" t="s">
        <v>10215</v>
      </c>
      <c r="AW1386" t="s">
        <v>10216</v>
      </c>
      <c r="AX1386" t="s">
        <v>8310</v>
      </c>
      <c r="BF1386" s="730" t="s">
        <v>9487</v>
      </c>
      <c r="BG1386" s="730" t="s">
        <v>10069</v>
      </c>
      <c r="BH1386" s="730" t="s">
        <v>11142</v>
      </c>
    </row>
    <row r="1387" spans="1:60">
      <c r="A1387">
        <v>1383</v>
      </c>
      <c r="B1387" t="s">
        <v>991</v>
      </c>
      <c r="D1387" t="s">
        <v>9394</v>
      </c>
      <c r="E1387" t="s">
        <v>9397</v>
      </c>
      <c r="F1387" t="s">
        <v>974</v>
      </c>
      <c r="G1387">
        <v>1</v>
      </c>
      <c r="H1387">
        <v>0</v>
      </c>
      <c r="I1387" t="s">
        <v>1583</v>
      </c>
      <c r="J1387" t="s">
        <v>9884</v>
      </c>
      <c r="K1387" t="s">
        <v>7578</v>
      </c>
      <c r="L1387" t="s">
        <v>1585</v>
      </c>
      <c r="M1387" t="s">
        <v>1586</v>
      </c>
      <c r="N1387" t="s">
        <v>9397</v>
      </c>
      <c r="O1387" t="s">
        <v>10217</v>
      </c>
      <c r="P1387" t="s">
        <v>10218</v>
      </c>
      <c r="Q1387">
        <v>9628</v>
      </c>
      <c r="R1387">
        <v>9873</v>
      </c>
      <c r="S1387">
        <v>9669</v>
      </c>
      <c r="T1387">
        <v>204</v>
      </c>
      <c r="U1387">
        <v>0</v>
      </c>
      <c r="V1387">
        <v>204</v>
      </c>
      <c r="W1387">
        <v>0.97929999999999995</v>
      </c>
      <c r="X1387">
        <v>0</v>
      </c>
      <c r="Y1387">
        <v>1</v>
      </c>
      <c r="Z1387">
        <v>1</v>
      </c>
      <c r="AA1387">
        <v>0</v>
      </c>
      <c r="AB1387" t="s">
        <v>991</v>
      </c>
      <c r="AC1387" t="s">
        <v>10219</v>
      </c>
      <c r="AP1387" t="s">
        <v>981</v>
      </c>
      <c r="AQ1387">
        <v>0</v>
      </c>
      <c r="AT1387" t="s">
        <v>971</v>
      </c>
      <c r="AU1387" t="s">
        <v>1566</v>
      </c>
      <c r="AV1387" t="s">
        <v>10220</v>
      </c>
      <c r="AW1387" t="s">
        <v>10221</v>
      </c>
      <c r="AX1387" t="s">
        <v>1567</v>
      </c>
      <c r="BF1387" s="730" t="s">
        <v>9479</v>
      </c>
      <c r="BG1387" s="730" t="s">
        <v>5204</v>
      </c>
      <c r="BH1387" s="730" t="s">
        <v>11142</v>
      </c>
    </row>
    <row r="1388" spans="1:60">
      <c r="A1388">
        <v>1384</v>
      </c>
      <c r="B1388" t="s">
        <v>991</v>
      </c>
      <c r="D1388" t="s">
        <v>9252</v>
      </c>
      <c r="E1388" t="s">
        <v>9254</v>
      </c>
      <c r="F1388" t="s">
        <v>974</v>
      </c>
      <c r="G1388">
        <v>1</v>
      </c>
      <c r="H1388">
        <v>0</v>
      </c>
      <c r="I1388" t="s">
        <v>1583</v>
      </c>
      <c r="J1388" t="s">
        <v>10207</v>
      </c>
      <c r="K1388" t="s">
        <v>5204</v>
      </c>
      <c r="L1388" t="s">
        <v>1585</v>
      </c>
      <c r="M1388" t="s">
        <v>1586</v>
      </c>
      <c r="N1388" t="s">
        <v>9254</v>
      </c>
      <c r="O1388" t="s">
        <v>9254</v>
      </c>
      <c r="P1388" t="s">
        <v>10222</v>
      </c>
      <c r="Q1388">
        <v>3579</v>
      </c>
      <c r="R1388">
        <v>3594</v>
      </c>
      <c r="S1388">
        <v>3501</v>
      </c>
      <c r="T1388">
        <v>76</v>
      </c>
      <c r="U1388">
        <v>17</v>
      </c>
      <c r="V1388">
        <v>93</v>
      </c>
      <c r="W1388">
        <v>0.97409999999999997</v>
      </c>
      <c r="X1388">
        <v>0</v>
      </c>
      <c r="Y1388">
        <v>1</v>
      </c>
      <c r="Z1388">
        <v>1</v>
      </c>
      <c r="AA1388">
        <v>0</v>
      </c>
      <c r="AB1388" t="s">
        <v>991</v>
      </c>
      <c r="AC1388" t="s">
        <v>10223</v>
      </c>
      <c r="AP1388" t="s">
        <v>981</v>
      </c>
      <c r="AQ1388">
        <v>0</v>
      </c>
      <c r="AT1388" t="s">
        <v>991</v>
      </c>
      <c r="AU1388" t="s">
        <v>10112</v>
      </c>
      <c r="AV1388" t="s">
        <v>10224</v>
      </c>
      <c r="AW1388" t="s">
        <v>10113</v>
      </c>
      <c r="AX1388" t="s">
        <v>10113</v>
      </c>
      <c r="BF1388" s="730" t="s">
        <v>9458</v>
      </c>
      <c r="BG1388" s="730" t="s">
        <v>5835</v>
      </c>
      <c r="BH1388" s="730" t="s">
        <v>11142</v>
      </c>
    </row>
    <row r="1389" spans="1:60">
      <c r="A1389">
        <v>1385</v>
      </c>
      <c r="B1389" t="s">
        <v>991</v>
      </c>
      <c r="D1389" t="s">
        <v>9245</v>
      </c>
      <c r="E1389" t="s">
        <v>9248</v>
      </c>
      <c r="F1389" t="s">
        <v>974</v>
      </c>
      <c r="G1389">
        <v>1</v>
      </c>
      <c r="H1389">
        <v>0</v>
      </c>
      <c r="I1389" t="s">
        <v>1583</v>
      </c>
      <c r="J1389" t="s">
        <v>10207</v>
      </c>
      <c r="K1389" t="s">
        <v>5204</v>
      </c>
      <c r="L1389" t="s">
        <v>1585</v>
      </c>
      <c r="M1389" t="s">
        <v>1586</v>
      </c>
      <c r="N1389" t="s">
        <v>9248</v>
      </c>
      <c r="O1389" t="s">
        <v>9248</v>
      </c>
      <c r="P1389" t="s">
        <v>10225</v>
      </c>
      <c r="Q1389">
        <v>6322</v>
      </c>
      <c r="R1389">
        <v>6241</v>
      </c>
      <c r="S1389">
        <v>5232</v>
      </c>
      <c r="T1389">
        <v>604</v>
      </c>
      <c r="U1389">
        <v>405</v>
      </c>
      <c r="V1389">
        <v>1009</v>
      </c>
      <c r="W1389">
        <v>0.83830000000000005</v>
      </c>
      <c r="X1389">
        <v>0</v>
      </c>
      <c r="Y1389">
        <v>1</v>
      </c>
      <c r="Z1389">
        <v>1</v>
      </c>
      <c r="AA1389">
        <v>0</v>
      </c>
      <c r="AB1389" t="s">
        <v>991</v>
      </c>
      <c r="AC1389" t="s">
        <v>10226</v>
      </c>
      <c r="AP1389" t="s">
        <v>981</v>
      </c>
      <c r="AQ1389">
        <v>0</v>
      </c>
      <c r="AT1389" t="s">
        <v>1044</v>
      </c>
      <c r="AU1389" t="s">
        <v>7228</v>
      </c>
      <c r="AV1389" t="s">
        <v>10227</v>
      </c>
      <c r="AW1389" t="s">
        <v>10228</v>
      </c>
      <c r="AX1389" t="s">
        <v>7229</v>
      </c>
      <c r="BF1389" s="730" t="s">
        <v>9394</v>
      </c>
      <c r="BG1389" s="730" t="s">
        <v>7578</v>
      </c>
      <c r="BH1389" s="730" t="s">
        <v>11142</v>
      </c>
    </row>
    <row r="1390" spans="1:60">
      <c r="A1390">
        <v>1386</v>
      </c>
      <c r="B1390" t="s">
        <v>991</v>
      </c>
      <c r="D1390" t="s">
        <v>9239</v>
      </c>
      <c r="E1390" t="s">
        <v>9242</v>
      </c>
      <c r="F1390" t="s">
        <v>974</v>
      </c>
      <c r="G1390">
        <v>1</v>
      </c>
      <c r="H1390">
        <v>0</v>
      </c>
      <c r="I1390" t="s">
        <v>1583</v>
      </c>
      <c r="J1390" t="s">
        <v>10060</v>
      </c>
      <c r="K1390" t="s">
        <v>10061</v>
      </c>
      <c r="L1390" t="s">
        <v>1585</v>
      </c>
      <c r="M1390" t="s">
        <v>1586</v>
      </c>
      <c r="N1390" t="s">
        <v>9242</v>
      </c>
      <c r="O1390" t="s">
        <v>9242</v>
      </c>
      <c r="P1390" t="s">
        <v>10229</v>
      </c>
      <c r="Q1390">
        <v>3389</v>
      </c>
      <c r="R1390">
        <v>3296</v>
      </c>
      <c r="S1390">
        <v>3242</v>
      </c>
      <c r="T1390">
        <v>52</v>
      </c>
      <c r="U1390">
        <v>2</v>
      </c>
      <c r="V1390">
        <v>54</v>
      </c>
      <c r="W1390">
        <v>0.98360000000000003</v>
      </c>
      <c r="X1390">
        <v>1</v>
      </c>
      <c r="Y1390">
        <v>1</v>
      </c>
      <c r="Z1390">
        <v>1</v>
      </c>
      <c r="AA1390">
        <v>1</v>
      </c>
      <c r="AB1390" t="s">
        <v>991</v>
      </c>
      <c r="AC1390" t="s">
        <v>10230</v>
      </c>
      <c r="AP1390" t="s">
        <v>981</v>
      </c>
      <c r="AQ1390">
        <v>0</v>
      </c>
      <c r="AT1390" t="s">
        <v>1054</v>
      </c>
      <c r="AU1390" t="s">
        <v>4322</v>
      </c>
      <c r="AV1390" t="s">
        <v>10231</v>
      </c>
      <c r="AW1390" t="s">
        <v>4323</v>
      </c>
      <c r="AX1390" t="s">
        <v>4323</v>
      </c>
      <c r="BF1390" s="730" t="s">
        <v>9252</v>
      </c>
      <c r="BG1390" s="730" t="s">
        <v>5204</v>
      </c>
      <c r="BH1390" s="730" t="s">
        <v>11142</v>
      </c>
    </row>
    <row r="1391" spans="1:60">
      <c r="A1391">
        <v>1387</v>
      </c>
      <c r="B1391" t="s">
        <v>991</v>
      </c>
      <c r="D1391" t="s">
        <v>9142</v>
      </c>
      <c r="E1391" t="s">
        <v>8441</v>
      </c>
      <c r="F1391" t="s">
        <v>974</v>
      </c>
      <c r="G1391">
        <v>1</v>
      </c>
      <c r="H1391">
        <v>0</v>
      </c>
      <c r="I1391" t="s">
        <v>1583</v>
      </c>
      <c r="J1391" t="s">
        <v>10232</v>
      </c>
      <c r="K1391" t="s">
        <v>991</v>
      </c>
      <c r="L1391" t="s">
        <v>1585</v>
      </c>
      <c r="M1391" t="s">
        <v>1586</v>
      </c>
      <c r="N1391" t="s">
        <v>8441</v>
      </c>
      <c r="O1391" t="s">
        <v>8441</v>
      </c>
      <c r="P1391" t="s">
        <v>10233</v>
      </c>
      <c r="Q1391">
        <v>17000</v>
      </c>
      <c r="R1391">
        <v>19095</v>
      </c>
      <c r="S1391">
        <v>19035</v>
      </c>
      <c r="T1391">
        <v>60</v>
      </c>
      <c r="U1391">
        <v>0</v>
      </c>
      <c r="V1391">
        <v>60</v>
      </c>
      <c r="W1391">
        <v>0.99690000000000001</v>
      </c>
      <c r="X1391">
        <v>1</v>
      </c>
      <c r="Y1391">
        <v>1</v>
      </c>
      <c r="Z1391">
        <v>1</v>
      </c>
      <c r="AA1391">
        <v>1</v>
      </c>
      <c r="AB1391" t="s">
        <v>991</v>
      </c>
      <c r="AC1391" t="s">
        <v>10234</v>
      </c>
      <c r="AP1391" t="s">
        <v>981</v>
      </c>
      <c r="AQ1391">
        <v>0</v>
      </c>
      <c r="AT1391" t="s">
        <v>971</v>
      </c>
      <c r="AU1391" t="s">
        <v>1110</v>
      </c>
      <c r="AV1391" t="s">
        <v>10235</v>
      </c>
      <c r="AW1391" t="s">
        <v>10236</v>
      </c>
      <c r="AX1391" t="s">
        <v>1111</v>
      </c>
      <c r="BF1391" s="730" t="s">
        <v>9245</v>
      </c>
      <c r="BG1391" s="730" t="s">
        <v>5204</v>
      </c>
      <c r="BH1391" s="730" t="s">
        <v>11142</v>
      </c>
    </row>
    <row r="1392" spans="1:60">
      <c r="A1392">
        <v>1388</v>
      </c>
      <c r="B1392" t="s">
        <v>991</v>
      </c>
      <c r="D1392" t="s">
        <v>9060</v>
      </c>
      <c r="E1392" t="s">
        <v>9063</v>
      </c>
      <c r="F1392" t="s">
        <v>974</v>
      </c>
      <c r="G1392">
        <v>1</v>
      </c>
      <c r="H1392">
        <v>0</v>
      </c>
      <c r="I1392" t="s">
        <v>6220</v>
      </c>
      <c r="J1392" t="s">
        <v>4108</v>
      </c>
      <c r="K1392" t="s">
        <v>5204</v>
      </c>
      <c r="L1392" t="s">
        <v>1585</v>
      </c>
      <c r="M1392" t="s">
        <v>1586</v>
      </c>
      <c r="N1392" t="s">
        <v>9063</v>
      </c>
      <c r="O1392" t="s">
        <v>9063</v>
      </c>
      <c r="P1392" t="s">
        <v>10237</v>
      </c>
      <c r="Q1392">
        <v>1508</v>
      </c>
      <c r="R1392">
        <v>1682</v>
      </c>
      <c r="S1392">
        <v>1561</v>
      </c>
      <c r="T1392">
        <v>91</v>
      </c>
      <c r="U1392">
        <v>30</v>
      </c>
      <c r="V1392">
        <v>121</v>
      </c>
      <c r="W1392">
        <v>0.92810000000000004</v>
      </c>
      <c r="X1392">
        <v>0</v>
      </c>
      <c r="Y1392">
        <v>1</v>
      </c>
      <c r="Z1392">
        <v>1</v>
      </c>
      <c r="AA1392">
        <v>0</v>
      </c>
      <c r="AB1392" t="s">
        <v>991</v>
      </c>
      <c r="AC1392" t="s">
        <v>10238</v>
      </c>
      <c r="AP1392" t="s">
        <v>981</v>
      </c>
      <c r="AQ1392">
        <v>0</v>
      </c>
      <c r="AT1392" t="s">
        <v>1034</v>
      </c>
      <c r="AU1392" t="s">
        <v>9462</v>
      </c>
      <c r="AV1392" t="s">
        <v>10239</v>
      </c>
      <c r="AW1392" t="s">
        <v>9464</v>
      </c>
      <c r="AX1392" t="s">
        <v>9464</v>
      </c>
      <c r="BF1392" s="730" t="s">
        <v>9239</v>
      </c>
      <c r="BG1392" s="730" t="s">
        <v>10061</v>
      </c>
      <c r="BH1392" s="730" t="s">
        <v>11142</v>
      </c>
    </row>
    <row r="1393" spans="1:60">
      <c r="A1393">
        <v>1389</v>
      </c>
      <c r="B1393" t="s">
        <v>991</v>
      </c>
      <c r="D1393" t="s">
        <v>8999</v>
      </c>
      <c r="E1393" t="s">
        <v>9002</v>
      </c>
      <c r="F1393" t="s">
        <v>974</v>
      </c>
      <c r="G1393">
        <v>1</v>
      </c>
      <c r="H1393">
        <v>0</v>
      </c>
      <c r="I1393" t="s">
        <v>6220</v>
      </c>
      <c r="J1393" t="s">
        <v>10240</v>
      </c>
      <c r="K1393" t="s">
        <v>5204</v>
      </c>
      <c r="L1393" t="s">
        <v>1585</v>
      </c>
      <c r="M1393" t="s">
        <v>1586</v>
      </c>
      <c r="N1393" t="s">
        <v>9002</v>
      </c>
      <c r="O1393" t="s">
        <v>9002</v>
      </c>
      <c r="P1393" t="s">
        <v>10241</v>
      </c>
      <c r="Q1393">
        <v>4704</v>
      </c>
      <c r="R1393">
        <v>6862</v>
      </c>
      <c r="S1393">
        <v>6775</v>
      </c>
      <c r="T1393">
        <v>61</v>
      </c>
      <c r="U1393">
        <v>26</v>
      </c>
      <c r="V1393">
        <v>87</v>
      </c>
      <c r="W1393">
        <v>0.98729999999999996</v>
      </c>
      <c r="X1393">
        <v>1</v>
      </c>
      <c r="Y1393">
        <v>1</v>
      </c>
      <c r="Z1393">
        <v>1</v>
      </c>
      <c r="AA1393">
        <v>1</v>
      </c>
      <c r="AB1393" t="s">
        <v>991</v>
      </c>
      <c r="AC1393" t="s">
        <v>10242</v>
      </c>
      <c r="AP1393" t="s">
        <v>981</v>
      </c>
      <c r="AQ1393">
        <v>0</v>
      </c>
      <c r="AT1393" t="s">
        <v>1054</v>
      </c>
      <c r="AU1393" t="s">
        <v>4000</v>
      </c>
      <c r="AV1393" t="s">
        <v>10243</v>
      </c>
      <c r="AW1393" t="s">
        <v>4001</v>
      </c>
      <c r="AX1393" t="s">
        <v>4001</v>
      </c>
      <c r="BF1393" s="730" t="s">
        <v>9142</v>
      </c>
      <c r="BG1393" s="730" t="s">
        <v>991</v>
      </c>
      <c r="BH1393" s="730" t="s">
        <v>11142</v>
      </c>
    </row>
    <row r="1394" spans="1:60">
      <c r="A1394">
        <v>1390</v>
      </c>
      <c r="B1394" t="s">
        <v>991</v>
      </c>
      <c r="D1394" t="s">
        <v>8862</v>
      </c>
      <c r="E1394" t="s">
        <v>8864</v>
      </c>
      <c r="F1394" t="s">
        <v>974</v>
      </c>
      <c r="G1394">
        <v>1</v>
      </c>
      <c r="H1394">
        <v>0</v>
      </c>
      <c r="I1394" t="s">
        <v>1583</v>
      </c>
      <c r="J1394" t="s">
        <v>6704</v>
      </c>
      <c r="K1394" t="s">
        <v>10061</v>
      </c>
      <c r="L1394" t="s">
        <v>1585</v>
      </c>
      <c r="M1394" t="s">
        <v>1586</v>
      </c>
      <c r="N1394" t="s">
        <v>8864</v>
      </c>
      <c r="O1394" t="s">
        <v>8864</v>
      </c>
      <c r="P1394" t="s">
        <v>10244</v>
      </c>
      <c r="Q1394">
        <v>3734</v>
      </c>
      <c r="R1394">
        <v>3813</v>
      </c>
      <c r="S1394">
        <v>3168</v>
      </c>
      <c r="T1394">
        <v>624</v>
      </c>
      <c r="U1394">
        <v>21</v>
      </c>
      <c r="V1394">
        <v>645</v>
      </c>
      <c r="W1394">
        <v>0.83079999999999998</v>
      </c>
      <c r="X1394">
        <v>0</v>
      </c>
      <c r="Y1394">
        <v>1</v>
      </c>
      <c r="Z1394">
        <v>1</v>
      </c>
      <c r="AA1394">
        <v>0</v>
      </c>
      <c r="AB1394" t="s">
        <v>991</v>
      </c>
      <c r="AC1394" t="s">
        <v>10245</v>
      </c>
      <c r="AP1394" t="s">
        <v>981</v>
      </c>
      <c r="AQ1394">
        <v>0</v>
      </c>
      <c r="AT1394" t="s">
        <v>1521</v>
      </c>
      <c r="AU1394" t="s">
        <v>1955</v>
      </c>
      <c r="AV1394" t="s">
        <v>10246</v>
      </c>
      <c r="AW1394" t="s">
        <v>10247</v>
      </c>
      <c r="AX1394" t="s">
        <v>1956</v>
      </c>
      <c r="BF1394" s="730" t="s">
        <v>9060</v>
      </c>
      <c r="BG1394" s="730" t="s">
        <v>5204</v>
      </c>
      <c r="BH1394" s="730" t="s">
        <v>11142</v>
      </c>
    </row>
    <row r="1395" spans="1:60">
      <c r="A1395">
        <v>1391</v>
      </c>
      <c r="B1395" t="s">
        <v>991</v>
      </c>
      <c r="D1395" t="s">
        <v>8744</v>
      </c>
      <c r="E1395" t="s">
        <v>8746</v>
      </c>
      <c r="F1395" t="s">
        <v>974</v>
      </c>
      <c r="G1395">
        <v>1</v>
      </c>
      <c r="H1395">
        <v>0</v>
      </c>
      <c r="I1395" t="s">
        <v>6790</v>
      </c>
      <c r="J1395" t="s">
        <v>7402</v>
      </c>
      <c r="K1395" t="s">
        <v>5835</v>
      </c>
      <c r="L1395" t="s">
        <v>1585</v>
      </c>
      <c r="M1395" t="s">
        <v>1586</v>
      </c>
      <c r="N1395" t="s">
        <v>8746</v>
      </c>
      <c r="O1395" t="s">
        <v>8746</v>
      </c>
      <c r="P1395" t="s">
        <v>10248</v>
      </c>
      <c r="Q1395">
        <v>13380</v>
      </c>
      <c r="R1395">
        <v>14803</v>
      </c>
      <c r="S1395">
        <v>14732</v>
      </c>
      <c r="T1395">
        <v>45</v>
      </c>
      <c r="U1395">
        <v>26</v>
      </c>
      <c r="V1395">
        <v>71</v>
      </c>
      <c r="W1395">
        <v>0.99519999999999997</v>
      </c>
      <c r="X1395">
        <v>1</v>
      </c>
      <c r="Y1395">
        <v>1</v>
      </c>
      <c r="Z1395">
        <v>1</v>
      </c>
      <c r="AA1395">
        <v>1</v>
      </c>
      <c r="AB1395" t="s">
        <v>991</v>
      </c>
      <c r="AC1395" t="s">
        <v>10249</v>
      </c>
      <c r="AP1395" t="s">
        <v>981</v>
      </c>
      <c r="AQ1395">
        <v>0</v>
      </c>
      <c r="AT1395" t="s">
        <v>1082</v>
      </c>
      <c r="AU1395" t="s">
        <v>2285</v>
      </c>
      <c r="AV1395" t="s">
        <v>10250</v>
      </c>
      <c r="AW1395" t="s">
        <v>2286</v>
      </c>
      <c r="AX1395" t="s">
        <v>2286</v>
      </c>
      <c r="BF1395" s="730" t="s">
        <v>8999</v>
      </c>
      <c r="BG1395" s="730" t="s">
        <v>5204</v>
      </c>
      <c r="BH1395" s="730" t="s">
        <v>11142</v>
      </c>
    </row>
    <row r="1396" spans="1:60">
      <c r="A1396">
        <v>1392</v>
      </c>
      <c r="B1396" t="s">
        <v>991</v>
      </c>
      <c r="D1396" t="s">
        <v>8725</v>
      </c>
      <c r="E1396" t="s">
        <v>8728</v>
      </c>
      <c r="F1396" t="s">
        <v>974</v>
      </c>
      <c r="G1396">
        <v>1</v>
      </c>
      <c r="H1396">
        <v>0</v>
      </c>
      <c r="I1396" t="s">
        <v>1583</v>
      </c>
      <c r="J1396" t="s">
        <v>10232</v>
      </c>
      <c r="K1396" t="s">
        <v>991</v>
      </c>
      <c r="L1396" t="s">
        <v>1585</v>
      </c>
      <c r="M1396" t="s">
        <v>1586</v>
      </c>
      <c r="N1396" t="s">
        <v>10251</v>
      </c>
      <c r="O1396" t="s">
        <v>10251</v>
      </c>
      <c r="P1396" t="s">
        <v>10252</v>
      </c>
      <c r="Q1396">
        <v>3593</v>
      </c>
      <c r="R1396">
        <v>3432</v>
      </c>
      <c r="S1396">
        <v>3429</v>
      </c>
      <c r="T1396">
        <v>0</v>
      </c>
      <c r="U1396">
        <v>3</v>
      </c>
      <c r="V1396">
        <v>3</v>
      </c>
      <c r="W1396">
        <v>0.99909999999999999</v>
      </c>
      <c r="X1396">
        <v>1</v>
      </c>
      <c r="Y1396">
        <v>1</v>
      </c>
      <c r="Z1396">
        <v>1</v>
      </c>
      <c r="AA1396">
        <v>1</v>
      </c>
      <c r="AB1396" t="s">
        <v>991</v>
      </c>
      <c r="AC1396" t="s">
        <v>10253</v>
      </c>
      <c r="AP1396" t="s">
        <v>981</v>
      </c>
      <c r="AQ1396">
        <v>0</v>
      </c>
      <c r="AT1396" t="s">
        <v>991</v>
      </c>
      <c r="AU1396" t="s">
        <v>10108</v>
      </c>
      <c r="AV1396" t="s">
        <v>10254</v>
      </c>
      <c r="AW1396" t="s">
        <v>10255</v>
      </c>
      <c r="AX1396" t="s">
        <v>2286</v>
      </c>
      <c r="BF1396" s="730" t="s">
        <v>8862</v>
      </c>
      <c r="BG1396" s="730" t="s">
        <v>10061</v>
      </c>
      <c r="BH1396" s="730" t="s">
        <v>11142</v>
      </c>
    </row>
    <row r="1397" spans="1:60">
      <c r="A1397">
        <v>1393</v>
      </c>
      <c r="B1397" t="s">
        <v>991</v>
      </c>
      <c r="D1397" t="s">
        <v>8692</v>
      </c>
      <c r="E1397" t="s">
        <v>8695</v>
      </c>
      <c r="F1397" t="s">
        <v>974</v>
      </c>
      <c r="G1397">
        <v>1</v>
      </c>
      <c r="H1397">
        <v>0</v>
      </c>
      <c r="I1397" t="s">
        <v>3966</v>
      </c>
      <c r="J1397" t="s">
        <v>6842</v>
      </c>
      <c r="K1397" t="s">
        <v>5835</v>
      </c>
      <c r="L1397" t="s">
        <v>1585</v>
      </c>
      <c r="M1397" t="s">
        <v>1586</v>
      </c>
      <c r="N1397" t="s">
        <v>8695</v>
      </c>
      <c r="O1397" t="s">
        <v>8695</v>
      </c>
      <c r="P1397" t="s">
        <v>10256</v>
      </c>
      <c r="Q1397">
        <v>5599</v>
      </c>
      <c r="R1397">
        <v>5599</v>
      </c>
      <c r="S1397">
        <v>5179</v>
      </c>
      <c r="T1397">
        <v>353</v>
      </c>
      <c r="U1397">
        <v>67</v>
      </c>
      <c r="V1397">
        <v>420</v>
      </c>
      <c r="W1397">
        <v>0.92500000000000004</v>
      </c>
      <c r="X1397">
        <v>0</v>
      </c>
      <c r="Y1397">
        <v>1</v>
      </c>
      <c r="Z1397">
        <v>1</v>
      </c>
      <c r="AA1397">
        <v>0</v>
      </c>
      <c r="AB1397" t="s">
        <v>991</v>
      </c>
      <c r="AC1397" t="s">
        <v>10257</v>
      </c>
      <c r="AP1397" t="s">
        <v>981</v>
      </c>
      <c r="AQ1397">
        <v>0</v>
      </c>
      <c r="AT1397" t="s">
        <v>971</v>
      </c>
      <c r="AU1397" t="s">
        <v>1203</v>
      </c>
      <c r="AV1397" t="s">
        <v>10258</v>
      </c>
      <c r="AW1397" t="s">
        <v>10259</v>
      </c>
      <c r="AX1397" t="s">
        <v>1204</v>
      </c>
      <c r="BF1397" s="730" t="s">
        <v>8744</v>
      </c>
      <c r="BG1397" s="730" t="s">
        <v>5835</v>
      </c>
      <c r="BH1397" s="730" t="s">
        <v>11142</v>
      </c>
    </row>
    <row r="1398" spans="1:60">
      <c r="A1398">
        <v>1394</v>
      </c>
      <c r="B1398" t="s">
        <v>991</v>
      </c>
      <c r="D1398" t="s">
        <v>8669</v>
      </c>
      <c r="E1398" t="s">
        <v>8672</v>
      </c>
      <c r="F1398" t="s">
        <v>974</v>
      </c>
      <c r="G1398">
        <v>1</v>
      </c>
      <c r="H1398">
        <v>0</v>
      </c>
      <c r="I1398" t="s">
        <v>1583</v>
      </c>
      <c r="J1398" t="s">
        <v>10188</v>
      </c>
      <c r="K1398" t="s">
        <v>991</v>
      </c>
      <c r="L1398" t="s">
        <v>1585</v>
      </c>
      <c r="M1398" t="s">
        <v>1586</v>
      </c>
      <c r="N1398" t="s">
        <v>8672</v>
      </c>
      <c r="O1398" t="s">
        <v>8672</v>
      </c>
      <c r="P1398" t="s">
        <v>10260</v>
      </c>
      <c r="Q1398">
        <v>22329</v>
      </c>
      <c r="R1398">
        <v>22152</v>
      </c>
      <c r="S1398">
        <v>22005</v>
      </c>
      <c r="T1398">
        <v>147</v>
      </c>
      <c r="U1398">
        <v>0</v>
      </c>
      <c r="V1398">
        <v>147</v>
      </c>
      <c r="W1398">
        <v>0.99339999999999995</v>
      </c>
      <c r="X1398">
        <v>1</v>
      </c>
      <c r="Y1398">
        <v>1</v>
      </c>
      <c r="Z1398">
        <v>1</v>
      </c>
      <c r="AA1398">
        <v>1</v>
      </c>
      <c r="AB1398" t="s">
        <v>991</v>
      </c>
      <c r="AC1398" t="s">
        <v>10261</v>
      </c>
      <c r="AP1398" t="s">
        <v>981</v>
      </c>
      <c r="AQ1398">
        <v>0</v>
      </c>
      <c r="AT1398" t="s">
        <v>936</v>
      </c>
      <c r="AU1398" t="s">
        <v>5937</v>
      </c>
      <c r="AV1398" t="s">
        <v>10262</v>
      </c>
      <c r="AW1398" t="s">
        <v>1204</v>
      </c>
      <c r="AX1398" t="s">
        <v>1204</v>
      </c>
      <c r="BF1398" s="730" t="s">
        <v>8725</v>
      </c>
      <c r="BG1398" s="730" t="s">
        <v>991</v>
      </c>
      <c r="BH1398" s="730" t="s">
        <v>11142</v>
      </c>
    </row>
    <row r="1399" spans="1:60">
      <c r="A1399">
        <v>1395</v>
      </c>
      <c r="B1399" t="s">
        <v>991</v>
      </c>
      <c r="D1399" t="s">
        <v>8566</v>
      </c>
      <c r="E1399" t="s">
        <v>10263</v>
      </c>
      <c r="F1399" t="s">
        <v>974</v>
      </c>
      <c r="G1399">
        <v>1</v>
      </c>
      <c r="H1399">
        <v>0</v>
      </c>
      <c r="I1399" t="s">
        <v>2133</v>
      </c>
      <c r="J1399" t="s">
        <v>2293</v>
      </c>
      <c r="K1399" t="s">
        <v>2042</v>
      </c>
      <c r="L1399" t="s">
        <v>1585</v>
      </c>
      <c r="M1399" t="s">
        <v>1586</v>
      </c>
      <c r="N1399" t="s">
        <v>10263</v>
      </c>
      <c r="O1399" t="s">
        <v>10263</v>
      </c>
      <c r="P1399" t="s">
        <v>10264</v>
      </c>
      <c r="Q1399">
        <v>3438</v>
      </c>
      <c r="R1399">
        <v>3209</v>
      </c>
      <c r="S1399">
        <v>3182</v>
      </c>
      <c r="T1399">
        <v>27</v>
      </c>
      <c r="U1399">
        <v>0</v>
      </c>
      <c r="V1399">
        <v>27</v>
      </c>
      <c r="W1399">
        <v>0.99160000000000004</v>
      </c>
      <c r="X1399">
        <v>1</v>
      </c>
      <c r="Y1399">
        <v>1</v>
      </c>
      <c r="Z1399">
        <v>1</v>
      </c>
      <c r="AA1399">
        <v>1</v>
      </c>
      <c r="AB1399" t="s">
        <v>991</v>
      </c>
      <c r="AC1399" t="s">
        <v>10265</v>
      </c>
      <c r="AP1399" t="s">
        <v>981</v>
      </c>
      <c r="AQ1399">
        <v>0</v>
      </c>
      <c r="AT1399" t="s">
        <v>936</v>
      </c>
      <c r="AU1399" t="s">
        <v>5937</v>
      </c>
      <c r="AV1399" t="s">
        <v>10266</v>
      </c>
      <c r="AW1399" t="s">
        <v>10267</v>
      </c>
      <c r="AX1399" t="s">
        <v>1204</v>
      </c>
      <c r="BF1399" s="730" t="s">
        <v>8692</v>
      </c>
      <c r="BG1399" s="730" t="s">
        <v>5835</v>
      </c>
      <c r="BH1399" s="730" t="s">
        <v>11142</v>
      </c>
    </row>
    <row r="1400" spans="1:60">
      <c r="A1400">
        <v>1396</v>
      </c>
      <c r="B1400" t="s">
        <v>991</v>
      </c>
      <c r="D1400" t="s">
        <v>8549</v>
      </c>
      <c r="E1400" t="s">
        <v>8551</v>
      </c>
      <c r="F1400" t="s">
        <v>974</v>
      </c>
      <c r="G1400">
        <v>1</v>
      </c>
      <c r="H1400">
        <v>0</v>
      </c>
      <c r="I1400" t="s">
        <v>1583</v>
      </c>
      <c r="J1400" t="s">
        <v>10147</v>
      </c>
      <c r="K1400" t="s">
        <v>5204</v>
      </c>
      <c r="L1400" t="s">
        <v>1585</v>
      </c>
      <c r="M1400" t="s">
        <v>1586</v>
      </c>
      <c r="N1400" t="s">
        <v>10268</v>
      </c>
      <c r="O1400" t="s">
        <v>10269</v>
      </c>
      <c r="P1400" t="s">
        <v>10270</v>
      </c>
      <c r="Q1400">
        <v>38143</v>
      </c>
      <c r="R1400">
        <v>40038</v>
      </c>
      <c r="S1400">
        <v>39786</v>
      </c>
      <c r="T1400">
        <v>148</v>
      </c>
      <c r="U1400">
        <v>104</v>
      </c>
      <c r="V1400">
        <v>252</v>
      </c>
      <c r="W1400">
        <v>0.99370000000000003</v>
      </c>
      <c r="X1400">
        <v>1</v>
      </c>
      <c r="Y1400">
        <v>1</v>
      </c>
      <c r="Z1400">
        <v>1</v>
      </c>
      <c r="AA1400">
        <v>1</v>
      </c>
      <c r="AB1400" t="s">
        <v>991</v>
      </c>
      <c r="AC1400" t="s">
        <v>10271</v>
      </c>
      <c r="AP1400" t="s">
        <v>981</v>
      </c>
      <c r="AQ1400">
        <v>0</v>
      </c>
      <c r="AT1400" t="s">
        <v>1044</v>
      </c>
      <c r="AU1400" t="s">
        <v>7661</v>
      </c>
      <c r="AV1400" t="s">
        <v>10262</v>
      </c>
      <c r="AW1400" t="s">
        <v>1204</v>
      </c>
      <c r="AX1400" t="s">
        <v>1204</v>
      </c>
      <c r="BF1400" s="730" t="s">
        <v>8669</v>
      </c>
      <c r="BG1400" s="730" t="s">
        <v>991</v>
      </c>
      <c r="BH1400" s="730" t="s">
        <v>11142</v>
      </c>
    </row>
    <row r="1401" spans="1:60">
      <c r="A1401">
        <v>1397</v>
      </c>
      <c r="B1401" t="s">
        <v>991</v>
      </c>
      <c r="D1401" t="s">
        <v>8478</v>
      </c>
      <c r="E1401" t="s">
        <v>5102</v>
      </c>
      <c r="F1401" t="s">
        <v>974</v>
      </c>
      <c r="G1401">
        <v>1</v>
      </c>
      <c r="H1401">
        <v>0</v>
      </c>
      <c r="I1401" t="s">
        <v>4906</v>
      </c>
      <c r="J1401" t="s">
        <v>5101</v>
      </c>
      <c r="K1401" t="s">
        <v>5835</v>
      </c>
      <c r="L1401" t="s">
        <v>1585</v>
      </c>
      <c r="M1401" t="s">
        <v>1586</v>
      </c>
      <c r="N1401" t="s">
        <v>5102</v>
      </c>
      <c r="O1401" t="s">
        <v>5102</v>
      </c>
      <c r="P1401" t="s">
        <v>10272</v>
      </c>
      <c r="Q1401">
        <v>2705</v>
      </c>
      <c r="R1401">
        <v>2596</v>
      </c>
      <c r="S1401">
        <v>2558</v>
      </c>
      <c r="T1401">
        <v>22</v>
      </c>
      <c r="U1401">
        <v>16</v>
      </c>
      <c r="V1401">
        <v>38</v>
      </c>
      <c r="W1401">
        <v>0.98540000000000005</v>
      </c>
      <c r="X1401">
        <v>1</v>
      </c>
      <c r="Y1401">
        <v>1</v>
      </c>
      <c r="Z1401">
        <v>1</v>
      </c>
      <c r="AA1401">
        <v>1</v>
      </c>
      <c r="AB1401" t="s">
        <v>991</v>
      </c>
      <c r="AC1401" t="s">
        <v>10273</v>
      </c>
      <c r="AP1401" t="s">
        <v>981</v>
      </c>
      <c r="AQ1401">
        <v>0</v>
      </c>
      <c r="AT1401" t="s">
        <v>1082</v>
      </c>
      <c r="AU1401" t="s">
        <v>2334</v>
      </c>
      <c r="AV1401" t="s">
        <v>10274</v>
      </c>
      <c r="AW1401" t="s">
        <v>1440</v>
      </c>
      <c r="AX1401" t="s">
        <v>2335</v>
      </c>
      <c r="BF1401" s="730" t="s">
        <v>8566</v>
      </c>
      <c r="BG1401" s="730" t="s">
        <v>2042</v>
      </c>
      <c r="BH1401" s="730" t="s">
        <v>11142</v>
      </c>
    </row>
    <row r="1402" spans="1:60">
      <c r="A1402">
        <v>1398</v>
      </c>
      <c r="B1402" t="s">
        <v>991</v>
      </c>
      <c r="D1402" t="s">
        <v>8474</v>
      </c>
      <c r="E1402" t="s">
        <v>6573</v>
      </c>
      <c r="F1402" t="s">
        <v>974</v>
      </c>
      <c r="G1402">
        <v>1</v>
      </c>
      <c r="H1402">
        <v>0</v>
      </c>
      <c r="I1402" t="s">
        <v>6220</v>
      </c>
      <c r="J1402" t="s">
        <v>10275</v>
      </c>
      <c r="K1402" t="s">
        <v>5204</v>
      </c>
      <c r="L1402" t="s">
        <v>1585</v>
      </c>
      <c r="M1402" t="s">
        <v>1586</v>
      </c>
      <c r="N1402" t="s">
        <v>10276</v>
      </c>
      <c r="O1402" t="s">
        <v>10277</v>
      </c>
      <c r="P1402" t="s">
        <v>10278</v>
      </c>
      <c r="Q1402">
        <v>38140</v>
      </c>
      <c r="R1402">
        <v>40131</v>
      </c>
      <c r="S1402">
        <v>39286</v>
      </c>
      <c r="T1402">
        <v>786</v>
      </c>
      <c r="U1402">
        <v>59</v>
      </c>
      <c r="V1402">
        <v>845</v>
      </c>
      <c r="W1402">
        <v>0.97889999999999999</v>
      </c>
      <c r="X1402">
        <v>0</v>
      </c>
      <c r="Y1402">
        <v>1</v>
      </c>
      <c r="Z1402">
        <v>1</v>
      </c>
      <c r="AA1402">
        <v>0</v>
      </c>
      <c r="AB1402" t="s">
        <v>991</v>
      </c>
      <c r="AC1402" t="s">
        <v>10279</v>
      </c>
      <c r="AP1402" t="s">
        <v>981</v>
      </c>
      <c r="AQ1402">
        <v>0</v>
      </c>
      <c r="AT1402" t="s">
        <v>936</v>
      </c>
      <c r="AU1402" t="s">
        <v>4959</v>
      </c>
      <c r="AV1402" t="s">
        <v>10280</v>
      </c>
      <c r="AW1402" t="s">
        <v>4962</v>
      </c>
      <c r="AX1402" t="s">
        <v>4960</v>
      </c>
      <c r="BF1402" s="730" t="s">
        <v>8549</v>
      </c>
      <c r="BG1402" s="730" t="s">
        <v>5204</v>
      </c>
      <c r="BH1402" s="730" t="s">
        <v>11142</v>
      </c>
    </row>
    <row r="1403" spans="1:60">
      <c r="A1403">
        <v>1399</v>
      </c>
      <c r="B1403" t="s">
        <v>991</v>
      </c>
      <c r="D1403" t="s">
        <v>8465</v>
      </c>
      <c r="E1403" t="s">
        <v>8468</v>
      </c>
      <c r="F1403" t="s">
        <v>974</v>
      </c>
      <c r="G1403">
        <v>1</v>
      </c>
      <c r="H1403">
        <v>0</v>
      </c>
      <c r="I1403" t="s">
        <v>3966</v>
      </c>
      <c r="J1403" t="s">
        <v>4099</v>
      </c>
      <c r="K1403" t="s">
        <v>5835</v>
      </c>
      <c r="L1403" t="s">
        <v>1585</v>
      </c>
      <c r="M1403" t="s">
        <v>1586</v>
      </c>
      <c r="N1403" t="s">
        <v>8468</v>
      </c>
      <c r="O1403" t="s">
        <v>8468</v>
      </c>
      <c r="P1403" t="s">
        <v>10281</v>
      </c>
      <c r="Q1403">
        <v>2736</v>
      </c>
      <c r="R1403">
        <v>2759</v>
      </c>
      <c r="S1403">
        <v>2722</v>
      </c>
      <c r="T1403">
        <v>37</v>
      </c>
      <c r="U1403">
        <v>0</v>
      </c>
      <c r="V1403">
        <v>37</v>
      </c>
      <c r="W1403">
        <v>0.98660000000000003</v>
      </c>
      <c r="X1403">
        <v>1</v>
      </c>
      <c r="Y1403">
        <v>1</v>
      </c>
      <c r="Z1403">
        <v>1</v>
      </c>
      <c r="AA1403">
        <v>1</v>
      </c>
      <c r="AB1403" t="s">
        <v>991</v>
      </c>
      <c r="AC1403" t="s">
        <v>10282</v>
      </c>
      <c r="AP1403" t="s">
        <v>981</v>
      </c>
      <c r="AQ1403">
        <v>0</v>
      </c>
      <c r="AT1403" t="s">
        <v>1034</v>
      </c>
      <c r="AU1403" t="s">
        <v>8945</v>
      </c>
      <c r="AV1403" t="s">
        <v>10283</v>
      </c>
      <c r="AW1403" t="s">
        <v>10284</v>
      </c>
      <c r="AX1403" t="s">
        <v>8946</v>
      </c>
      <c r="BF1403" s="730" t="s">
        <v>8478</v>
      </c>
      <c r="BG1403" s="730" t="s">
        <v>5835</v>
      </c>
      <c r="BH1403" s="730" t="s">
        <v>11142</v>
      </c>
    </row>
    <row r="1404" spans="1:60">
      <c r="A1404">
        <v>1400</v>
      </c>
      <c r="B1404" t="s">
        <v>991</v>
      </c>
      <c r="D1404" t="s">
        <v>8414</v>
      </c>
      <c r="E1404" t="s">
        <v>8417</v>
      </c>
      <c r="F1404" t="s">
        <v>974</v>
      </c>
      <c r="G1404">
        <v>1</v>
      </c>
      <c r="H1404">
        <v>0</v>
      </c>
      <c r="I1404" t="s">
        <v>6790</v>
      </c>
      <c r="J1404" t="s">
        <v>9873</v>
      </c>
      <c r="K1404" t="s">
        <v>7578</v>
      </c>
      <c r="L1404" t="s">
        <v>1585</v>
      </c>
      <c r="M1404" t="s">
        <v>1586</v>
      </c>
      <c r="N1404" t="s">
        <v>8417</v>
      </c>
      <c r="O1404" t="s">
        <v>8417</v>
      </c>
      <c r="P1404" t="s">
        <v>10285</v>
      </c>
      <c r="Q1404">
        <v>8670</v>
      </c>
      <c r="R1404">
        <v>8178</v>
      </c>
      <c r="S1404">
        <v>8094</v>
      </c>
      <c r="T1404">
        <v>78</v>
      </c>
      <c r="U1404">
        <v>6</v>
      </c>
      <c r="V1404">
        <v>84</v>
      </c>
      <c r="W1404">
        <v>0.98970000000000002</v>
      </c>
      <c r="X1404">
        <v>1</v>
      </c>
      <c r="Y1404">
        <v>1</v>
      </c>
      <c r="Z1404">
        <v>1</v>
      </c>
      <c r="AA1404">
        <v>1</v>
      </c>
      <c r="AB1404" t="s">
        <v>991</v>
      </c>
      <c r="AC1404" t="s">
        <v>10286</v>
      </c>
      <c r="AP1404" t="s">
        <v>981</v>
      </c>
      <c r="AQ1404">
        <v>0</v>
      </c>
      <c r="AT1404" t="s">
        <v>971</v>
      </c>
      <c r="AU1404" t="s">
        <v>1442</v>
      </c>
      <c r="AV1404" t="s">
        <v>10287</v>
      </c>
      <c r="AW1404" t="s">
        <v>10288</v>
      </c>
      <c r="AX1404" t="s">
        <v>1443</v>
      </c>
      <c r="BF1404" s="730" t="s">
        <v>8474</v>
      </c>
      <c r="BG1404" s="730" t="s">
        <v>5204</v>
      </c>
      <c r="BH1404" s="730" t="s">
        <v>11142</v>
      </c>
    </row>
    <row r="1405" spans="1:60">
      <c r="A1405">
        <v>1401</v>
      </c>
      <c r="B1405" t="s">
        <v>991</v>
      </c>
      <c r="D1405" t="s">
        <v>8257</v>
      </c>
      <c r="E1405" t="s">
        <v>8259</v>
      </c>
      <c r="F1405" t="s">
        <v>974</v>
      </c>
      <c r="G1405">
        <v>1</v>
      </c>
      <c r="H1405">
        <v>0</v>
      </c>
      <c r="I1405" t="s">
        <v>4906</v>
      </c>
      <c r="J1405" t="s">
        <v>10289</v>
      </c>
      <c r="K1405" t="s">
        <v>5204</v>
      </c>
      <c r="L1405" t="s">
        <v>1585</v>
      </c>
      <c r="M1405" t="s">
        <v>1586</v>
      </c>
      <c r="N1405" t="s">
        <v>8259</v>
      </c>
      <c r="O1405" t="s">
        <v>8259</v>
      </c>
      <c r="P1405" t="s">
        <v>10290</v>
      </c>
      <c r="Q1405">
        <v>6870</v>
      </c>
      <c r="R1405">
        <v>6375</v>
      </c>
      <c r="S1405">
        <v>6249</v>
      </c>
      <c r="T1405">
        <v>126</v>
      </c>
      <c r="U1405">
        <v>0</v>
      </c>
      <c r="V1405">
        <v>126</v>
      </c>
      <c r="W1405">
        <v>0.98019999999999996</v>
      </c>
      <c r="X1405">
        <v>1</v>
      </c>
      <c r="Y1405">
        <v>1</v>
      </c>
      <c r="Z1405">
        <v>1</v>
      </c>
      <c r="AA1405">
        <v>1</v>
      </c>
      <c r="AB1405" t="s">
        <v>991</v>
      </c>
      <c r="AC1405" t="s">
        <v>10291</v>
      </c>
      <c r="AP1405" t="s">
        <v>981</v>
      </c>
      <c r="AQ1405">
        <v>0</v>
      </c>
      <c r="AT1405" t="s">
        <v>936</v>
      </c>
      <c r="AU1405" t="s">
        <v>5367</v>
      </c>
      <c r="AV1405" t="s">
        <v>10292</v>
      </c>
      <c r="AW1405" t="s">
        <v>10293</v>
      </c>
      <c r="AX1405" t="s">
        <v>1443</v>
      </c>
      <c r="BF1405" s="730" t="s">
        <v>8465</v>
      </c>
      <c r="BG1405" s="730" t="s">
        <v>5835</v>
      </c>
      <c r="BH1405" s="730" t="s">
        <v>11142</v>
      </c>
    </row>
    <row r="1406" spans="1:60">
      <c r="A1406">
        <v>1402</v>
      </c>
      <c r="B1406" t="s">
        <v>991</v>
      </c>
      <c r="D1406" t="s">
        <v>8251</v>
      </c>
      <c r="E1406" t="s">
        <v>8254</v>
      </c>
      <c r="F1406" t="s">
        <v>974</v>
      </c>
      <c r="G1406">
        <v>1</v>
      </c>
      <c r="H1406">
        <v>0</v>
      </c>
      <c r="I1406" t="s">
        <v>6220</v>
      </c>
      <c r="J1406" t="s">
        <v>10240</v>
      </c>
      <c r="K1406" t="s">
        <v>5204</v>
      </c>
      <c r="L1406" t="s">
        <v>1585</v>
      </c>
      <c r="M1406" t="s">
        <v>1586</v>
      </c>
      <c r="N1406" t="s">
        <v>8254</v>
      </c>
      <c r="O1406" t="s">
        <v>8254</v>
      </c>
      <c r="P1406" t="s">
        <v>10294</v>
      </c>
      <c r="Q1406">
        <v>2873</v>
      </c>
      <c r="R1406">
        <v>2691</v>
      </c>
      <c r="S1406">
        <v>2537</v>
      </c>
      <c r="T1406">
        <v>54</v>
      </c>
      <c r="U1406">
        <v>94</v>
      </c>
      <c r="V1406">
        <v>154</v>
      </c>
      <c r="W1406">
        <v>0.94279999999999997</v>
      </c>
      <c r="X1406">
        <v>0</v>
      </c>
      <c r="Y1406">
        <v>1</v>
      </c>
      <c r="Z1406">
        <v>1</v>
      </c>
      <c r="AA1406">
        <v>0</v>
      </c>
      <c r="AB1406" t="s">
        <v>991</v>
      </c>
      <c r="AC1406" t="s">
        <v>10295</v>
      </c>
      <c r="AP1406" t="s">
        <v>981</v>
      </c>
      <c r="AQ1406">
        <v>0</v>
      </c>
      <c r="AT1406" t="s">
        <v>936</v>
      </c>
      <c r="AU1406" t="s">
        <v>5367</v>
      </c>
      <c r="AV1406" t="s">
        <v>10296</v>
      </c>
      <c r="AW1406" t="s">
        <v>10297</v>
      </c>
      <c r="AX1406" t="s">
        <v>1443</v>
      </c>
      <c r="BF1406" s="730" t="s">
        <v>8414</v>
      </c>
      <c r="BG1406" s="730" t="s">
        <v>7578</v>
      </c>
      <c r="BH1406" s="730" t="s">
        <v>11142</v>
      </c>
    </row>
    <row r="1407" spans="1:60">
      <c r="A1407">
        <v>1403</v>
      </c>
      <c r="B1407" t="s">
        <v>991</v>
      </c>
      <c r="D1407" t="s">
        <v>8196</v>
      </c>
      <c r="E1407" t="s">
        <v>8199</v>
      </c>
      <c r="F1407" t="s">
        <v>974</v>
      </c>
      <c r="G1407">
        <v>1</v>
      </c>
      <c r="H1407">
        <v>0</v>
      </c>
      <c r="I1407" t="s">
        <v>1583</v>
      </c>
      <c r="J1407" t="s">
        <v>6637</v>
      </c>
      <c r="K1407" t="s">
        <v>991</v>
      </c>
      <c r="L1407" t="s">
        <v>1585</v>
      </c>
      <c r="M1407" t="s">
        <v>1586</v>
      </c>
      <c r="N1407" t="s">
        <v>8199</v>
      </c>
      <c r="O1407" t="s">
        <v>8199</v>
      </c>
      <c r="P1407" t="s">
        <v>10298</v>
      </c>
      <c r="Q1407">
        <v>1780</v>
      </c>
      <c r="R1407">
        <v>1817</v>
      </c>
      <c r="S1407">
        <v>1817</v>
      </c>
      <c r="T1407">
        <v>0</v>
      </c>
      <c r="U1407">
        <v>0</v>
      </c>
      <c r="V1407">
        <v>0</v>
      </c>
      <c r="W1407">
        <v>1</v>
      </c>
      <c r="X1407">
        <v>1</v>
      </c>
      <c r="Y1407">
        <v>1</v>
      </c>
      <c r="Z1407">
        <v>1</v>
      </c>
      <c r="AA1407">
        <v>1</v>
      </c>
      <c r="AB1407" t="s">
        <v>991</v>
      </c>
      <c r="AC1407" t="s">
        <v>10299</v>
      </c>
      <c r="AP1407" t="s">
        <v>981</v>
      </c>
      <c r="AQ1407">
        <v>0</v>
      </c>
      <c r="AT1407" t="s">
        <v>1190</v>
      </c>
      <c r="AU1407" t="s">
        <v>2816</v>
      </c>
      <c r="AV1407" t="s">
        <v>10300</v>
      </c>
      <c r="AW1407" t="s">
        <v>2817</v>
      </c>
      <c r="AX1407" t="s">
        <v>2817</v>
      </c>
      <c r="BF1407" s="730" t="s">
        <v>8257</v>
      </c>
      <c r="BG1407" s="730" t="s">
        <v>5204</v>
      </c>
      <c r="BH1407" s="730" t="s">
        <v>11142</v>
      </c>
    </row>
    <row r="1408" spans="1:60">
      <c r="A1408">
        <v>1404</v>
      </c>
      <c r="B1408" t="s">
        <v>991</v>
      </c>
      <c r="D1408" t="s">
        <v>8160</v>
      </c>
      <c r="E1408" t="s">
        <v>8163</v>
      </c>
      <c r="F1408" t="s">
        <v>974</v>
      </c>
      <c r="G1408">
        <v>1</v>
      </c>
      <c r="H1408">
        <v>0</v>
      </c>
      <c r="I1408" t="s">
        <v>1583</v>
      </c>
      <c r="J1408" t="s">
        <v>3214</v>
      </c>
      <c r="K1408" t="s">
        <v>2042</v>
      </c>
      <c r="L1408" t="s">
        <v>1585</v>
      </c>
      <c r="M1408" t="s">
        <v>1586</v>
      </c>
      <c r="N1408" t="s">
        <v>8163</v>
      </c>
      <c r="O1408" t="s">
        <v>8163</v>
      </c>
      <c r="P1408" t="s">
        <v>10301</v>
      </c>
      <c r="Q1408">
        <v>4616</v>
      </c>
      <c r="R1408">
        <v>4644</v>
      </c>
      <c r="S1408">
        <v>4616</v>
      </c>
      <c r="T1408">
        <v>28</v>
      </c>
      <c r="U1408">
        <v>0</v>
      </c>
      <c r="V1408">
        <v>28</v>
      </c>
      <c r="W1408">
        <v>0.99399999999999999</v>
      </c>
      <c r="X1408">
        <v>1</v>
      </c>
      <c r="Y1408">
        <v>1</v>
      </c>
      <c r="Z1408">
        <v>1</v>
      </c>
      <c r="AA1408">
        <v>1</v>
      </c>
      <c r="AB1408" t="s">
        <v>991</v>
      </c>
      <c r="AC1408" t="s">
        <v>10302</v>
      </c>
      <c r="AP1408" t="s">
        <v>981</v>
      </c>
      <c r="AQ1408">
        <v>0</v>
      </c>
      <c r="AT1408" t="s">
        <v>991</v>
      </c>
      <c r="AU1408" t="s">
        <v>10101</v>
      </c>
      <c r="AV1408" t="s">
        <v>10303</v>
      </c>
      <c r="AW1408" t="s">
        <v>10304</v>
      </c>
      <c r="AX1408" t="s">
        <v>10102</v>
      </c>
      <c r="BF1408" s="730" t="s">
        <v>8251</v>
      </c>
      <c r="BG1408" s="730" t="s">
        <v>5204</v>
      </c>
      <c r="BH1408" s="730" t="s">
        <v>11142</v>
      </c>
    </row>
    <row r="1409" spans="1:60">
      <c r="A1409">
        <v>1405</v>
      </c>
      <c r="B1409" t="s">
        <v>991</v>
      </c>
      <c r="D1409" t="s">
        <v>8129</v>
      </c>
      <c r="E1409" t="s">
        <v>8132</v>
      </c>
      <c r="F1409" t="s">
        <v>1628</v>
      </c>
      <c r="G1409">
        <v>3</v>
      </c>
      <c r="H1409">
        <v>8</v>
      </c>
      <c r="I1409" t="s">
        <v>1583</v>
      </c>
      <c r="J1409" t="s">
        <v>10188</v>
      </c>
      <c r="K1409" t="s">
        <v>7578</v>
      </c>
      <c r="L1409" t="s">
        <v>1585</v>
      </c>
      <c r="M1409" t="s">
        <v>1586</v>
      </c>
      <c r="N1409" t="s">
        <v>10305</v>
      </c>
      <c r="O1409" t="s">
        <v>10305</v>
      </c>
      <c r="P1409" t="s">
        <v>10306</v>
      </c>
      <c r="Q1409">
        <v>42043</v>
      </c>
      <c r="R1409">
        <v>44253</v>
      </c>
      <c r="S1409">
        <v>43664</v>
      </c>
      <c r="T1409">
        <v>531</v>
      </c>
      <c r="U1409">
        <v>58</v>
      </c>
      <c r="V1409">
        <v>589</v>
      </c>
      <c r="W1409">
        <v>0.98670000000000002</v>
      </c>
      <c r="X1409">
        <v>1</v>
      </c>
      <c r="Y1409">
        <v>1</v>
      </c>
      <c r="Z1409">
        <v>1</v>
      </c>
      <c r="AA1409">
        <v>1</v>
      </c>
      <c r="AB1409" t="s">
        <v>991</v>
      </c>
      <c r="AC1409" s="488" t="s">
        <v>10307</v>
      </c>
      <c r="AD1409" s="497" t="s">
        <v>10308</v>
      </c>
      <c r="AE1409" s="497" t="s">
        <v>10309</v>
      </c>
      <c r="AJ1409" s="522" t="s">
        <v>2459</v>
      </c>
      <c r="AK1409" s="522" t="s">
        <v>2459</v>
      </c>
      <c r="AL1409" s="522" t="s">
        <v>5763</v>
      </c>
      <c r="AM1409" s="522" t="s">
        <v>5763</v>
      </c>
      <c r="AN1409" s="522" t="s">
        <v>5763</v>
      </c>
      <c r="AO1409" s="522" t="s">
        <v>5763</v>
      </c>
      <c r="AP1409" s="522"/>
      <c r="AQ1409" s="522"/>
      <c r="AT1409" t="s">
        <v>1023</v>
      </c>
      <c r="AU1409" t="s">
        <v>8235</v>
      </c>
      <c r="AV1409" t="s">
        <v>10310</v>
      </c>
      <c r="AW1409" t="s">
        <v>10311</v>
      </c>
      <c r="AX1409" t="s">
        <v>8302</v>
      </c>
      <c r="BF1409" s="730" t="s">
        <v>8196</v>
      </c>
      <c r="BG1409" s="730" t="s">
        <v>991</v>
      </c>
      <c r="BH1409" s="730" t="s">
        <v>11142</v>
      </c>
    </row>
    <row r="1410" spans="1:60">
      <c r="A1410">
        <v>1406</v>
      </c>
      <c r="B1410" t="s">
        <v>991</v>
      </c>
      <c r="D1410" t="s">
        <v>8055</v>
      </c>
      <c r="E1410" t="s">
        <v>8057</v>
      </c>
      <c r="F1410" t="s">
        <v>974</v>
      </c>
      <c r="G1410">
        <v>1</v>
      </c>
      <c r="H1410">
        <v>0</v>
      </c>
      <c r="I1410" t="s">
        <v>6790</v>
      </c>
      <c r="J1410" t="s">
        <v>10172</v>
      </c>
      <c r="K1410" t="s">
        <v>7578</v>
      </c>
      <c r="L1410" t="s">
        <v>1585</v>
      </c>
      <c r="M1410" t="s">
        <v>1586</v>
      </c>
      <c r="N1410" t="s">
        <v>8057</v>
      </c>
      <c r="O1410" t="s">
        <v>8057</v>
      </c>
      <c r="P1410" t="s">
        <v>10312</v>
      </c>
      <c r="Q1410">
        <v>2003</v>
      </c>
      <c r="R1410">
        <v>2003</v>
      </c>
      <c r="S1410">
        <v>1536</v>
      </c>
      <c r="T1410">
        <v>455</v>
      </c>
      <c r="U1410">
        <v>12</v>
      </c>
      <c r="V1410">
        <v>467</v>
      </c>
      <c r="W1410">
        <v>0.76680000000000004</v>
      </c>
      <c r="X1410">
        <v>0</v>
      </c>
      <c r="Y1410">
        <v>1</v>
      </c>
      <c r="Z1410">
        <v>1</v>
      </c>
      <c r="AA1410">
        <v>0</v>
      </c>
      <c r="AB1410" t="s">
        <v>991</v>
      </c>
      <c r="AC1410" t="s">
        <v>10313</v>
      </c>
      <c r="AP1410" t="s">
        <v>981</v>
      </c>
      <c r="AQ1410">
        <v>0</v>
      </c>
      <c r="AT1410" t="s">
        <v>991</v>
      </c>
      <c r="AU1410" t="s">
        <v>10094</v>
      </c>
      <c r="AV1410" t="s">
        <v>10314</v>
      </c>
      <c r="AW1410" t="s">
        <v>10095</v>
      </c>
      <c r="AX1410" t="s">
        <v>10095</v>
      </c>
      <c r="BF1410" s="730" t="s">
        <v>8160</v>
      </c>
      <c r="BG1410" s="730" t="s">
        <v>2042</v>
      </c>
      <c r="BH1410" s="730" t="s">
        <v>11142</v>
      </c>
    </row>
    <row r="1411" spans="1:60">
      <c r="A1411">
        <v>1407</v>
      </c>
      <c r="B1411" t="s">
        <v>991</v>
      </c>
      <c r="D1411" t="s">
        <v>7977</v>
      </c>
      <c r="E1411" t="s">
        <v>7979</v>
      </c>
      <c r="F1411" t="s">
        <v>974</v>
      </c>
      <c r="G1411">
        <v>1</v>
      </c>
      <c r="H1411">
        <v>0</v>
      </c>
      <c r="I1411" t="s">
        <v>1583</v>
      </c>
      <c r="J1411" t="s">
        <v>10315</v>
      </c>
      <c r="K1411" t="s">
        <v>991</v>
      </c>
      <c r="L1411" t="s">
        <v>1585</v>
      </c>
      <c r="M1411" t="s">
        <v>1586</v>
      </c>
      <c r="N1411" t="s">
        <v>7979</v>
      </c>
      <c r="O1411" t="s">
        <v>7979</v>
      </c>
      <c r="P1411" t="s">
        <v>10316</v>
      </c>
      <c r="Q1411">
        <v>16048</v>
      </c>
      <c r="R1411">
        <v>15933</v>
      </c>
      <c r="S1411">
        <v>15883</v>
      </c>
      <c r="T1411">
        <v>46</v>
      </c>
      <c r="U1411">
        <v>4</v>
      </c>
      <c r="V1411">
        <v>50</v>
      </c>
      <c r="W1411">
        <v>0.99690000000000001</v>
      </c>
      <c r="X1411">
        <v>1</v>
      </c>
      <c r="Y1411">
        <v>1</v>
      </c>
      <c r="Z1411">
        <v>1</v>
      </c>
      <c r="AA1411">
        <v>1</v>
      </c>
      <c r="AB1411" t="s">
        <v>991</v>
      </c>
      <c r="AC1411" t="s">
        <v>10317</v>
      </c>
      <c r="AP1411" t="s">
        <v>981</v>
      </c>
      <c r="AQ1411">
        <v>0</v>
      </c>
      <c r="AT1411" t="s">
        <v>1082</v>
      </c>
      <c r="AU1411" t="s">
        <v>2349</v>
      </c>
      <c r="AV1411" t="s">
        <v>10318</v>
      </c>
      <c r="AW1411" t="s">
        <v>10319</v>
      </c>
      <c r="AX1411" t="s">
        <v>2350</v>
      </c>
      <c r="BF1411" s="730" t="s">
        <v>8129</v>
      </c>
      <c r="BG1411" s="730" t="s">
        <v>7578</v>
      </c>
      <c r="BH1411" s="730" t="s">
        <v>11142</v>
      </c>
    </row>
    <row r="1412" spans="1:60">
      <c r="A1412">
        <v>1408</v>
      </c>
      <c r="B1412" t="s">
        <v>991</v>
      </c>
      <c r="D1412" t="s">
        <v>7842</v>
      </c>
      <c r="E1412" t="s">
        <v>7844</v>
      </c>
      <c r="F1412" t="s">
        <v>974</v>
      </c>
      <c r="G1412">
        <v>1</v>
      </c>
      <c r="H1412">
        <v>0</v>
      </c>
      <c r="I1412" t="s">
        <v>6790</v>
      </c>
      <c r="J1412" t="s">
        <v>6291</v>
      </c>
      <c r="K1412" t="s">
        <v>5835</v>
      </c>
      <c r="L1412" t="s">
        <v>1585</v>
      </c>
      <c r="M1412" t="s">
        <v>1586</v>
      </c>
      <c r="N1412" t="s">
        <v>7844</v>
      </c>
      <c r="O1412" t="s">
        <v>7844</v>
      </c>
      <c r="P1412" t="s">
        <v>10320</v>
      </c>
      <c r="Q1412">
        <v>6206</v>
      </c>
      <c r="R1412">
        <v>6206</v>
      </c>
      <c r="S1412">
        <v>6180</v>
      </c>
      <c r="T1412">
        <v>26</v>
      </c>
      <c r="U1412">
        <v>0</v>
      </c>
      <c r="V1412">
        <v>26</v>
      </c>
      <c r="W1412">
        <v>0.99580000000000002</v>
      </c>
      <c r="X1412">
        <v>1</v>
      </c>
      <c r="Y1412">
        <v>1</v>
      </c>
      <c r="Z1412">
        <v>1</v>
      </c>
      <c r="AA1412">
        <v>1</v>
      </c>
      <c r="AB1412" t="s">
        <v>991</v>
      </c>
      <c r="AC1412" t="s">
        <v>10321</v>
      </c>
      <c r="AP1412" t="s">
        <v>981</v>
      </c>
      <c r="AQ1412">
        <v>0</v>
      </c>
      <c r="AT1412" t="s">
        <v>1190</v>
      </c>
      <c r="AU1412" t="s">
        <v>2807</v>
      </c>
      <c r="AV1412" t="s">
        <v>10322</v>
      </c>
      <c r="AW1412" t="s">
        <v>4703</v>
      </c>
      <c r="AX1412" t="s">
        <v>2808</v>
      </c>
      <c r="BF1412" s="730" t="s">
        <v>8055</v>
      </c>
      <c r="BG1412" s="730" t="s">
        <v>7578</v>
      </c>
      <c r="BH1412" s="730" t="s">
        <v>11142</v>
      </c>
    </row>
    <row r="1413" spans="1:60">
      <c r="A1413">
        <v>1409</v>
      </c>
      <c r="B1413" t="s">
        <v>991</v>
      </c>
      <c r="D1413" t="s">
        <v>7823</v>
      </c>
      <c r="E1413" t="s">
        <v>7826</v>
      </c>
      <c r="F1413" t="s">
        <v>974</v>
      </c>
      <c r="G1413">
        <v>1</v>
      </c>
      <c r="H1413">
        <v>0</v>
      </c>
      <c r="I1413" t="s">
        <v>2133</v>
      </c>
      <c r="J1413" t="s">
        <v>2293</v>
      </c>
      <c r="K1413" t="s">
        <v>2042</v>
      </c>
      <c r="L1413" t="s">
        <v>1585</v>
      </c>
      <c r="M1413" t="s">
        <v>1586</v>
      </c>
      <c r="N1413" t="s">
        <v>7826</v>
      </c>
      <c r="O1413" t="s">
        <v>7826</v>
      </c>
      <c r="P1413" t="s">
        <v>10323</v>
      </c>
      <c r="Q1413">
        <v>4324</v>
      </c>
      <c r="R1413">
        <v>4324</v>
      </c>
      <c r="S1413">
        <v>4249</v>
      </c>
      <c r="T1413">
        <v>75</v>
      </c>
      <c r="U1413">
        <v>0</v>
      </c>
      <c r="V1413">
        <v>75</v>
      </c>
      <c r="W1413">
        <v>0.98270000000000002</v>
      </c>
      <c r="X1413">
        <v>1</v>
      </c>
      <c r="Y1413">
        <v>1</v>
      </c>
      <c r="Z1413">
        <v>0</v>
      </c>
      <c r="AA1413">
        <v>0</v>
      </c>
      <c r="AB1413" t="s">
        <v>991</v>
      </c>
      <c r="AC1413" t="s">
        <v>10324</v>
      </c>
      <c r="AP1413" t="s">
        <v>981</v>
      </c>
      <c r="AQ1413">
        <v>0</v>
      </c>
      <c r="AT1413" t="s">
        <v>991</v>
      </c>
      <c r="AU1413" t="s">
        <v>10089</v>
      </c>
      <c r="AV1413" t="s">
        <v>10325</v>
      </c>
      <c r="AW1413" t="s">
        <v>10326</v>
      </c>
      <c r="AX1413" t="s">
        <v>10090</v>
      </c>
      <c r="BF1413" s="730" t="s">
        <v>7977</v>
      </c>
      <c r="BG1413" s="730" t="s">
        <v>991</v>
      </c>
      <c r="BH1413" s="730" t="s">
        <v>11142</v>
      </c>
    </row>
    <row r="1414" spans="1:60">
      <c r="A1414">
        <v>1410</v>
      </c>
      <c r="B1414" t="s">
        <v>991</v>
      </c>
      <c r="D1414" t="s">
        <v>7714</v>
      </c>
      <c r="E1414" t="s">
        <v>7716</v>
      </c>
      <c r="F1414" t="s">
        <v>974</v>
      </c>
      <c r="G1414">
        <v>1</v>
      </c>
      <c r="H1414">
        <v>0</v>
      </c>
      <c r="I1414" t="s">
        <v>1583</v>
      </c>
      <c r="J1414" t="s">
        <v>9979</v>
      </c>
      <c r="K1414" t="s">
        <v>991</v>
      </c>
      <c r="L1414" t="s">
        <v>1585</v>
      </c>
      <c r="M1414" t="s">
        <v>1586</v>
      </c>
      <c r="N1414" t="s">
        <v>7716</v>
      </c>
      <c r="O1414" t="s">
        <v>7716</v>
      </c>
      <c r="P1414" t="s">
        <v>10327</v>
      </c>
      <c r="Q1414">
        <v>3500</v>
      </c>
      <c r="R1414">
        <v>3500</v>
      </c>
      <c r="S1414">
        <v>3456</v>
      </c>
      <c r="T1414">
        <v>44</v>
      </c>
      <c r="U1414">
        <v>0</v>
      </c>
      <c r="V1414">
        <v>44</v>
      </c>
      <c r="W1414">
        <v>0.98740000000000006</v>
      </c>
      <c r="X1414">
        <v>1</v>
      </c>
      <c r="Y1414">
        <v>1</v>
      </c>
      <c r="Z1414">
        <v>1</v>
      </c>
      <c r="AA1414">
        <v>1</v>
      </c>
      <c r="AB1414" t="s">
        <v>991</v>
      </c>
      <c r="AC1414" t="s">
        <v>10328</v>
      </c>
      <c r="AP1414" t="s">
        <v>981</v>
      </c>
      <c r="AQ1414">
        <v>0</v>
      </c>
      <c r="AT1414" t="s">
        <v>936</v>
      </c>
      <c r="AU1414" t="s">
        <v>5752</v>
      </c>
      <c r="AV1414" t="s">
        <v>10329</v>
      </c>
      <c r="AW1414" t="s">
        <v>10330</v>
      </c>
      <c r="AX1414" t="s">
        <v>5753</v>
      </c>
      <c r="BF1414" s="730" t="s">
        <v>7842</v>
      </c>
      <c r="BG1414" s="730" t="s">
        <v>5835</v>
      </c>
      <c r="BH1414" s="730" t="s">
        <v>11142</v>
      </c>
    </row>
    <row r="1415" spans="1:60">
      <c r="A1415">
        <v>1411</v>
      </c>
      <c r="B1415" t="s">
        <v>7672</v>
      </c>
      <c r="D1415" t="s">
        <v>7673</v>
      </c>
      <c r="E1415" t="s">
        <v>7676</v>
      </c>
      <c r="F1415" t="s">
        <v>974</v>
      </c>
      <c r="G1415">
        <v>1</v>
      </c>
      <c r="H1415">
        <v>0</v>
      </c>
      <c r="I1415" t="s">
        <v>4906</v>
      </c>
      <c r="J1415" t="s">
        <v>10331</v>
      </c>
      <c r="K1415" t="s">
        <v>10332</v>
      </c>
      <c r="L1415" t="s">
        <v>1585</v>
      </c>
      <c r="M1415" t="s">
        <v>10333</v>
      </c>
      <c r="N1415" t="s">
        <v>10334</v>
      </c>
      <c r="O1415" t="s">
        <v>7676</v>
      </c>
      <c r="P1415" t="s">
        <v>10335</v>
      </c>
      <c r="Q1415">
        <v>2542</v>
      </c>
      <c r="R1415">
        <v>2412</v>
      </c>
      <c r="S1415">
        <v>2374</v>
      </c>
      <c r="T1415">
        <v>6</v>
      </c>
      <c r="U1415">
        <v>32</v>
      </c>
      <c r="V1415">
        <v>38</v>
      </c>
      <c r="W1415">
        <v>0.98419999999999996</v>
      </c>
      <c r="X1415">
        <v>1</v>
      </c>
      <c r="Y1415">
        <v>1</v>
      </c>
      <c r="Z1415">
        <v>0</v>
      </c>
      <c r="AA1415">
        <v>0</v>
      </c>
      <c r="AB1415" t="s">
        <v>7672</v>
      </c>
      <c r="AC1415" t="s">
        <v>10336</v>
      </c>
      <c r="AP1415" t="s">
        <v>981</v>
      </c>
      <c r="AQ1415">
        <v>0</v>
      </c>
      <c r="AT1415" t="s">
        <v>1054</v>
      </c>
      <c r="AU1415" t="s">
        <v>3992</v>
      </c>
      <c r="AV1415" t="s">
        <v>10337</v>
      </c>
      <c r="AW1415" t="s">
        <v>10338</v>
      </c>
      <c r="AX1415" t="s">
        <v>3993</v>
      </c>
      <c r="BF1415" s="730" t="s">
        <v>7823</v>
      </c>
      <c r="BG1415" s="730" t="s">
        <v>2042</v>
      </c>
      <c r="BH1415" s="730" t="s">
        <v>11142</v>
      </c>
    </row>
    <row r="1416" spans="1:60">
      <c r="A1416">
        <v>1412</v>
      </c>
      <c r="B1416" t="s">
        <v>991</v>
      </c>
      <c r="D1416" t="s">
        <v>7649</v>
      </c>
      <c r="E1416" t="s">
        <v>7651</v>
      </c>
      <c r="F1416" t="s">
        <v>974</v>
      </c>
      <c r="G1416">
        <v>1</v>
      </c>
      <c r="H1416">
        <v>0</v>
      </c>
      <c r="I1416" t="s">
        <v>6790</v>
      </c>
      <c r="J1416" t="s">
        <v>10339</v>
      </c>
      <c r="K1416" t="s">
        <v>7578</v>
      </c>
      <c r="L1416" t="s">
        <v>1585</v>
      </c>
      <c r="M1416" t="s">
        <v>1586</v>
      </c>
      <c r="N1416" t="s">
        <v>7651</v>
      </c>
      <c r="O1416" t="s">
        <v>7651</v>
      </c>
      <c r="P1416" t="s">
        <v>10340</v>
      </c>
      <c r="Q1416">
        <v>18333</v>
      </c>
      <c r="R1416">
        <v>16024</v>
      </c>
      <c r="S1416">
        <v>15812</v>
      </c>
      <c r="T1416">
        <v>90</v>
      </c>
      <c r="U1416">
        <v>122</v>
      </c>
      <c r="V1416">
        <v>212</v>
      </c>
      <c r="W1416">
        <v>0.98680000000000001</v>
      </c>
      <c r="X1416">
        <v>1</v>
      </c>
      <c r="Y1416">
        <v>1</v>
      </c>
      <c r="Z1416">
        <v>1</v>
      </c>
      <c r="AA1416">
        <v>1</v>
      </c>
      <c r="AB1416" t="s">
        <v>991</v>
      </c>
      <c r="AC1416" t="s">
        <v>10341</v>
      </c>
      <c r="AP1416" t="s">
        <v>981</v>
      </c>
      <c r="AQ1416">
        <v>0</v>
      </c>
      <c r="AT1416" t="s">
        <v>1190</v>
      </c>
      <c r="AU1416" t="s">
        <v>2794</v>
      </c>
      <c r="AV1416" t="s">
        <v>10342</v>
      </c>
      <c r="AW1416" t="s">
        <v>2796</v>
      </c>
      <c r="AX1416" t="s">
        <v>2795</v>
      </c>
      <c r="BF1416" s="730" t="s">
        <v>7714</v>
      </c>
      <c r="BG1416" s="730" t="s">
        <v>991</v>
      </c>
      <c r="BH1416" s="730" t="s">
        <v>11142</v>
      </c>
    </row>
    <row r="1417" spans="1:60">
      <c r="A1417">
        <v>1413</v>
      </c>
      <c r="B1417" t="s">
        <v>991</v>
      </c>
      <c r="D1417" t="s">
        <v>7608</v>
      </c>
      <c r="E1417" t="s">
        <v>7610</v>
      </c>
      <c r="F1417" t="s">
        <v>974</v>
      </c>
      <c r="G1417">
        <v>1</v>
      </c>
      <c r="H1417">
        <v>0</v>
      </c>
      <c r="I1417" t="s">
        <v>1583</v>
      </c>
      <c r="J1417" t="s">
        <v>9884</v>
      </c>
      <c r="K1417" t="s">
        <v>991</v>
      </c>
      <c r="L1417" t="s">
        <v>1585</v>
      </c>
      <c r="M1417" t="s">
        <v>1586</v>
      </c>
      <c r="N1417" t="s">
        <v>7610</v>
      </c>
      <c r="O1417" t="s">
        <v>7610</v>
      </c>
      <c r="P1417" t="s">
        <v>10343</v>
      </c>
      <c r="Q1417">
        <v>27910</v>
      </c>
      <c r="R1417">
        <v>28645</v>
      </c>
      <c r="S1417">
        <v>27140</v>
      </c>
      <c r="T1417">
        <v>1464</v>
      </c>
      <c r="U1417">
        <v>41</v>
      </c>
      <c r="V1417">
        <v>1505</v>
      </c>
      <c r="W1417">
        <v>0.94750000000000001</v>
      </c>
      <c r="X1417">
        <v>0</v>
      </c>
      <c r="Y1417">
        <v>1</v>
      </c>
      <c r="Z1417">
        <v>1</v>
      </c>
      <c r="AA1417">
        <v>0</v>
      </c>
      <c r="AB1417" t="s">
        <v>991</v>
      </c>
      <c r="AC1417" t="s">
        <v>10344</v>
      </c>
      <c r="AP1417" t="s">
        <v>981</v>
      </c>
      <c r="AQ1417">
        <v>0</v>
      </c>
      <c r="AT1417" t="s">
        <v>1521</v>
      </c>
      <c r="AU1417" t="s">
        <v>1674</v>
      </c>
      <c r="AV1417" t="s">
        <v>10345</v>
      </c>
      <c r="AW1417" t="s">
        <v>10346</v>
      </c>
      <c r="AX1417" t="s">
        <v>1675</v>
      </c>
      <c r="BF1417" s="730" t="s">
        <v>7673</v>
      </c>
      <c r="BG1417" s="730" t="s">
        <v>10332</v>
      </c>
      <c r="BH1417" s="730" t="s">
        <v>11142</v>
      </c>
    </row>
    <row r="1418" spans="1:60">
      <c r="A1418">
        <v>1414</v>
      </c>
      <c r="B1418" t="s">
        <v>991</v>
      </c>
      <c r="D1418" t="s">
        <v>7575</v>
      </c>
      <c r="E1418" t="s">
        <v>7578</v>
      </c>
      <c r="F1418" t="s">
        <v>974</v>
      </c>
      <c r="G1418">
        <v>1</v>
      </c>
      <c r="H1418">
        <v>0</v>
      </c>
      <c r="I1418" t="s">
        <v>6790</v>
      </c>
      <c r="J1418" t="s">
        <v>10347</v>
      </c>
      <c r="K1418" t="s">
        <v>7578</v>
      </c>
      <c r="L1418" t="s">
        <v>1585</v>
      </c>
      <c r="M1418" t="s">
        <v>1586</v>
      </c>
      <c r="N1418" t="s">
        <v>10348</v>
      </c>
      <c r="O1418" t="s">
        <v>10349</v>
      </c>
      <c r="P1418" t="s">
        <v>10350</v>
      </c>
      <c r="Q1418">
        <v>96772</v>
      </c>
      <c r="R1418">
        <v>67657</v>
      </c>
      <c r="S1418">
        <v>65725</v>
      </c>
      <c r="T1418">
        <v>1657</v>
      </c>
      <c r="U1418">
        <v>275</v>
      </c>
      <c r="V1418">
        <v>1932</v>
      </c>
      <c r="W1418">
        <v>0.97140000000000004</v>
      </c>
      <c r="X1418">
        <v>0</v>
      </c>
      <c r="Y1418">
        <v>1</v>
      </c>
      <c r="Z1418">
        <v>1</v>
      </c>
      <c r="AA1418">
        <v>0</v>
      </c>
      <c r="AB1418" t="s">
        <v>991</v>
      </c>
      <c r="AC1418" t="s">
        <v>10351</v>
      </c>
      <c r="AP1418" t="s">
        <v>981</v>
      </c>
      <c r="AQ1418">
        <v>0</v>
      </c>
      <c r="AT1418" t="s">
        <v>1054</v>
      </c>
      <c r="AU1418" t="s">
        <v>4313</v>
      </c>
      <c r="AV1418" t="s">
        <v>10352</v>
      </c>
      <c r="AW1418" t="s">
        <v>4314</v>
      </c>
      <c r="AX1418" t="s">
        <v>4314</v>
      </c>
      <c r="BF1418" s="730" t="s">
        <v>7649</v>
      </c>
      <c r="BG1418" s="730" t="s">
        <v>7578</v>
      </c>
      <c r="BH1418" s="730" t="s">
        <v>11142</v>
      </c>
    </row>
    <row r="1419" spans="1:60">
      <c r="A1419">
        <v>1415</v>
      </c>
      <c r="B1419" t="s">
        <v>991</v>
      </c>
      <c r="D1419" t="s">
        <v>7513</v>
      </c>
      <c r="E1419" t="s">
        <v>7515</v>
      </c>
      <c r="F1419" t="s">
        <v>974</v>
      </c>
      <c r="G1419">
        <v>1</v>
      </c>
      <c r="H1419">
        <v>0</v>
      </c>
      <c r="I1419" t="s">
        <v>1583</v>
      </c>
      <c r="J1419" t="s">
        <v>1614</v>
      </c>
      <c r="K1419" t="s">
        <v>10061</v>
      </c>
      <c r="L1419" t="s">
        <v>1585</v>
      </c>
      <c r="M1419" t="s">
        <v>1586</v>
      </c>
      <c r="N1419" t="s">
        <v>7515</v>
      </c>
      <c r="O1419" t="s">
        <v>7515</v>
      </c>
      <c r="P1419" t="s">
        <v>10353</v>
      </c>
      <c r="Q1419">
        <v>25710</v>
      </c>
      <c r="R1419">
        <v>24705</v>
      </c>
      <c r="S1419">
        <v>24412</v>
      </c>
      <c r="T1419">
        <v>254</v>
      </c>
      <c r="U1419">
        <v>39</v>
      </c>
      <c r="V1419">
        <v>293</v>
      </c>
      <c r="W1419">
        <v>0.98809999999999998</v>
      </c>
      <c r="X1419">
        <v>1</v>
      </c>
      <c r="Y1419">
        <v>1</v>
      </c>
      <c r="Z1419">
        <v>1</v>
      </c>
      <c r="AA1419">
        <v>1</v>
      </c>
      <c r="AB1419" t="s">
        <v>991</v>
      </c>
      <c r="AC1419" t="s">
        <v>10354</v>
      </c>
      <c r="AP1419" t="s">
        <v>981</v>
      </c>
      <c r="AQ1419">
        <v>0</v>
      </c>
      <c r="AT1419" t="s">
        <v>1044</v>
      </c>
      <c r="AU1419" t="s">
        <v>7267</v>
      </c>
      <c r="AV1419" t="s">
        <v>10355</v>
      </c>
      <c r="AW1419" t="s">
        <v>4631</v>
      </c>
      <c r="AX1419" t="s">
        <v>7268</v>
      </c>
      <c r="BF1419" s="730" t="s">
        <v>7608</v>
      </c>
      <c r="BG1419" s="730" t="s">
        <v>991</v>
      </c>
      <c r="BH1419" s="730" t="s">
        <v>11142</v>
      </c>
    </row>
    <row r="1420" spans="1:60">
      <c r="A1420">
        <v>1416</v>
      </c>
      <c r="B1420" t="s">
        <v>991</v>
      </c>
      <c r="D1420" t="s">
        <v>7398</v>
      </c>
      <c r="E1420" t="s">
        <v>7401</v>
      </c>
      <c r="F1420" t="s">
        <v>974</v>
      </c>
      <c r="G1420">
        <v>1</v>
      </c>
      <c r="H1420">
        <v>0</v>
      </c>
      <c r="I1420" t="s">
        <v>1583</v>
      </c>
      <c r="J1420" t="s">
        <v>9979</v>
      </c>
      <c r="K1420" t="s">
        <v>991</v>
      </c>
      <c r="L1420" t="s">
        <v>1585</v>
      </c>
      <c r="M1420" t="s">
        <v>1586</v>
      </c>
      <c r="N1420" t="s">
        <v>7401</v>
      </c>
      <c r="O1420" t="s">
        <v>7401</v>
      </c>
      <c r="P1420" t="s">
        <v>10356</v>
      </c>
      <c r="Q1420">
        <v>2035</v>
      </c>
      <c r="R1420">
        <v>2055</v>
      </c>
      <c r="S1420">
        <v>2043</v>
      </c>
      <c r="T1420">
        <v>12</v>
      </c>
      <c r="U1420">
        <v>0</v>
      </c>
      <c r="V1420">
        <v>12</v>
      </c>
      <c r="W1420">
        <v>0.99419999999999997</v>
      </c>
      <c r="X1420">
        <v>1</v>
      </c>
      <c r="Y1420">
        <v>1</v>
      </c>
      <c r="Z1420">
        <v>1</v>
      </c>
      <c r="AA1420">
        <v>1</v>
      </c>
      <c r="AB1420" t="s">
        <v>991</v>
      </c>
      <c r="AC1420" t="s">
        <v>10357</v>
      </c>
      <c r="AP1420" t="s">
        <v>981</v>
      </c>
      <c r="AQ1420">
        <v>0</v>
      </c>
      <c r="AT1420" t="s">
        <v>936</v>
      </c>
      <c r="AU1420" t="s">
        <v>5352</v>
      </c>
      <c r="AV1420" t="s">
        <v>10358</v>
      </c>
      <c r="AW1420" t="s">
        <v>5353</v>
      </c>
      <c r="AX1420" t="s">
        <v>5353</v>
      </c>
      <c r="BF1420" s="730" t="s">
        <v>7575</v>
      </c>
      <c r="BG1420" s="730" t="s">
        <v>7578</v>
      </c>
      <c r="BH1420" s="730" t="s">
        <v>11142</v>
      </c>
    </row>
    <row r="1421" spans="1:60">
      <c r="A1421">
        <v>1417</v>
      </c>
      <c r="B1421" t="s">
        <v>991</v>
      </c>
      <c r="D1421" t="s">
        <v>7379</v>
      </c>
      <c r="E1421" t="s">
        <v>7382</v>
      </c>
      <c r="F1421" t="s">
        <v>974</v>
      </c>
      <c r="G1421">
        <v>1</v>
      </c>
      <c r="H1421">
        <v>0</v>
      </c>
      <c r="I1421" t="s">
        <v>6790</v>
      </c>
      <c r="J1421" t="s">
        <v>9901</v>
      </c>
      <c r="K1421" t="s">
        <v>7578</v>
      </c>
      <c r="L1421" t="s">
        <v>1585</v>
      </c>
      <c r="M1421" t="s">
        <v>1586</v>
      </c>
      <c r="N1421" t="s">
        <v>10359</v>
      </c>
      <c r="O1421" t="s">
        <v>10359</v>
      </c>
      <c r="P1421" t="s">
        <v>10360</v>
      </c>
      <c r="Q1421">
        <v>13360</v>
      </c>
      <c r="R1421">
        <v>12333</v>
      </c>
      <c r="S1421">
        <v>11109</v>
      </c>
      <c r="T1421">
        <v>1068</v>
      </c>
      <c r="U1421">
        <v>17</v>
      </c>
      <c r="V1421">
        <v>1224</v>
      </c>
      <c r="W1421">
        <v>0.90080000000000005</v>
      </c>
      <c r="X1421">
        <v>0</v>
      </c>
      <c r="Y1421">
        <v>1</v>
      </c>
      <c r="Z1421">
        <v>1</v>
      </c>
      <c r="AA1421">
        <v>0</v>
      </c>
      <c r="AB1421" t="s">
        <v>991</v>
      </c>
      <c r="AC1421" t="s">
        <v>10361</v>
      </c>
      <c r="AP1421" t="s">
        <v>981</v>
      </c>
      <c r="AQ1421">
        <v>0</v>
      </c>
      <c r="AT1421" t="s">
        <v>1023</v>
      </c>
      <c r="AU1421" t="s">
        <v>8295</v>
      </c>
      <c r="AV1421" t="s">
        <v>10362</v>
      </c>
      <c r="AW1421" t="s">
        <v>10363</v>
      </c>
      <c r="AX1421" t="s">
        <v>8296</v>
      </c>
      <c r="BF1421" s="730" t="s">
        <v>7513</v>
      </c>
      <c r="BG1421" s="730" t="s">
        <v>10061</v>
      </c>
      <c r="BH1421" s="730" t="s">
        <v>11142</v>
      </c>
    </row>
    <row r="1422" spans="1:60">
      <c r="A1422">
        <v>1418</v>
      </c>
      <c r="B1422" t="s">
        <v>991</v>
      </c>
      <c r="D1422" t="s">
        <v>7183</v>
      </c>
      <c r="E1422" t="s">
        <v>7185</v>
      </c>
      <c r="F1422" t="s">
        <v>974</v>
      </c>
      <c r="G1422">
        <v>1</v>
      </c>
      <c r="H1422">
        <v>0</v>
      </c>
      <c r="I1422" t="s">
        <v>1583</v>
      </c>
      <c r="J1422" t="s">
        <v>6637</v>
      </c>
      <c r="K1422" t="s">
        <v>991</v>
      </c>
      <c r="L1422" t="s">
        <v>1585</v>
      </c>
      <c r="M1422" t="s">
        <v>1586</v>
      </c>
      <c r="N1422" t="s">
        <v>10364</v>
      </c>
      <c r="O1422" t="s">
        <v>10365</v>
      </c>
      <c r="P1422" t="s">
        <v>10366</v>
      </c>
      <c r="Q1422">
        <v>58098</v>
      </c>
      <c r="R1422">
        <v>57796</v>
      </c>
      <c r="S1422">
        <v>56707</v>
      </c>
      <c r="T1422">
        <v>1018</v>
      </c>
      <c r="U1422">
        <v>71</v>
      </c>
      <c r="V1422">
        <v>1089</v>
      </c>
      <c r="W1422">
        <v>0.98119999999999996</v>
      </c>
      <c r="X1422">
        <v>1</v>
      </c>
      <c r="Y1422">
        <v>1</v>
      </c>
      <c r="Z1422">
        <v>1</v>
      </c>
      <c r="AA1422">
        <v>1</v>
      </c>
      <c r="AB1422" t="s">
        <v>991</v>
      </c>
      <c r="AC1422" t="s">
        <v>10367</v>
      </c>
      <c r="AP1422" t="s">
        <v>981</v>
      </c>
      <c r="AQ1422">
        <v>0</v>
      </c>
      <c r="AT1422" t="s">
        <v>991</v>
      </c>
      <c r="AU1422" t="s">
        <v>10083</v>
      </c>
      <c r="AV1422" t="s">
        <v>10368</v>
      </c>
      <c r="AW1422" t="s">
        <v>10369</v>
      </c>
      <c r="AX1422" t="s">
        <v>10084</v>
      </c>
      <c r="BF1422" s="730" t="s">
        <v>7398</v>
      </c>
      <c r="BG1422" s="730" t="s">
        <v>991</v>
      </c>
      <c r="BH1422" s="730" t="s">
        <v>11142</v>
      </c>
    </row>
    <row r="1423" spans="1:60">
      <c r="A1423">
        <v>1419</v>
      </c>
      <c r="B1423" t="s">
        <v>991</v>
      </c>
      <c r="D1423" t="s">
        <v>7159</v>
      </c>
      <c r="E1423" t="s">
        <v>7162</v>
      </c>
      <c r="F1423" t="s">
        <v>974</v>
      </c>
      <c r="G1423">
        <v>1</v>
      </c>
      <c r="H1423">
        <v>0</v>
      </c>
      <c r="I1423" t="s">
        <v>1583</v>
      </c>
      <c r="J1423" t="s">
        <v>10370</v>
      </c>
      <c r="K1423" t="s">
        <v>10069</v>
      </c>
      <c r="L1423" t="s">
        <v>1585</v>
      </c>
      <c r="M1423" t="s">
        <v>1586</v>
      </c>
      <c r="N1423" t="s">
        <v>7162</v>
      </c>
      <c r="O1423" t="s">
        <v>7162</v>
      </c>
      <c r="P1423" t="s">
        <v>10371</v>
      </c>
      <c r="Q1423">
        <v>36664</v>
      </c>
      <c r="R1423">
        <v>36560</v>
      </c>
      <c r="S1423">
        <v>35636</v>
      </c>
      <c r="T1423">
        <v>592</v>
      </c>
      <c r="U1423">
        <v>332</v>
      </c>
      <c r="V1423">
        <v>924</v>
      </c>
      <c r="W1423">
        <v>0.97470000000000001</v>
      </c>
      <c r="X1423">
        <v>0</v>
      </c>
      <c r="Y1423">
        <v>1</v>
      </c>
      <c r="Z1423">
        <v>1</v>
      </c>
      <c r="AA1423">
        <v>0</v>
      </c>
      <c r="AB1423" t="s">
        <v>991</v>
      </c>
      <c r="AC1423" t="s">
        <v>10372</v>
      </c>
      <c r="AP1423" t="s">
        <v>981</v>
      </c>
      <c r="AQ1423">
        <v>0</v>
      </c>
      <c r="AT1423" t="s">
        <v>1082</v>
      </c>
      <c r="AU1423" t="s">
        <v>2340</v>
      </c>
      <c r="AV1423" t="s">
        <v>10373</v>
      </c>
      <c r="AW1423" t="s">
        <v>1440</v>
      </c>
      <c r="AX1423" t="s">
        <v>2341</v>
      </c>
      <c r="BF1423" s="730" t="s">
        <v>7379</v>
      </c>
      <c r="BG1423" s="730" t="s">
        <v>7578</v>
      </c>
      <c r="BH1423" s="730" t="s">
        <v>11142</v>
      </c>
    </row>
    <row r="1424" spans="1:60">
      <c r="A1424">
        <v>1420</v>
      </c>
      <c r="B1424" t="s">
        <v>991</v>
      </c>
      <c r="D1424" t="s">
        <v>7149</v>
      </c>
      <c r="E1424" t="s">
        <v>7152</v>
      </c>
      <c r="F1424" t="s">
        <v>974</v>
      </c>
      <c r="G1424">
        <v>1</v>
      </c>
      <c r="H1424">
        <v>0</v>
      </c>
      <c r="I1424" t="s">
        <v>6157</v>
      </c>
      <c r="J1424" t="s">
        <v>10374</v>
      </c>
      <c r="K1424" t="s">
        <v>5835</v>
      </c>
      <c r="L1424" t="s">
        <v>1585</v>
      </c>
      <c r="M1424" t="s">
        <v>1586</v>
      </c>
      <c r="N1424" t="s">
        <v>10375</v>
      </c>
      <c r="O1424" t="s">
        <v>7152</v>
      </c>
      <c r="P1424" t="s">
        <v>10376</v>
      </c>
      <c r="Q1424">
        <v>5739</v>
      </c>
      <c r="R1424">
        <v>5489</v>
      </c>
      <c r="S1424">
        <v>5119</v>
      </c>
      <c r="T1424">
        <v>210</v>
      </c>
      <c r="U1424">
        <v>81</v>
      </c>
      <c r="V1424">
        <v>370</v>
      </c>
      <c r="W1424">
        <v>0.93259999999999998</v>
      </c>
      <c r="X1424">
        <v>0</v>
      </c>
      <c r="Y1424">
        <v>1</v>
      </c>
      <c r="Z1424">
        <v>1</v>
      </c>
      <c r="AA1424">
        <v>0</v>
      </c>
      <c r="AB1424" t="s">
        <v>991</v>
      </c>
      <c r="AC1424" t="s">
        <v>10377</v>
      </c>
      <c r="AP1424" t="s">
        <v>981</v>
      </c>
      <c r="AQ1424">
        <v>0</v>
      </c>
      <c r="AT1424" t="s">
        <v>1082</v>
      </c>
      <c r="AU1424" t="s">
        <v>2662</v>
      </c>
      <c r="AV1424" t="s">
        <v>10378</v>
      </c>
      <c r="AW1424" t="s">
        <v>2663</v>
      </c>
      <c r="AX1424" t="s">
        <v>2663</v>
      </c>
      <c r="BF1424" s="730" t="s">
        <v>7183</v>
      </c>
      <c r="BG1424" s="730" t="s">
        <v>991</v>
      </c>
      <c r="BH1424" s="730" t="s">
        <v>11142</v>
      </c>
    </row>
    <row r="1425" spans="1:60">
      <c r="A1425">
        <v>1421</v>
      </c>
      <c r="B1425" t="s">
        <v>991</v>
      </c>
      <c r="D1425" t="s">
        <v>7144</v>
      </c>
      <c r="E1425" t="s">
        <v>7146</v>
      </c>
      <c r="F1425" t="s">
        <v>974</v>
      </c>
      <c r="G1425">
        <v>1</v>
      </c>
      <c r="H1425">
        <v>0</v>
      </c>
      <c r="I1425" t="s">
        <v>1583</v>
      </c>
      <c r="J1425" t="s">
        <v>10195</v>
      </c>
      <c r="K1425" t="s">
        <v>5835</v>
      </c>
      <c r="L1425" t="s">
        <v>1585</v>
      </c>
      <c r="M1425" t="s">
        <v>1586</v>
      </c>
      <c r="N1425" t="s">
        <v>7146</v>
      </c>
      <c r="O1425" t="s">
        <v>7146</v>
      </c>
      <c r="P1425" t="s">
        <v>10379</v>
      </c>
      <c r="Q1425">
        <v>29731</v>
      </c>
      <c r="R1425">
        <v>16362</v>
      </c>
      <c r="S1425">
        <v>15690</v>
      </c>
      <c r="T1425">
        <v>651</v>
      </c>
      <c r="U1425">
        <v>21</v>
      </c>
      <c r="V1425">
        <v>672</v>
      </c>
      <c r="W1425">
        <v>0.95889999999999997</v>
      </c>
      <c r="X1425">
        <v>0</v>
      </c>
      <c r="Y1425">
        <v>1</v>
      </c>
      <c r="Z1425">
        <v>1</v>
      </c>
      <c r="AA1425">
        <v>0</v>
      </c>
      <c r="AB1425" t="s">
        <v>991</v>
      </c>
      <c r="AC1425" t="s">
        <v>10380</v>
      </c>
      <c r="AP1425" t="s">
        <v>981</v>
      </c>
      <c r="AQ1425">
        <v>0</v>
      </c>
      <c r="AT1425" t="s">
        <v>1044</v>
      </c>
      <c r="AU1425" t="s">
        <v>7489</v>
      </c>
      <c r="AV1425" t="s">
        <v>10381</v>
      </c>
      <c r="AW1425" t="s">
        <v>10382</v>
      </c>
      <c r="AX1425" t="s">
        <v>7490</v>
      </c>
      <c r="BF1425" s="730" t="s">
        <v>7159</v>
      </c>
      <c r="BG1425" s="730" t="s">
        <v>10069</v>
      </c>
      <c r="BH1425" s="730" t="s">
        <v>11142</v>
      </c>
    </row>
    <row r="1426" spans="1:60">
      <c r="A1426">
        <v>1422</v>
      </c>
      <c r="B1426" t="s">
        <v>991</v>
      </c>
      <c r="D1426" t="s">
        <v>7082</v>
      </c>
      <c r="E1426" t="s">
        <v>7078</v>
      </c>
      <c r="F1426" t="s">
        <v>974</v>
      </c>
      <c r="G1426">
        <v>1</v>
      </c>
      <c r="H1426">
        <v>0</v>
      </c>
      <c r="I1426" t="s">
        <v>6790</v>
      </c>
      <c r="J1426" t="s">
        <v>10078</v>
      </c>
      <c r="K1426" t="s">
        <v>5835</v>
      </c>
      <c r="L1426" t="s">
        <v>1585</v>
      </c>
      <c r="M1426" t="s">
        <v>1586</v>
      </c>
      <c r="N1426" t="s">
        <v>7078</v>
      </c>
      <c r="O1426" t="s">
        <v>7078</v>
      </c>
      <c r="P1426" t="s">
        <v>10383</v>
      </c>
      <c r="Q1426">
        <v>7781</v>
      </c>
      <c r="R1426">
        <v>7509</v>
      </c>
      <c r="S1426">
        <v>7352</v>
      </c>
      <c r="T1426">
        <v>85</v>
      </c>
      <c r="U1426">
        <v>72</v>
      </c>
      <c r="V1426">
        <v>157</v>
      </c>
      <c r="W1426">
        <v>0.97909999999999997</v>
      </c>
      <c r="X1426">
        <v>0</v>
      </c>
      <c r="Y1426">
        <v>1</v>
      </c>
      <c r="Z1426">
        <v>1</v>
      </c>
      <c r="AA1426">
        <v>0</v>
      </c>
      <c r="AB1426" t="s">
        <v>991</v>
      </c>
      <c r="AC1426" t="s">
        <v>10384</v>
      </c>
      <c r="AP1426" t="s">
        <v>981</v>
      </c>
      <c r="AQ1426">
        <v>0</v>
      </c>
      <c r="AT1426" t="s">
        <v>1044</v>
      </c>
      <c r="AU1426" t="s">
        <v>7489</v>
      </c>
      <c r="AV1426" t="s">
        <v>10385</v>
      </c>
      <c r="AW1426" t="s">
        <v>10386</v>
      </c>
      <c r="AX1426" t="s">
        <v>7490</v>
      </c>
      <c r="BF1426" s="730" t="s">
        <v>7149</v>
      </c>
      <c r="BG1426" s="730" t="s">
        <v>5835</v>
      </c>
      <c r="BH1426" s="730" t="s">
        <v>11142</v>
      </c>
    </row>
    <row r="1427" spans="1:60">
      <c r="A1427">
        <v>1423</v>
      </c>
      <c r="B1427" t="s">
        <v>991</v>
      </c>
      <c r="D1427" t="s">
        <v>7032</v>
      </c>
      <c r="E1427" t="s">
        <v>7035</v>
      </c>
      <c r="F1427" t="s">
        <v>974</v>
      </c>
      <c r="G1427">
        <v>1</v>
      </c>
      <c r="H1427">
        <v>0</v>
      </c>
      <c r="I1427" t="s">
        <v>1583</v>
      </c>
      <c r="J1427" t="s">
        <v>10387</v>
      </c>
      <c r="K1427" t="s">
        <v>7578</v>
      </c>
      <c r="L1427" t="s">
        <v>1585</v>
      </c>
      <c r="M1427" t="s">
        <v>1586</v>
      </c>
      <c r="N1427" t="s">
        <v>7035</v>
      </c>
      <c r="O1427" t="s">
        <v>7035</v>
      </c>
      <c r="P1427" t="s">
        <v>10388</v>
      </c>
      <c r="Q1427">
        <v>7738</v>
      </c>
      <c r="R1427">
        <v>8389</v>
      </c>
      <c r="S1427">
        <v>7985</v>
      </c>
      <c r="T1427">
        <v>404</v>
      </c>
      <c r="U1427">
        <v>0</v>
      </c>
      <c r="V1427">
        <v>404</v>
      </c>
      <c r="W1427">
        <v>0.95179999999999998</v>
      </c>
      <c r="X1427">
        <v>0</v>
      </c>
      <c r="Y1427">
        <v>1</v>
      </c>
      <c r="Z1427">
        <v>1</v>
      </c>
      <c r="AA1427">
        <v>0</v>
      </c>
      <c r="AB1427" t="s">
        <v>991</v>
      </c>
      <c r="AC1427" t="s">
        <v>10389</v>
      </c>
      <c r="AP1427" t="s">
        <v>981</v>
      </c>
      <c r="AQ1427">
        <v>0</v>
      </c>
      <c r="AT1427" t="s">
        <v>1054</v>
      </c>
      <c r="AU1427" t="s">
        <v>4712</v>
      </c>
      <c r="AV1427" t="s">
        <v>10390</v>
      </c>
      <c r="AW1427" t="s">
        <v>10391</v>
      </c>
      <c r="AX1427" t="s">
        <v>4713</v>
      </c>
      <c r="BF1427" s="730" t="s">
        <v>7144</v>
      </c>
      <c r="BG1427" s="730" t="s">
        <v>5835</v>
      </c>
      <c r="BH1427" s="730" t="s">
        <v>11142</v>
      </c>
    </row>
    <row r="1428" spans="1:60">
      <c r="A1428">
        <v>1424</v>
      </c>
      <c r="B1428" t="s">
        <v>991</v>
      </c>
      <c r="D1428" t="s">
        <v>6942</v>
      </c>
      <c r="E1428" t="s">
        <v>10392</v>
      </c>
      <c r="F1428" t="s">
        <v>974</v>
      </c>
      <c r="G1428">
        <v>1</v>
      </c>
      <c r="H1428">
        <v>0</v>
      </c>
      <c r="I1428" t="s">
        <v>1583</v>
      </c>
      <c r="J1428" t="s">
        <v>10010</v>
      </c>
      <c r="K1428" t="s">
        <v>10393</v>
      </c>
      <c r="L1428" t="s">
        <v>1585</v>
      </c>
      <c r="M1428" t="s">
        <v>1586</v>
      </c>
      <c r="N1428" t="s">
        <v>6944</v>
      </c>
      <c r="O1428" t="s">
        <v>6944</v>
      </c>
      <c r="P1428" t="s">
        <v>10394</v>
      </c>
      <c r="Q1428">
        <v>11938</v>
      </c>
      <c r="R1428">
        <v>11938</v>
      </c>
      <c r="S1428">
        <v>9976</v>
      </c>
      <c r="T1428">
        <v>1956</v>
      </c>
      <c r="U1428">
        <v>6</v>
      </c>
      <c r="V1428">
        <v>1962</v>
      </c>
      <c r="W1428">
        <v>0.8357</v>
      </c>
      <c r="X1428">
        <v>0</v>
      </c>
      <c r="Y1428">
        <v>0</v>
      </c>
      <c r="Z1428">
        <v>1</v>
      </c>
      <c r="AA1428">
        <v>0</v>
      </c>
      <c r="AB1428" t="s">
        <v>991</v>
      </c>
      <c r="AC1428" t="s">
        <v>10395</v>
      </c>
      <c r="AP1428" t="s">
        <v>981</v>
      </c>
      <c r="AQ1428">
        <v>0</v>
      </c>
      <c r="AT1428" t="s">
        <v>1034</v>
      </c>
      <c r="AU1428" t="s">
        <v>9454</v>
      </c>
      <c r="AV1428" t="s">
        <v>10396</v>
      </c>
      <c r="AW1428" t="s">
        <v>9455</v>
      </c>
      <c r="AX1428" t="s">
        <v>9455</v>
      </c>
      <c r="BF1428" s="730" t="s">
        <v>7082</v>
      </c>
      <c r="BG1428" s="730" t="s">
        <v>5835</v>
      </c>
      <c r="BH1428" s="730" t="s">
        <v>11142</v>
      </c>
    </row>
    <row r="1429" spans="1:60">
      <c r="A1429">
        <v>1425</v>
      </c>
      <c r="B1429" t="s">
        <v>991</v>
      </c>
      <c r="D1429" t="s">
        <v>6923</v>
      </c>
      <c r="E1429" t="s">
        <v>6926</v>
      </c>
      <c r="F1429" t="s">
        <v>974</v>
      </c>
      <c r="G1429">
        <v>1</v>
      </c>
      <c r="H1429">
        <v>0</v>
      </c>
      <c r="I1429" t="s">
        <v>6220</v>
      </c>
      <c r="J1429" t="s">
        <v>10240</v>
      </c>
      <c r="K1429" t="s">
        <v>5204</v>
      </c>
      <c r="L1429" t="s">
        <v>1585</v>
      </c>
      <c r="M1429" t="s">
        <v>1586</v>
      </c>
      <c r="N1429" t="s">
        <v>6926</v>
      </c>
      <c r="O1429" t="s">
        <v>6926</v>
      </c>
      <c r="P1429" t="s">
        <v>10397</v>
      </c>
      <c r="Q1429">
        <v>7800</v>
      </c>
      <c r="R1429">
        <v>8295</v>
      </c>
      <c r="S1429">
        <v>8209</v>
      </c>
      <c r="T1429">
        <v>86</v>
      </c>
      <c r="U1429">
        <v>0</v>
      </c>
      <c r="V1429">
        <v>86</v>
      </c>
      <c r="W1429">
        <v>0.98960000000000004</v>
      </c>
      <c r="X1429">
        <v>1</v>
      </c>
      <c r="Y1429">
        <v>1</v>
      </c>
      <c r="Z1429">
        <v>1</v>
      </c>
      <c r="AA1429">
        <v>1</v>
      </c>
      <c r="AB1429" t="s">
        <v>991</v>
      </c>
      <c r="AC1429" t="s">
        <v>10398</v>
      </c>
      <c r="AP1429" t="s">
        <v>981</v>
      </c>
      <c r="AQ1429">
        <v>0</v>
      </c>
      <c r="AT1429" t="s">
        <v>1190</v>
      </c>
      <c r="AU1429" t="s">
        <v>3513</v>
      </c>
      <c r="AV1429" t="s">
        <v>10399</v>
      </c>
      <c r="AW1429" t="s">
        <v>3514</v>
      </c>
      <c r="AX1429" t="s">
        <v>3514</v>
      </c>
      <c r="BF1429" s="730" t="s">
        <v>7032</v>
      </c>
      <c r="BG1429" s="730" t="s">
        <v>7578</v>
      </c>
      <c r="BH1429" s="730" t="s">
        <v>11142</v>
      </c>
    </row>
    <row r="1430" spans="1:60">
      <c r="A1430">
        <v>1426</v>
      </c>
      <c r="B1430" t="s">
        <v>991</v>
      </c>
      <c r="D1430" t="s">
        <v>6882</v>
      </c>
      <c r="E1430" t="s">
        <v>6885</v>
      </c>
      <c r="F1430" t="s">
        <v>974</v>
      </c>
      <c r="G1430">
        <v>1</v>
      </c>
      <c r="H1430">
        <v>0</v>
      </c>
      <c r="I1430" t="s">
        <v>1583</v>
      </c>
      <c r="J1430" t="s">
        <v>3214</v>
      </c>
      <c r="K1430" t="s">
        <v>10069</v>
      </c>
      <c r="L1430" t="s">
        <v>1585</v>
      </c>
      <c r="M1430" t="s">
        <v>1586</v>
      </c>
      <c r="N1430" t="s">
        <v>10400</v>
      </c>
      <c r="O1430" t="s">
        <v>10400</v>
      </c>
      <c r="P1430" t="s">
        <v>10401</v>
      </c>
      <c r="Q1430">
        <v>8830</v>
      </c>
      <c r="R1430">
        <v>9246</v>
      </c>
      <c r="S1430">
        <v>9038</v>
      </c>
      <c r="T1430">
        <v>57</v>
      </c>
      <c r="U1430">
        <v>151</v>
      </c>
      <c r="V1430">
        <v>208</v>
      </c>
      <c r="W1430">
        <v>0.97750000000000004</v>
      </c>
      <c r="X1430">
        <v>0</v>
      </c>
      <c r="Y1430">
        <v>1</v>
      </c>
      <c r="Z1430">
        <v>1</v>
      </c>
      <c r="AA1430">
        <v>0</v>
      </c>
      <c r="AB1430" t="s">
        <v>991</v>
      </c>
      <c r="AC1430" t="s">
        <v>10402</v>
      </c>
      <c r="AP1430" t="s">
        <v>981</v>
      </c>
      <c r="AQ1430">
        <v>0</v>
      </c>
      <c r="AT1430" t="s">
        <v>1190</v>
      </c>
      <c r="AU1430" t="s">
        <v>2788</v>
      </c>
      <c r="AV1430" t="s">
        <v>10403</v>
      </c>
      <c r="AW1430" t="s">
        <v>10404</v>
      </c>
      <c r="AX1430" t="s">
        <v>2789</v>
      </c>
      <c r="BF1430" s="730" t="s">
        <v>6942</v>
      </c>
      <c r="BG1430" s="730" t="s">
        <v>10393</v>
      </c>
      <c r="BH1430" s="730" t="s">
        <v>11142</v>
      </c>
    </row>
    <row r="1431" spans="1:60">
      <c r="A1431">
        <v>1427</v>
      </c>
      <c r="B1431" t="s">
        <v>991</v>
      </c>
      <c r="D1431" t="s">
        <v>6863</v>
      </c>
      <c r="E1431" t="s">
        <v>6866</v>
      </c>
      <c r="F1431" t="s">
        <v>974</v>
      </c>
      <c r="G1431">
        <v>1</v>
      </c>
      <c r="H1431">
        <v>0</v>
      </c>
      <c r="I1431" t="s">
        <v>1847</v>
      </c>
      <c r="J1431" t="s">
        <v>10405</v>
      </c>
      <c r="K1431" t="s">
        <v>10069</v>
      </c>
      <c r="L1431" t="s">
        <v>1585</v>
      </c>
      <c r="M1431" t="s">
        <v>1586</v>
      </c>
      <c r="N1431" t="s">
        <v>10406</v>
      </c>
      <c r="O1431" t="s">
        <v>10407</v>
      </c>
      <c r="P1431" t="s">
        <v>10408</v>
      </c>
      <c r="Q1431">
        <v>15767</v>
      </c>
      <c r="R1431">
        <v>15376</v>
      </c>
      <c r="S1431">
        <v>15136</v>
      </c>
      <c r="T1431">
        <v>200</v>
      </c>
      <c r="U1431">
        <v>40</v>
      </c>
      <c r="V1431">
        <v>240</v>
      </c>
      <c r="W1431">
        <v>0.98440000000000005</v>
      </c>
      <c r="X1431">
        <v>1</v>
      </c>
      <c r="Y1431">
        <v>1</v>
      </c>
      <c r="Z1431">
        <v>1</v>
      </c>
      <c r="AA1431">
        <v>1</v>
      </c>
      <c r="AB1431" t="s">
        <v>991</v>
      </c>
      <c r="AC1431" t="s">
        <v>10409</v>
      </c>
      <c r="AP1431" t="s">
        <v>981</v>
      </c>
      <c r="AQ1431">
        <v>0</v>
      </c>
      <c r="AT1431" t="s">
        <v>1044</v>
      </c>
      <c r="AU1431" t="s">
        <v>7819</v>
      </c>
      <c r="AV1431" t="s">
        <v>10410</v>
      </c>
      <c r="AW1431" t="s">
        <v>7820</v>
      </c>
      <c r="AX1431" t="s">
        <v>7820</v>
      </c>
      <c r="BF1431" s="730" t="s">
        <v>6923</v>
      </c>
      <c r="BG1431" s="730" t="s">
        <v>5204</v>
      </c>
      <c r="BH1431" s="730" t="s">
        <v>11142</v>
      </c>
    </row>
    <row r="1432" spans="1:60">
      <c r="A1432">
        <v>1428</v>
      </c>
      <c r="B1432" t="s">
        <v>991</v>
      </c>
      <c r="D1432" t="s">
        <v>6707</v>
      </c>
      <c r="E1432" t="s">
        <v>6710</v>
      </c>
      <c r="F1432" t="s">
        <v>974</v>
      </c>
      <c r="G1432">
        <v>2</v>
      </c>
      <c r="H1432">
        <v>0</v>
      </c>
      <c r="I1432" t="s">
        <v>4906</v>
      </c>
      <c r="J1432" t="s">
        <v>4972</v>
      </c>
      <c r="K1432" t="s">
        <v>5204</v>
      </c>
      <c r="L1432" t="s">
        <v>1585</v>
      </c>
      <c r="M1432" t="s">
        <v>1586</v>
      </c>
      <c r="N1432" t="s">
        <v>10411</v>
      </c>
      <c r="O1432" t="s">
        <v>10411</v>
      </c>
      <c r="P1432" t="s">
        <v>10412</v>
      </c>
      <c r="Q1432">
        <v>4697</v>
      </c>
      <c r="R1432">
        <v>4220</v>
      </c>
      <c r="S1432">
        <v>4025</v>
      </c>
      <c r="T1432">
        <v>195</v>
      </c>
      <c r="U1432">
        <v>0</v>
      </c>
      <c r="V1432">
        <v>195</v>
      </c>
      <c r="W1432">
        <v>0.95379999999999998</v>
      </c>
      <c r="X1432">
        <v>0</v>
      </c>
      <c r="Y1432">
        <v>1</v>
      </c>
      <c r="Z1432">
        <v>1</v>
      </c>
      <c r="AA1432">
        <v>0</v>
      </c>
      <c r="AB1432" t="s">
        <v>991</v>
      </c>
      <c r="AC1432" s="488" t="s">
        <v>10413</v>
      </c>
      <c r="AD1432" s="489" t="s">
        <v>10414</v>
      </c>
      <c r="AP1432" t="s">
        <v>981</v>
      </c>
      <c r="AQ1432">
        <v>0</v>
      </c>
      <c r="AT1432" t="s">
        <v>936</v>
      </c>
      <c r="AU1432" t="s">
        <v>5872</v>
      </c>
      <c r="AV1432" t="s">
        <v>10415</v>
      </c>
      <c r="AW1432" t="s">
        <v>10416</v>
      </c>
      <c r="AX1432" t="s">
        <v>5873</v>
      </c>
      <c r="BF1432" s="730" t="s">
        <v>6882</v>
      </c>
      <c r="BG1432" s="730" t="s">
        <v>10069</v>
      </c>
      <c r="BH1432" s="730" t="s">
        <v>11142</v>
      </c>
    </row>
    <row r="1433" spans="1:60">
      <c r="A1433">
        <v>1429</v>
      </c>
      <c r="B1433" t="s">
        <v>991</v>
      </c>
      <c r="D1433" t="s">
        <v>6693</v>
      </c>
      <c r="E1433" t="s">
        <v>6686</v>
      </c>
      <c r="F1433" t="s">
        <v>974</v>
      </c>
      <c r="G1433">
        <v>1</v>
      </c>
      <c r="H1433">
        <v>0</v>
      </c>
      <c r="I1433" t="s">
        <v>1583</v>
      </c>
      <c r="J1433" t="s">
        <v>10147</v>
      </c>
      <c r="K1433" t="s">
        <v>5204</v>
      </c>
      <c r="L1433" t="s">
        <v>1585</v>
      </c>
      <c r="M1433" t="s">
        <v>1586</v>
      </c>
      <c r="N1433" t="s">
        <v>10268</v>
      </c>
      <c r="O1433" t="s">
        <v>10268</v>
      </c>
      <c r="P1433" t="s">
        <v>10417</v>
      </c>
      <c r="Q1433">
        <v>2270</v>
      </c>
      <c r="R1433">
        <v>2057</v>
      </c>
      <c r="S1433">
        <v>2042</v>
      </c>
      <c r="T1433">
        <v>9</v>
      </c>
      <c r="U1433">
        <v>6</v>
      </c>
      <c r="V1433">
        <v>15</v>
      </c>
      <c r="W1433">
        <v>0.99270000000000003</v>
      </c>
      <c r="X1433">
        <v>1</v>
      </c>
      <c r="Y1433">
        <v>1</v>
      </c>
      <c r="Z1433">
        <v>1</v>
      </c>
      <c r="AA1433">
        <v>1</v>
      </c>
      <c r="AB1433" t="s">
        <v>991</v>
      </c>
      <c r="AC1433" t="s">
        <v>10418</v>
      </c>
      <c r="AP1433" t="s">
        <v>981</v>
      </c>
      <c r="AQ1433">
        <v>0</v>
      </c>
      <c r="AT1433" t="s">
        <v>936</v>
      </c>
      <c r="AU1433" t="s">
        <v>5872</v>
      </c>
      <c r="AV1433" t="s">
        <v>10419</v>
      </c>
      <c r="AW1433" t="s">
        <v>10420</v>
      </c>
      <c r="AX1433" t="s">
        <v>5873</v>
      </c>
      <c r="BF1433" s="730" t="s">
        <v>6863</v>
      </c>
      <c r="BG1433" s="730" t="s">
        <v>10069</v>
      </c>
      <c r="BH1433" s="730" t="s">
        <v>11142</v>
      </c>
    </row>
    <row r="1434" spans="1:60">
      <c r="A1434">
        <v>1430</v>
      </c>
      <c r="B1434" t="s">
        <v>991</v>
      </c>
      <c r="D1434" t="s">
        <v>6657</v>
      </c>
      <c r="E1434" t="s">
        <v>6659</v>
      </c>
      <c r="F1434" t="s">
        <v>974</v>
      </c>
      <c r="G1434">
        <v>1</v>
      </c>
      <c r="H1434">
        <v>0</v>
      </c>
      <c r="I1434" t="s">
        <v>1583</v>
      </c>
      <c r="J1434" t="s">
        <v>10195</v>
      </c>
      <c r="K1434" t="s">
        <v>5835</v>
      </c>
      <c r="L1434" t="s">
        <v>1585</v>
      </c>
      <c r="M1434" t="s">
        <v>1586</v>
      </c>
      <c r="N1434" t="s">
        <v>6659</v>
      </c>
      <c r="O1434" t="s">
        <v>6659</v>
      </c>
      <c r="P1434" t="s">
        <v>10421</v>
      </c>
      <c r="Q1434">
        <v>3302</v>
      </c>
      <c r="R1434">
        <v>3107</v>
      </c>
      <c r="S1434">
        <v>2706</v>
      </c>
      <c r="T1434">
        <v>363</v>
      </c>
      <c r="U1434">
        <v>38</v>
      </c>
      <c r="V1434">
        <v>401</v>
      </c>
      <c r="W1434">
        <v>0.87090000000000001</v>
      </c>
      <c r="X1434">
        <v>0</v>
      </c>
      <c r="Y1434">
        <v>1</v>
      </c>
      <c r="Z1434">
        <v>1</v>
      </c>
      <c r="AA1434">
        <v>0</v>
      </c>
      <c r="AB1434" t="s">
        <v>991</v>
      </c>
      <c r="AC1434" t="s">
        <v>10422</v>
      </c>
      <c r="AP1434" t="s">
        <v>981</v>
      </c>
      <c r="AQ1434">
        <v>0</v>
      </c>
      <c r="AT1434" t="s">
        <v>1023</v>
      </c>
      <c r="AU1434" t="s">
        <v>8287</v>
      </c>
      <c r="AV1434" t="s">
        <v>10423</v>
      </c>
      <c r="AW1434" t="s">
        <v>10424</v>
      </c>
      <c r="AX1434" t="s">
        <v>10424</v>
      </c>
      <c r="BF1434" s="730" t="s">
        <v>6707</v>
      </c>
      <c r="BG1434" s="730" t="s">
        <v>5204</v>
      </c>
      <c r="BH1434" s="730" t="s">
        <v>11142</v>
      </c>
    </row>
    <row r="1435" spans="1:60">
      <c r="A1435">
        <v>1431</v>
      </c>
      <c r="B1435" t="s">
        <v>991</v>
      </c>
      <c r="D1435" t="s">
        <v>6648</v>
      </c>
      <c r="E1435" t="s">
        <v>6651</v>
      </c>
      <c r="F1435" t="s">
        <v>974</v>
      </c>
      <c r="G1435">
        <v>1</v>
      </c>
      <c r="H1435">
        <v>0</v>
      </c>
      <c r="I1435" t="s">
        <v>1583</v>
      </c>
      <c r="J1435" t="s">
        <v>10425</v>
      </c>
      <c r="K1435" t="s">
        <v>10069</v>
      </c>
      <c r="L1435" t="s">
        <v>1585</v>
      </c>
      <c r="M1435" t="s">
        <v>1586</v>
      </c>
      <c r="N1435" t="s">
        <v>10426</v>
      </c>
      <c r="O1435" t="s">
        <v>10426</v>
      </c>
      <c r="P1435" t="s">
        <v>10427</v>
      </c>
      <c r="Q1435">
        <v>2470</v>
      </c>
      <c r="R1435">
        <v>2460</v>
      </c>
      <c r="S1435">
        <v>2336</v>
      </c>
      <c r="T1435">
        <v>99</v>
      </c>
      <c r="U1435">
        <v>25</v>
      </c>
      <c r="V1435">
        <v>124</v>
      </c>
      <c r="W1435">
        <v>0.9496</v>
      </c>
      <c r="X1435">
        <v>0</v>
      </c>
      <c r="Y1435">
        <v>1</v>
      </c>
      <c r="Z1435">
        <v>1</v>
      </c>
      <c r="AA1435">
        <v>0</v>
      </c>
      <c r="AB1435" t="s">
        <v>991</v>
      </c>
      <c r="AC1435" t="s">
        <v>10428</v>
      </c>
      <c r="AP1435" t="s">
        <v>981</v>
      </c>
      <c r="AQ1435">
        <v>0</v>
      </c>
      <c r="AT1435" t="s">
        <v>1023</v>
      </c>
      <c r="AU1435" t="s">
        <v>8287</v>
      </c>
      <c r="AV1435" t="s">
        <v>10429</v>
      </c>
      <c r="AW1435" t="s">
        <v>10430</v>
      </c>
      <c r="AX1435" t="s">
        <v>10424</v>
      </c>
      <c r="BF1435" s="730" t="s">
        <v>6693</v>
      </c>
      <c r="BG1435" s="730" t="s">
        <v>5204</v>
      </c>
      <c r="BH1435" s="730" t="s">
        <v>11142</v>
      </c>
    </row>
    <row r="1436" spans="1:60">
      <c r="A1436">
        <v>1432</v>
      </c>
      <c r="B1436" t="s">
        <v>991</v>
      </c>
      <c r="D1436" t="s">
        <v>6608</v>
      </c>
      <c r="E1436" t="s">
        <v>6611</v>
      </c>
      <c r="F1436" t="s">
        <v>974</v>
      </c>
      <c r="G1436">
        <v>1</v>
      </c>
      <c r="H1436">
        <v>0</v>
      </c>
      <c r="I1436" t="s">
        <v>1583</v>
      </c>
      <c r="J1436" t="s">
        <v>3214</v>
      </c>
      <c r="K1436" t="s">
        <v>10061</v>
      </c>
      <c r="L1436" t="s">
        <v>1585</v>
      </c>
      <c r="M1436" t="s">
        <v>1586</v>
      </c>
      <c r="N1436" t="s">
        <v>6611</v>
      </c>
      <c r="O1436" t="s">
        <v>6611</v>
      </c>
      <c r="P1436" t="s">
        <v>10431</v>
      </c>
      <c r="Q1436">
        <v>38844</v>
      </c>
      <c r="R1436">
        <v>30727</v>
      </c>
      <c r="S1436">
        <v>30369</v>
      </c>
      <c r="T1436">
        <v>351</v>
      </c>
      <c r="U1436">
        <v>7</v>
      </c>
      <c r="V1436">
        <v>358</v>
      </c>
      <c r="W1436">
        <v>0.98829999999999996</v>
      </c>
      <c r="X1436">
        <v>1</v>
      </c>
      <c r="Y1436">
        <v>1</v>
      </c>
      <c r="Z1436">
        <v>1</v>
      </c>
      <c r="AA1436">
        <v>1</v>
      </c>
      <c r="AB1436" t="s">
        <v>991</v>
      </c>
      <c r="AC1436" t="s">
        <v>10432</v>
      </c>
      <c r="AP1436" t="s">
        <v>981</v>
      </c>
      <c r="AQ1436">
        <v>0</v>
      </c>
      <c r="AT1436" t="s">
        <v>1239</v>
      </c>
      <c r="AU1436" t="s">
        <v>6752</v>
      </c>
      <c r="AV1436" t="s">
        <v>10433</v>
      </c>
      <c r="AW1436" t="s">
        <v>10434</v>
      </c>
      <c r="AX1436" t="s">
        <v>6753</v>
      </c>
      <c r="BF1436" s="730" t="s">
        <v>6657</v>
      </c>
      <c r="BG1436" s="730" t="s">
        <v>5835</v>
      </c>
      <c r="BH1436" s="730" t="s">
        <v>11142</v>
      </c>
    </row>
    <row r="1437" spans="1:60">
      <c r="A1437">
        <v>1433</v>
      </c>
      <c r="B1437" t="s">
        <v>991</v>
      </c>
      <c r="D1437" t="s">
        <v>6479</v>
      </c>
      <c r="E1437" t="s">
        <v>6481</v>
      </c>
      <c r="F1437" t="s">
        <v>974</v>
      </c>
      <c r="G1437">
        <v>1</v>
      </c>
      <c r="H1437">
        <v>0</v>
      </c>
      <c r="I1437" t="s">
        <v>1583</v>
      </c>
      <c r="J1437" t="s">
        <v>10435</v>
      </c>
      <c r="K1437" t="s">
        <v>5835</v>
      </c>
      <c r="L1437" t="s">
        <v>1585</v>
      </c>
      <c r="M1437" t="s">
        <v>1586</v>
      </c>
      <c r="N1437" t="s">
        <v>6481</v>
      </c>
      <c r="O1437" t="s">
        <v>6481</v>
      </c>
      <c r="P1437" t="s">
        <v>10436</v>
      </c>
      <c r="Q1437">
        <v>2283</v>
      </c>
      <c r="R1437">
        <v>2349</v>
      </c>
      <c r="S1437">
        <v>2328</v>
      </c>
      <c r="T1437">
        <v>12</v>
      </c>
      <c r="U1437">
        <v>9</v>
      </c>
      <c r="V1437">
        <v>21</v>
      </c>
      <c r="W1437">
        <v>0.99109999999999998</v>
      </c>
      <c r="X1437">
        <v>1</v>
      </c>
      <c r="Y1437">
        <v>1</v>
      </c>
      <c r="Z1437">
        <v>1</v>
      </c>
      <c r="AA1437">
        <v>1</v>
      </c>
      <c r="AB1437" t="s">
        <v>991</v>
      </c>
      <c r="AC1437" t="s">
        <v>10437</v>
      </c>
      <c r="AP1437" t="s">
        <v>981</v>
      </c>
      <c r="AQ1437">
        <v>0</v>
      </c>
      <c r="AT1437" t="s">
        <v>1044</v>
      </c>
      <c r="AU1437" t="s">
        <v>7845</v>
      </c>
      <c r="AV1437" t="s">
        <v>10438</v>
      </c>
      <c r="AW1437" t="s">
        <v>10439</v>
      </c>
      <c r="AX1437" t="s">
        <v>7846</v>
      </c>
      <c r="BF1437" s="730" t="s">
        <v>6648</v>
      </c>
      <c r="BG1437" s="730" t="s">
        <v>10069</v>
      </c>
      <c r="BH1437" s="730" t="s">
        <v>11142</v>
      </c>
    </row>
    <row r="1438" spans="1:60">
      <c r="A1438">
        <v>1434</v>
      </c>
      <c r="B1438" t="s">
        <v>991</v>
      </c>
      <c r="D1438" t="s">
        <v>6348</v>
      </c>
      <c r="E1438" t="s">
        <v>6350</v>
      </c>
      <c r="F1438" t="s">
        <v>974</v>
      </c>
      <c r="G1438">
        <v>1</v>
      </c>
      <c r="H1438">
        <v>0</v>
      </c>
      <c r="I1438" t="s">
        <v>6790</v>
      </c>
      <c r="J1438" t="s">
        <v>9858</v>
      </c>
      <c r="K1438" t="s">
        <v>5835</v>
      </c>
      <c r="L1438" t="s">
        <v>1585</v>
      </c>
      <c r="M1438" t="s">
        <v>1586</v>
      </c>
      <c r="N1438" t="s">
        <v>6350</v>
      </c>
      <c r="O1438" t="s">
        <v>6350</v>
      </c>
      <c r="P1438" t="s">
        <v>10440</v>
      </c>
      <c r="Q1438">
        <v>26531</v>
      </c>
      <c r="R1438">
        <v>25600</v>
      </c>
      <c r="S1438">
        <v>25518</v>
      </c>
      <c r="T1438">
        <v>82</v>
      </c>
      <c r="U1438">
        <v>0</v>
      </c>
      <c r="V1438">
        <v>82</v>
      </c>
      <c r="W1438">
        <v>0.99680000000000002</v>
      </c>
      <c r="X1438">
        <v>1</v>
      </c>
      <c r="Y1438">
        <v>1</v>
      </c>
      <c r="Z1438">
        <v>1</v>
      </c>
      <c r="AA1438">
        <v>1</v>
      </c>
      <c r="AB1438" t="s">
        <v>991</v>
      </c>
      <c r="AC1438" t="s">
        <v>10441</v>
      </c>
      <c r="AP1438" t="s">
        <v>1262</v>
      </c>
      <c r="AQ1438">
        <v>1</v>
      </c>
      <c r="AT1438" t="s">
        <v>1239</v>
      </c>
      <c r="AU1438" t="s">
        <v>6519</v>
      </c>
      <c r="AV1438" t="s">
        <v>10442</v>
      </c>
      <c r="AW1438" t="s">
        <v>10443</v>
      </c>
      <c r="AX1438" t="s">
        <v>6520</v>
      </c>
      <c r="BF1438" s="730" t="s">
        <v>6608</v>
      </c>
      <c r="BG1438" s="730" t="s">
        <v>10061</v>
      </c>
      <c r="BH1438" s="730" t="s">
        <v>11142</v>
      </c>
    </row>
    <row r="1439" spans="1:60">
      <c r="A1439">
        <v>1435</v>
      </c>
      <c r="B1439" t="s">
        <v>991</v>
      </c>
      <c r="D1439" t="s">
        <v>6337</v>
      </c>
      <c r="E1439" t="s">
        <v>6340</v>
      </c>
      <c r="F1439" t="s">
        <v>974</v>
      </c>
      <c r="G1439">
        <v>1</v>
      </c>
      <c r="H1439">
        <v>0</v>
      </c>
      <c r="I1439" t="s">
        <v>6220</v>
      </c>
      <c r="J1439" t="s">
        <v>4108</v>
      </c>
      <c r="K1439" t="s">
        <v>5204</v>
      </c>
      <c r="L1439" t="s">
        <v>1585</v>
      </c>
      <c r="M1439" t="s">
        <v>1586</v>
      </c>
      <c r="N1439" t="s">
        <v>6340</v>
      </c>
      <c r="O1439" t="s">
        <v>6340</v>
      </c>
      <c r="P1439" t="s">
        <v>10444</v>
      </c>
      <c r="Q1439">
        <v>15854</v>
      </c>
      <c r="R1439">
        <v>15066</v>
      </c>
      <c r="S1439">
        <v>14820</v>
      </c>
      <c r="T1439">
        <v>162</v>
      </c>
      <c r="U1439">
        <v>84</v>
      </c>
      <c r="V1439">
        <v>246</v>
      </c>
      <c r="W1439">
        <v>0.98370000000000002</v>
      </c>
      <c r="X1439">
        <v>1</v>
      </c>
      <c r="Y1439">
        <v>1</v>
      </c>
      <c r="Z1439">
        <v>1</v>
      </c>
      <c r="AA1439">
        <v>1</v>
      </c>
      <c r="AB1439" t="s">
        <v>991</v>
      </c>
      <c r="AC1439" t="s">
        <v>10445</v>
      </c>
      <c r="AP1439" t="s">
        <v>981</v>
      </c>
      <c r="AQ1439">
        <v>0</v>
      </c>
      <c r="AT1439" t="s">
        <v>1054</v>
      </c>
      <c r="AU1439" t="s">
        <v>3983</v>
      </c>
      <c r="AV1439" t="s">
        <v>10446</v>
      </c>
      <c r="AW1439" t="s">
        <v>3984</v>
      </c>
      <c r="AX1439" t="s">
        <v>3984</v>
      </c>
      <c r="BF1439" s="730" t="s">
        <v>6479</v>
      </c>
      <c r="BG1439" s="730" t="s">
        <v>5835</v>
      </c>
      <c r="BH1439" s="730" t="s">
        <v>11142</v>
      </c>
    </row>
    <row r="1440" spans="1:60">
      <c r="A1440">
        <v>1436</v>
      </c>
      <c r="B1440" t="s">
        <v>991</v>
      </c>
      <c r="D1440" t="s">
        <v>6273</v>
      </c>
      <c r="E1440" t="s">
        <v>6276</v>
      </c>
      <c r="F1440" t="s">
        <v>974</v>
      </c>
      <c r="G1440">
        <v>1</v>
      </c>
      <c r="H1440">
        <v>0</v>
      </c>
      <c r="I1440" t="s">
        <v>1583</v>
      </c>
      <c r="J1440" t="s">
        <v>10232</v>
      </c>
      <c r="K1440" t="s">
        <v>991</v>
      </c>
      <c r="L1440" t="s">
        <v>1585</v>
      </c>
      <c r="M1440" t="s">
        <v>1586</v>
      </c>
      <c r="N1440" t="s">
        <v>6276</v>
      </c>
      <c r="O1440" t="s">
        <v>6276</v>
      </c>
      <c r="P1440" t="s">
        <v>10447</v>
      </c>
      <c r="Q1440">
        <v>2103</v>
      </c>
      <c r="R1440">
        <v>2188</v>
      </c>
      <c r="S1440">
        <v>2040</v>
      </c>
      <c r="T1440">
        <v>97</v>
      </c>
      <c r="U1440">
        <v>51</v>
      </c>
      <c r="V1440">
        <v>148</v>
      </c>
      <c r="W1440">
        <v>0.93240000000000001</v>
      </c>
      <c r="X1440">
        <v>0</v>
      </c>
      <c r="Y1440">
        <v>1</v>
      </c>
      <c r="Z1440">
        <v>1</v>
      </c>
      <c r="AA1440">
        <v>0</v>
      </c>
      <c r="AB1440" t="s">
        <v>991</v>
      </c>
      <c r="AC1440" t="s">
        <v>10448</v>
      </c>
      <c r="AP1440" t="s">
        <v>981</v>
      </c>
      <c r="AQ1440">
        <v>0</v>
      </c>
      <c r="AT1440" t="s">
        <v>936</v>
      </c>
      <c r="AU1440" t="s">
        <v>5344</v>
      </c>
      <c r="AV1440" t="s">
        <v>10449</v>
      </c>
      <c r="AW1440" t="s">
        <v>10450</v>
      </c>
      <c r="AX1440" t="s">
        <v>5345</v>
      </c>
      <c r="BF1440" s="730" t="s">
        <v>6348</v>
      </c>
      <c r="BG1440" s="730" t="s">
        <v>5835</v>
      </c>
      <c r="BH1440" s="730" t="s">
        <v>11142</v>
      </c>
    </row>
    <row r="1441" spans="1:60">
      <c r="A1441">
        <v>1437</v>
      </c>
      <c r="B1441" t="s">
        <v>991</v>
      </c>
      <c r="D1441" t="s">
        <v>6231</v>
      </c>
      <c r="E1441" t="s">
        <v>6234</v>
      </c>
      <c r="F1441" t="s">
        <v>974</v>
      </c>
      <c r="G1441">
        <v>1</v>
      </c>
      <c r="H1441">
        <v>0</v>
      </c>
      <c r="I1441" t="s">
        <v>2133</v>
      </c>
      <c r="J1441" t="s">
        <v>2245</v>
      </c>
      <c r="K1441" t="s">
        <v>2042</v>
      </c>
      <c r="L1441" t="s">
        <v>1585</v>
      </c>
      <c r="M1441" t="s">
        <v>1586</v>
      </c>
      <c r="N1441" t="s">
        <v>6234</v>
      </c>
      <c r="O1441" t="s">
        <v>6234</v>
      </c>
      <c r="P1441" t="s">
        <v>10451</v>
      </c>
      <c r="Q1441">
        <v>2948</v>
      </c>
      <c r="R1441">
        <v>2924</v>
      </c>
      <c r="S1441">
        <v>2900</v>
      </c>
      <c r="T1441">
        <v>8</v>
      </c>
      <c r="U1441">
        <v>16</v>
      </c>
      <c r="V1441">
        <v>24</v>
      </c>
      <c r="W1441">
        <v>0.99180000000000001</v>
      </c>
      <c r="X1441">
        <v>1</v>
      </c>
      <c r="Y1441">
        <v>1</v>
      </c>
      <c r="Z1441">
        <v>1</v>
      </c>
      <c r="AA1441">
        <v>1</v>
      </c>
      <c r="AB1441" t="s">
        <v>991</v>
      </c>
      <c r="AC1441" t="s">
        <v>10452</v>
      </c>
      <c r="AP1441" t="s">
        <v>981</v>
      </c>
      <c r="AQ1441">
        <v>0</v>
      </c>
      <c r="AT1441" t="s">
        <v>936</v>
      </c>
      <c r="AU1441" t="s">
        <v>5337</v>
      </c>
      <c r="AV1441" t="s">
        <v>10453</v>
      </c>
      <c r="AW1441" t="s">
        <v>5338</v>
      </c>
      <c r="AX1441" t="s">
        <v>5338</v>
      </c>
      <c r="BF1441" s="730" t="s">
        <v>6337</v>
      </c>
      <c r="BG1441" s="730" t="s">
        <v>5204</v>
      </c>
      <c r="BH1441" s="730" t="s">
        <v>11142</v>
      </c>
    </row>
    <row r="1442" spans="1:60">
      <c r="A1442">
        <v>1438</v>
      </c>
      <c r="B1442" t="s">
        <v>991</v>
      </c>
      <c r="D1442" t="s">
        <v>6207</v>
      </c>
      <c r="E1442" t="s">
        <v>6209</v>
      </c>
      <c r="F1442" t="s">
        <v>974</v>
      </c>
      <c r="G1442">
        <v>1</v>
      </c>
      <c r="H1442">
        <v>0</v>
      </c>
      <c r="I1442" t="s">
        <v>4906</v>
      </c>
      <c r="J1442" t="s">
        <v>10289</v>
      </c>
      <c r="K1442" t="s">
        <v>5204</v>
      </c>
      <c r="L1442" t="s">
        <v>1585</v>
      </c>
      <c r="M1442" t="s">
        <v>1586</v>
      </c>
      <c r="N1442" t="s">
        <v>6209</v>
      </c>
      <c r="O1442" t="s">
        <v>10454</v>
      </c>
      <c r="P1442" t="s">
        <v>10455</v>
      </c>
      <c r="Q1442">
        <v>86320</v>
      </c>
      <c r="R1442">
        <v>78409</v>
      </c>
      <c r="S1442">
        <v>74799</v>
      </c>
      <c r="T1442">
        <v>3259</v>
      </c>
      <c r="U1442">
        <v>351</v>
      </c>
      <c r="V1442">
        <v>3610</v>
      </c>
      <c r="W1442">
        <v>0.95399999999999996</v>
      </c>
      <c r="X1442">
        <v>0</v>
      </c>
      <c r="Y1442">
        <v>1</v>
      </c>
      <c r="Z1442">
        <v>1</v>
      </c>
      <c r="AA1442">
        <v>0</v>
      </c>
      <c r="AB1442" t="s">
        <v>991</v>
      </c>
      <c r="AC1442" t="s">
        <v>10456</v>
      </c>
      <c r="AP1442" t="s">
        <v>981</v>
      </c>
      <c r="AQ1442">
        <v>0</v>
      </c>
      <c r="AT1442" t="s">
        <v>991</v>
      </c>
      <c r="AU1442" t="s">
        <v>10076</v>
      </c>
      <c r="AV1442" t="s">
        <v>10457</v>
      </c>
      <c r="AW1442" t="s">
        <v>10458</v>
      </c>
      <c r="AX1442" t="s">
        <v>10077</v>
      </c>
      <c r="BF1442" s="730" t="s">
        <v>6273</v>
      </c>
      <c r="BG1442" s="730" t="s">
        <v>991</v>
      </c>
      <c r="BH1442" s="730" t="s">
        <v>11142</v>
      </c>
    </row>
    <row r="1443" spans="1:60">
      <c r="A1443">
        <v>1439</v>
      </c>
      <c r="B1443" t="s">
        <v>991</v>
      </c>
      <c r="D1443" t="s">
        <v>6117</v>
      </c>
      <c r="E1443" t="s">
        <v>6120</v>
      </c>
      <c r="F1443" t="s">
        <v>974</v>
      </c>
      <c r="G1443">
        <v>1</v>
      </c>
      <c r="H1443">
        <v>0</v>
      </c>
      <c r="I1443" t="s">
        <v>1583</v>
      </c>
      <c r="J1443" t="s">
        <v>10232</v>
      </c>
      <c r="K1443" t="s">
        <v>991</v>
      </c>
      <c r="L1443" t="s">
        <v>1585</v>
      </c>
      <c r="M1443" t="s">
        <v>1586</v>
      </c>
      <c r="N1443" t="s">
        <v>6120</v>
      </c>
      <c r="O1443" t="s">
        <v>10459</v>
      </c>
      <c r="P1443" t="s">
        <v>10460</v>
      </c>
      <c r="Q1443">
        <v>110837</v>
      </c>
      <c r="R1443">
        <v>111580</v>
      </c>
      <c r="S1443">
        <v>106466</v>
      </c>
      <c r="T1443">
        <v>4734</v>
      </c>
      <c r="U1443">
        <v>380</v>
      </c>
      <c r="V1443">
        <v>5114</v>
      </c>
      <c r="W1443">
        <v>0.95420000000000005</v>
      </c>
      <c r="X1443">
        <v>0</v>
      </c>
      <c r="Y1443">
        <v>1</v>
      </c>
      <c r="Z1443">
        <v>1</v>
      </c>
      <c r="AA1443">
        <v>0</v>
      </c>
      <c r="AB1443" t="s">
        <v>991</v>
      </c>
      <c r="AC1443" t="s">
        <v>10461</v>
      </c>
      <c r="AP1443" t="s">
        <v>981</v>
      </c>
      <c r="AQ1443">
        <v>0</v>
      </c>
      <c r="AT1443" t="s">
        <v>1082</v>
      </c>
      <c r="AU1443" t="s">
        <v>2435</v>
      </c>
      <c r="AV1443" t="s">
        <v>10462</v>
      </c>
      <c r="AW1443" t="s">
        <v>7360</v>
      </c>
      <c r="AX1443" t="s">
        <v>2436</v>
      </c>
      <c r="BF1443" s="730" t="s">
        <v>6231</v>
      </c>
      <c r="BG1443" s="730" t="s">
        <v>2042</v>
      </c>
      <c r="BH1443" s="730" t="s">
        <v>11142</v>
      </c>
    </row>
    <row r="1444" spans="1:60">
      <c r="A1444">
        <v>1440</v>
      </c>
      <c r="B1444" t="s">
        <v>991</v>
      </c>
      <c r="D1444" t="s">
        <v>6101</v>
      </c>
      <c r="E1444" t="s">
        <v>6104</v>
      </c>
      <c r="F1444" t="s">
        <v>974</v>
      </c>
      <c r="G1444">
        <v>1</v>
      </c>
      <c r="H1444">
        <v>0</v>
      </c>
      <c r="I1444" t="s">
        <v>6790</v>
      </c>
      <c r="J1444" t="s">
        <v>9901</v>
      </c>
      <c r="K1444" t="s">
        <v>7578</v>
      </c>
      <c r="L1444" t="s">
        <v>1585</v>
      </c>
      <c r="M1444" t="s">
        <v>1586</v>
      </c>
      <c r="N1444" t="s">
        <v>6104</v>
      </c>
      <c r="O1444" t="s">
        <v>6104</v>
      </c>
      <c r="P1444" t="s">
        <v>10463</v>
      </c>
      <c r="Q1444">
        <v>20015</v>
      </c>
      <c r="R1444">
        <v>19918</v>
      </c>
      <c r="S1444">
        <v>19387</v>
      </c>
      <c r="T1444">
        <v>483</v>
      </c>
      <c r="U1444">
        <v>48</v>
      </c>
      <c r="V1444">
        <v>531</v>
      </c>
      <c r="W1444">
        <v>0.97330000000000005</v>
      </c>
      <c r="X1444">
        <v>0</v>
      </c>
      <c r="Y1444">
        <v>1</v>
      </c>
      <c r="Z1444">
        <v>1</v>
      </c>
      <c r="AA1444">
        <v>0</v>
      </c>
      <c r="AB1444" t="s">
        <v>991</v>
      </c>
      <c r="AC1444" t="s">
        <v>10464</v>
      </c>
      <c r="AP1444" t="s">
        <v>981</v>
      </c>
      <c r="AQ1444">
        <v>0</v>
      </c>
      <c r="AT1444" t="s">
        <v>1082</v>
      </c>
      <c r="AU1444" t="s">
        <v>2359</v>
      </c>
      <c r="AV1444" t="s">
        <v>10465</v>
      </c>
      <c r="AW1444" t="s">
        <v>10466</v>
      </c>
      <c r="AX1444" t="s">
        <v>2360</v>
      </c>
      <c r="BF1444" s="730" t="s">
        <v>6207</v>
      </c>
      <c r="BG1444" s="730" t="s">
        <v>5204</v>
      </c>
      <c r="BH1444" s="730" t="s">
        <v>11142</v>
      </c>
    </row>
    <row r="1445" spans="1:60">
      <c r="A1445">
        <v>1441</v>
      </c>
      <c r="B1445" t="s">
        <v>991</v>
      </c>
      <c r="D1445" t="s">
        <v>6023</v>
      </c>
      <c r="E1445" t="s">
        <v>6026</v>
      </c>
      <c r="F1445" t="s">
        <v>974</v>
      </c>
      <c r="G1445">
        <v>1</v>
      </c>
      <c r="H1445">
        <v>0</v>
      </c>
      <c r="I1445" t="s">
        <v>6790</v>
      </c>
      <c r="J1445" t="s">
        <v>9858</v>
      </c>
      <c r="K1445" t="s">
        <v>5835</v>
      </c>
      <c r="L1445" t="s">
        <v>1585</v>
      </c>
      <c r="M1445" t="s">
        <v>1586</v>
      </c>
      <c r="N1445" t="s">
        <v>10467</v>
      </c>
      <c r="O1445" t="s">
        <v>10467</v>
      </c>
      <c r="P1445" t="s">
        <v>10468</v>
      </c>
      <c r="Q1445">
        <v>3149</v>
      </c>
      <c r="R1445">
        <v>3021</v>
      </c>
      <c r="S1445">
        <v>2813</v>
      </c>
      <c r="T1445">
        <v>161</v>
      </c>
      <c r="U1445">
        <v>15</v>
      </c>
      <c r="V1445">
        <v>208</v>
      </c>
      <c r="W1445">
        <v>0.93110000000000004</v>
      </c>
      <c r="X1445">
        <v>0</v>
      </c>
      <c r="Y1445">
        <v>0</v>
      </c>
      <c r="Z1445">
        <v>1</v>
      </c>
      <c r="AA1445">
        <v>0</v>
      </c>
      <c r="AB1445" t="s">
        <v>991</v>
      </c>
      <c r="AC1445" t="s">
        <v>10469</v>
      </c>
      <c r="AP1445" t="s">
        <v>981</v>
      </c>
      <c r="AQ1445">
        <v>0</v>
      </c>
      <c r="AT1445" t="s">
        <v>1190</v>
      </c>
      <c r="AU1445" t="s">
        <v>2780</v>
      </c>
      <c r="AV1445" t="s">
        <v>10470</v>
      </c>
      <c r="AW1445" t="s">
        <v>10471</v>
      </c>
      <c r="AX1445" t="s">
        <v>2781</v>
      </c>
      <c r="BF1445" s="730" t="s">
        <v>6117</v>
      </c>
      <c r="BG1445" s="730" t="s">
        <v>991</v>
      </c>
      <c r="BH1445" s="730" t="s">
        <v>11142</v>
      </c>
    </row>
    <row r="1446" spans="1:60">
      <c r="A1446">
        <v>1442</v>
      </c>
      <c r="B1446" t="s">
        <v>991</v>
      </c>
      <c r="D1446" t="s">
        <v>5980</v>
      </c>
      <c r="E1446" t="s">
        <v>5983</v>
      </c>
      <c r="F1446" t="s">
        <v>974</v>
      </c>
      <c r="G1446">
        <v>3</v>
      </c>
      <c r="H1446">
        <v>0</v>
      </c>
      <c r="I1446" t="s">
        <v>4906</v>
      </c>
      <c r="J1446" t="s">
        <v>9994</v>
      </c>
      <c r="K1446" t="s">
        <v>5204</v>
      </c>
      <c r="L1446" t="s">
        <v>1585</v>
      </c>
      <c r="M1446" t="s">
        <v>1586</v>
      </c>
      <c r="N1446" t="s">
        <v>5983</v>
      </c>
      <c r="O1446" t="s">
        <v>5983</v>
      </c>
      <c r="P1446" t="s">
        <v>10472</v>
      </c>
      <c r="Q1446">
        <v>9259</v>
      </c>
      <c r="R1446">
        <v>9273</v>
      </c>
      <c r="S1446">
        <v>8180</v>
      </c>
      <c r="T1446">
        <v>1074</v>
      </c>
      <c r="U1446">
        <v>19</v>
      </c>
      <c r="V1446">
        <v>1093</v>
      </c>
      <c r="W1446">
        <v>0.8821</v>
      </c>
      <c r="X1446">
        <v>0</v>
      </c>
      <c r="Y1446">
        <v>1</v>
      </c>
      <c r="Z1446">
        <v>1</v>
      </c>
      <c r="AA1446">
        <v>0</v>
      </c>
      <c r="AB1446" t="s">
        <v>991</v>
      </c>
      <c r="AC1446" s="488" t="s">
        <v>10473</v>
      </c>
      <c r="AD1446" s="489" t="s">
        <v>10474</v>
      </c>
      <c r="AE1446" s="489" t="s">
        <v>10475</v>
      </c>
      <c r="AP1446" t="s">
        <v>981</v>
      </c>
      <c r="AQ1446">
        <v>0</v>
      </c>
      <c r="AT1446" t="s">
        <v>1521</v>
      </c>
      <c r="AU1446" t="s">
        <v>1743</v>
      </c>
      <c r="AV1446" t="s">
        <v>10476</v>
      </c>
      <c r="AW1446" t="s">
        <v>10477</v>
      </c>
      <c r="AX1446" t="s">
        <v>1744</v>
      </c>
      <c r="BF1446" s="730" t="s">
        <v>6101</v>
      </c>
      <c r="BG1446" s="730" t="s">
        <v>7578</v>
      </c>
      <c r="BH1446" s="730" t="s">
        <v>11142</v>
      </c>
    </row>
    <row r="1447" spans="1:60">
      <c r="A1447">
        <v>1443</v>
      </c>
      <c r="B1447" t="s">
        <v>991</v>
      </c>
      <c r="D1447" t="s">
        <v>5763</v>
      </c>
      <c r="E1447" t="s">
        <v>5936</v>
      </c>
      <c r="F1447" t="s">
        <v>974</v>
      </c>
      <c r="G1447">
        <v>2</v>
      </c>
      <c r="H1447">
        <v>0</v>
      </c>
      <c r="I1447" t="s">
        <v>1583</v>
      </c>
      <c r="J1447" t="s">
        <v>10188</v>
      </c>
      <c r="K1447" t="s">
        <v>991</v>
      </c>
      <c r="L1447" t="s">
        <v>1585</v>
      </c>
      <c r="M1447" t="s">
        <v>1586</v>
      </c>
      <c r="N1447" t="s">
        <v>5936</v>
      </c>
      <c r="O1447" t="s">
        <v>5936</v>
      </c>
      <c r="P1447" t="s">
        <v>10478</v>
      </c>
      <c r="Q1447">
        <v>111000</v>
      </c>
      <c r="R1447">
        <v>111000</v>
      </c>
      <c r="S1447">
        <v>110568</v>
      </c>
      <c r="T1447">
        <v>411</v>
      </c>
      <c r="U1447">
        <v>21</v>
      </c>
      <c r="V1447">
        <v>432</v>
      </c>
      <c r="W1447">
        <v>0.99609999999999999</v>
      </c>
      <c r="X1447">
        <v>1</v>
      </c>
      <c r="Y1447">
        <v>1</v>
      </c>
      <c r="Z1447">
        <v>1</v>
      </c>
      <c r="AA1447">
        <v>1</v>
      </c>
      <c r="AB1447" t="s">
        <v>991</v>
      </c>
      <c r="AC1447" s="514" t="s">
        <v>10479</v>
      </c>
      <c r="AD1447" s="514" t="s">
        <v>10480</v>
      </c>
      <c r="AP1447" t="s">
        <v>1262</v>
      </c>
      <c r="AQ1447">
        <v>6</v>
      </c>
      <c r="AT1447" t="s">
        <v>1023</v>
      </c>
      <c r="AU1447" t="s">
        <v>8278</v>
      </c>
      <c r="AV1447" t="s">
        <v>10481</v>
      </c>
      <c r="AW1447" t="s">
        <v>8006</v>
      </c>
      <c r="AX1447" t="s">
        <v>8005</v>
      </c>
      <c r="BF1447" s="730" t="s">
        <v>6023</v>
      </c>
      <c r="BG1447" s="730" t="s">
        <v>5835</v>
      </c>
      <c r="BH1447" s="730" t="s">
        <v>11142</v>
      </c>
    </row>
    <row r="1448" spans="1:60">
      <c r="A1448">
        <v>1444</v>
      </c>
      <c r="B1448" t="s">
        <v>991</v>
      </c>
      <c r="D1448" t="s">
        <v>5882</v>
      </c>
      <c r="E1448" t="s">
        <v>5884</v>
      </c>
      <c r="F1448" t="s">
        <v>974</v>
      </c>
      <c r="G1448">
        <v>2</v>
      </c>
      <c r="H1448">
        <v>0</v>
      </c>
      <c r="I1448" t="s">
        <v>1583</v>
      </c>
      <c r="J1448" t="s">
        <v>9979</v>
      </c>
      <c r="K1448" t="s">
        <v>991</v>
      </c>
      <c r="L1448" t="s">
        <v>1585</v>
      </c>
      <c r="M1448" t="s">
        <v>1586</v>
      </c>
      <c r="N1448" t="s">
        <v>5884</v>
      </c>
      <c r="O1448" t="s">
        <v>5884</v>
      </c>
      <c r="P1448" t="s">
        <v>10482</v>
      </c>
      <c r="Q1448">
        <v>6728</v>
      </c>
      <c r="R1448">
        <v>6662</v>
      </c>
      <c r="S1448">
        <v>5315</v>
      </c>
      <c r="T1448">
        <v>1269</v>
      </c>
      <c r="U1448">
        <v>78</v>
      </c>
      <c r="V1448">
        <v>1347</v>
      </c>
      <c r="W1448">
        <v>0.79779999999999995</v>
      </c>
      <c r="X1448">
        <v>0</v>
      </c>
      <c r="Y1448">
        <v>1</v>
      </c>
      <c r="Z1448">
        <v>0</v>
      </c>
      <c r="AA1448">
        <v>0</v>
      </c>
      <c r="AB1448" t="s">
        <v>991</v>
      </c>
      <c r="AC1448" s="514" t="s">
        <v>10483</v>
      </c>
      <c r="AD1448" s="514" t="s">
        <v>10484</v>
      </c>
      <c r="AP1448" t="s">
        <v>981</v>
      </c>
      <c r="AQ1448">
        <v>0</v>
      </c>
      <c r="AT1448" t="s">
        <v>1023</v>
      </c>
      <c r="AU1448" t="s">
        <v>8004</v>
      </c>
      <c r="AV1448" t="s">
        <v>10485</v>
      </c>
      <c r="AW1448" t="s">
        <v>10486</v>
      </c>
      <c r="AX1448" t="s">
        <v>8005</v>
      </c>
      <c r="BF1448" s="730" t="s">
        <v>5980</v>
      </c>
      <c r="BG1448" s="730" t="s">
        <v>5204</v>
      </c>
      <c r="BH1448" s="730" t="s">
        <v>11142</v>
      </c>
    </row>
    <row r="1449" spans="1:60">
      <c r="A1449">
        <v>1445</v>
      </c>
      <c r="B1449" t="s">
        <v>991</v>
      </c>
      <c r="D1449" t="s">
        <v>5868</v>
      </c>
      <c r="E1449" t="s">
        <v>5871</v>
      </c>
      <c r="F1449" t="s">
        <v>974</v>
      </c>
      <c r="G1449">
        <v>1</v>
      </c>
      <c r="H1449">
        <v>0</v>
      </c>
      <c r="I1449" t="s">
        <v>3966</v>
      </c>
      <c r="J1449" t="s">
        <v>4099</v>
      </c>
      <c r="K1449" t="s">
        <v>5835</v>
      </c>
      <c r="L1449" t="s">
        <v>1585</v>
      </c>
      <c r="M1449" t="s">
        <v>1586</v>
      </c>
      <c r="N1449" t="s">
        <v>5871</v>
      </c>
      <c r="O1449" t="s">
        <v>5871</v>
      </c>
      <c r="P1449" t="s">
        <v>10487</v>
      </c>
      <c r="Q1449">
        <v>7685</v>
      </c>
      <c r="R1449">
        <v>7689</v>
      </c>
      <c r="S1449">
        <v>7547</v>
      </c>
      <c r="T1449">
        <v>135</v>
      </c>
      <c r="U1449">
        <v>7</v>
      </c>
      <c r="V1449">
        <v>142</v>
      </c>
      <c r="W1449">
        <v>0.98150000000000004</v>
      </c>
      <c r="X1449">
        <v>1</v>
      </c>
      <c r="Y1449">
        <v>1</v>
      </c>
      <c r="Z1449">
        <v>1</v>
      </c>
      <c r="AA1449">
        <v>1</v>
      </c>
      <c r="AB1449" t="s">
        <v>991</v>
      </c>
      <c r="AC1449" t="s">
        <v>10488</v>
      </c>
      <c r="AP1449" t="s">
        <v>981</v>
      </c>
      <c r="AQ1449">
        <v>0</v>
      </c>
      <c r="AT1449" t="s">
        <v>1082</v>
      </c>
      <c r="AU1449" t="s">
        <v>2624</v>
      </c>
      <c r="AV1449" t="s">
        <v>10489</v>
      </c>
      <c r="AW1449" t="s">
        <v>2625</v>
      </c>
      <c r="AX1449" t="s">
        <v>2625</v>
      </c>
      <c r="BF1449" s="730" t="s">
        <v>5763</v>
      </c>
      <c r="BG1449" s="730" t="s">
        <v>991</v>
      </c>
      <c r="BH1449" s="730" t="s">
        <v>11142</v>
      </c>
    </row>
    <row r="1450" spans="1:60">
      <c r="A1450">
        <v>1446</v>
      </c>
      <c r="B1450" t="s">
        <v>991</v>
      </c>
      <c r="D1450" t="s">
        <v>5844</v>
      </c>
      <c r="E1450" t="s">
        <v>5847</v>
      </c>
      <c r="F1450" t="s">
        <v>974</v>
      </c>
      <c r="G1450">
        <v>1</v>
      </c>
      <c r="H1450">
        <v>0</v>
      </c>
      <c r="I1450" t="s">
        <v>1583</v>
      </c>
      <c r="J1450" t="s">
        <v>10207</v>
      </c>
      <c r="K1450" t="s">
        <v>5204</v>
      </c>
      <c r="L1450" t="s">
        <v>1585</v>
      </c>
      <c r="M1450" t="s">
        <v>1586</v>
      </c>
      <c r="N1450" t="s">
        <v>10490</v>
      </c>
      <c r="O1450" t="s">
        <v>10491</v>
      </c>
      <c r="P1450" t="s">
        <v>10492</v>
      </c>
      <c r="Q1450">
        <v>26115</v>
      </c>
      <c r="R1450">
        <v>24973</v>
      </c>
      <c r="S1450">
        <v>24502</v>
      </c>
      <c r="T1450">
        <v>398</v>
      </c>
      <c r="U1450">
        <v>73</v>
      </c>
      <c r="V1450">
        <v>471</v>
      </c>
      <c r="W1450">
        <v>0.98109999999999997</v>
      </c>
      <c r="X1450">
        <v>1</v>
      </c>
      <c r="Y1450">
        <v>1</v>
      </c>
      <c r="Z1450">
        <v>1</v>
      </c>
      <c r="AA1450">
        <v>1</v>
      </c>
      <c r="AB1450" t="s">
        <v>991</v>
      </c>
      <c r="AC1450" t="s">
        <v>10493</v>
      </c>
      <c r="AP1450" t="s">
        <v>981</v>
      </c>
      <c r="AQ1450">
        <v>0</v>
      </c>
      <c r="AT1450" t="s">
        <v>1034</v>
      </c>
      <c r="AU1450" t="s">
        <v>9448</v>
      </c>
      <c r="AV1450" t="s">
        <v>10494</v>
      </c>
      <c r="AW1450" t="s">
        <v>10495</v>
      </c>
      <c r="AX1450" t="s">
        <v>9449</v>
      </c>
      <c r="BF1450" s="730" t="s">
        <v>5882</v>
      </c>
      <c r="BG1450" s="730" t="s">
        <v>991</v>
      </c>
      <c r="BH1450" s="730" t="s">
        <v>11142</v>
      </c>
    </row>
    <row r="1451" spans="1:60">
      <c r="A1451">
        <v>1447</v>
      </c>
      <c r="B1451" t="s">
        <v>991</v>
      </c>
      <c r="D1451" t="s">
        <v>5833</v>
      </c>
      <c r="E1451" t="s">
        <v>5835</v>
      </c>
      <c r="F1451" t="s">
        <v>974</v>
      </c>
      <c r="G1451">
        <v>1</v>
      </c>
      <c r="H1451">
        <v>0</v>
      </c>
      <c r="I1451" t="s">
        <v>6790</v>
      </c>
      <c r="J1451" t="s">
        <v>10496</v>
      </c>
      <c r="K1451" t="s">
        <v>5835</v>
      </c>
      <c r="L1451" t="s">
        <v>1585</v>
      </c>
      <c r="M1451" t="s">
        <v>1586</v>
      </c>
      <c r="N1451" t="s">
        <v>5835</v>
      </c>
      <c r="O1451" t="s">
        <v>5835</v>
      </c>
      <c r="P1451" t="s">
        <v>10497</v>
      </c>
      <c r="Q1451">
        <v>79204</v>
      </c>
      <c r="R1451">
        <v>72951</v>
      </c>
      <c r="S1451">
        <v>71565</v>
      </c>
      <c r="T1451">
        <v>1106</v>
      </c>
      <c r="U1451">
        <v>280</v>
      </c>
      <c r="V1451">
        <v>1386</v>
      </c>
      <c r="W1451">
        <v>0.98099999999999998</v>
      </c>
      <c r="X1451">
        <v>1</v>
      </c>
      <c r="Y1451">
        <v>1</v>
      </c>
      <c r="Z1451">
        <v>1</v>
      </c>
      <c r="AA1451">
        <v>1</v>
      </c>
      <c r="AB1451" t="s">
        <v>991</v>
      </c>
      <c r="AC1451" t="s">
        <v>10498</v>
      </c>
      <c r="AP1451" t="s">
        <v>981</v>
      </c>
      <c r="AQ1451">
        <v>0</v>
      </c>
      <c r="AT1451" t="s">
        <v>1034</v>
      </c>
      <c r="AU1451" t="s">
        <v>9448</v>
      </c>
      <c r="AV1451" t="s">
        <v>10499</v>
      </c>
      <c r="AW1451" t="s">
        <v>10500</v>
      </c>
      <c r="AX1451" t="s">
        <v>9449</v>
      </c>
      <c r="BF1451" s="730" t="s">
        <v>5868</v>
      </c>
      <c r="BG1451" s="730" t="s">
        <v>5835</v>
      </c>
      <c r="BH1451" s="730" t="s">
        <v>11142</v>
      </c>
    </row>
    <row r="1452" spans="1:60">
      <c r="A1452">
        <v>1448</v>
      </c>
      <c r="B1452" t="s">
        <v>991</v>
      </c>
      <c r="D1452" t="s">
        <v>5781</v>
      </c>
      <c r="E1452" t="s">
        <v>5783</v>
      </c>
      <c r="F1452" t="s">
        <v>974</v>
      </c>
      <c r="G1452">
        <v>1</v>
      </c>
      <c r="H1452">
        <v>0</v>
      </c>
      <c r="I1452" t="s">
        <v>1583</v>
      </c>
      <c r="J1452" t="s">
        <v>9943</v>
      </c>
      <c r="K1452" t="s">
        <v>2042</v>
      </c>
      <c r="L1452" t="s">
        <v>1585</v>
      </c>
      <c r="M1452" t="s">
        <v>1586</v>
      </c>
      <c r="N1452" t="s">
        <v>5783</v>
      </c>
      <c r="O1452" t="s">
        <v>5783</v>
      </c>
      <c r="P1452" t="s">
        <v>10501</v>
      </c>
      <c r="Q1452">
        <v>118751</v>
      </c>
      <c r="R1452">
        <v>106493</v>
      </c>
      <c r="S1452">
        <v>105957</v>
      </c>
      <c r="T1452">
        <v>506</v>
      </c>
      <c r="U1452">
        <v>30</v>
      </c>
      <c r="V1452">
        <v>536</v>
      </c>
      <c r="W1452">
        <v>0.995</v>
      </c>
      <c r="X1452">
        <v>1</v>
      </c>
      <c r="Y1452">
        <v>1</v>
      </c>
      <c r="Z1452">
        <v>1</v>
      </c>
      <c r="AA1452">
        <v>1</v>
      </c>
      <c r="AB1452" t="s">
        <v>991</v>
      </c>
      <c r="AC1452" t="s">
        <v>10502</v>
      </c>
      <c r="AP1452" t="s">
        <v>981</v>
      </c>
      <c r="AQ1452">
        <v>0</v>
      </c>
      <c r="AT1452" t="s">
        <v>1023</v>
      </c>
      <c r="AU1452" t="s">
        <v>8272</v>
      </c>
      <c r="AV1452" t="s">
        <v>10503</v>
      </c>
      <c r="AW1452" t="s">
        <v>10504</v>
      </c>
      <c r="AX1452" t="s">
        <v>8273</v>
      </c>
      <c r="BF1452" s="730" t="s">
        <v>5844</v>
      </c>
      <c r="BG1452" s="730" t="s">
        <v>5204</v>
      </c>
      <c r="BH1452" s="730" t="s">
        <v>11142</v>
      </c>
    </row>
    <row r="1453" spans="1:60">
      <c r="A1453">
        <v>1449</v>
      </c>
      <c r="B1453" t="s">
        <v>991</v>
      </c>
      <c r="D1453" t="s">
        <v>5774</v>
      </c>
      <c r="E1453" t="s">
        <v>5777</v>
      </c>
      <c r="F1453" t="s">
        <v>974</v>
      </c>
      <c r="G1453">
        <v>1</v>
      </c>
      <c r="H1453">
        <v>0</v>
      </c>
      <c r="I1453" t="s">
        <v>1583</v>
      </c>
      <c r="J1453" t="s">
        <v>1614</v>
      </c>
      <c r="K1453" t="s">
        <v>10061</v>
      </c>
      <c r="L1453" t="s">
        <v>1585</v>
      </c>
      <c r="M1453" t="s">
        <v>1586</v>
      </c>
      <c r="N1453" t="s">
        <v>5777</v>
      </c>
      <c r="O1453" t="s">
        <v>10505</v>
      </c>
      <c r="P1453" t="s">
        <v>10506</v>
      </c>
      <c r="Q1453">
        <v>6359</v>
      </c>
      <c r="R1453">
        <v>4908</v>
      </c>
      <c r="S1453">
        <v>3905</v>
      </c>
      <c r="T1453">
        <v>863</v>
      </c>
      <c r="U1453">
        <v>140</v>
      </c>
      <c r="V1453">
        <v>1003</v>
      </c>
      <c r="W1453">
        <v>0.79559999999999997</v>
      </c>
      <c r="X1453">
        <v>0</v>
      </c>
      <c r="Y1453">
        <v>1</v>
      </c>
      <c r="Z1453">
        <v>1</v>
      </c>
      <c r="AA1453">
        <v>0</v>
      </c>
      <c r="AB1453" t="s">
        <v>991</v>
      </c>
      <c r="AC1453" t="s">
        <v>10507</v>
      </c>
      <c r="AP1453" t="s">
        <v>981</v>
      </c>
      <c r="AQ1453">
        <v>0</v>
      </c>
      <c r="AT1453" t="s">
        <v>936</v>
      </c>
      <c r="AU1453" t="s">
        <v>5943</v>
      </c>
      <c r="AV1453" t="s">
        <v>10508</v>
      </c>
      <c r="AW1453" t="s">
        <v>5944</v>
      </c>
      <c r="AX1453" t="s">
        <v>5944</v>
      </c>
      <c r="BF1453" s="730" t="s">
        <v>5833</v>
      </c>
      <c r="BG1453" s="730" t="s">
        <v>5835</v>
      </c>
      <c r="BH1453" s="730" t="s">
        <v>11142</v>
      </c>
    </row>
    <row r="1454" spans="1:60">
      <c r="A1454">
        <v>1450</v>
      </c>
      <c r="B1454" t="s">
        <v>991</v>
      </c>
      <c r="D1454" t="s">
        <v>5764</v>
      </c>
      <c r="E1454" t="s">
        <v>5767</v>
      </c>
      <c r="F1454" t="s">
        <v>974</v>
      </c>
      <c r="G1454">
        <v>1</v>
      </c>
      <c r="H1454">
        <v>0</v>
      </c>
      <c r="I1454" t="s">
        <v>1583</v>
      </c>
      <c r="J1454" t="s">
        <v>10425</v>
      </c>
      <c r="K1454" t="s">
        <v>10069</v>
      </c>
      <c r="L1454" t="s">
        <v>1585</v>
      </c>
      <c r="M1454" t="s">
        <v>1586</v>
      </c>
      <c r="N1454" t="s">
        <v>5767</v>
      </c>
      <c r="O1454" t="s">
        <v>10509</v>
      </c>
      <c r="P1454" t="s">
        <v>10510</v>
      </c>
      <c r="Q1454">
        <v>31932</v>
      </c>
      <c r="R1454">
        <v>35017</v>
      </c>
      <c r="S1454">
        <v>34340</v>
      </c>
      <c r="T1454">
        <v>653</v>
      </c>
      <c r="U1454">
        <v>24</v>
      </c>
      <c r="V1454">
        <v>677</v>
      </c>
      <c r="W1454">
        <v>0.98070000000000002</v>
      </c>
      <c r="X1454">
        <v>1</v>
      </c>
      <c r="Y1454">
        <v>1</v>
      </c>
      <c r="Z1454">
        <v>1</v>
      </c>
      <c r="AA1454">
        <v>1</v>
      </c>
      <c r="AB1454" t="s">
        <v>991</v>
      </c>
      <c r="AC1454" t="s">
        <v>10511</v>
      </c>
      <c r="AP1454" t="s">
        <v>981</v>
      </c>
      <c r="AQ1454">
        <v>0</v>
      </c>
      <c r="AT1454" t="s">
        <v>936</v>
      </c>
      <c r="AU1454" t="s">
        <v>5943</v>
      </c>
      <c r="AV1454" t="s">
        <v>10512</v>
      </c>
      <c r="AW1454" t="s">
        <v>10513</v>
      </c>
      <c r="AX1454" t="s">
        <v>5944</v>
      </c>
      <c r="BF1454" s="730" t="s">
        <v>5781</v>
      </c>
      <c r="BG1454" s="730" t="s">
        <v>2042</v>
      </c>
      <c r="BH1454" s="730" t="s">
        <v>11142</v>
      </c>
    </row>
    <row r="1455" spans="1:60">
      <c r="A1455">
        <v>1451</v>
      </c>
      <c r="B1455" t="s">
        <v>991</v>
      </c>
      <c r="D1455" t="s">
        <v>5634</v>
      </c>
      <c r="E1455" t="s">
        <v>5637</v>
      </c>
      <c r="F1455" t="s">
        <v>974</v>
      </c>
      <c r="G1455">
        <v>1</v>
      </c>
      <c r="H1455">
        <v>0</v>
      </c>
      <c r="I1455" t="s">
        <v>1583</v>
      </c>
      <c r="J1455" t="s">
        <v>3214</v>
      </c>
      <c r="K1455" t="s">
        <v>10069</v>
      </c>
      <c r="L1455" t="s">
        <v>1585</v>
      </c>
      <c r="M1455" t="s">
        <v>1586</v>
      </c>
      <c r="N1455" t="s">
        <v>5637</v>
      </c>
      <c r="O1455" t="s">
        <v>5637</v>
      </c>
      <c r="P1455" t="s">
        <v>10514</v>
      </c>
      <c r="Q1455">
        <v>3672</v>
      </c>
      <c r="R1455">
        <v>3672</v>
      </c>
      <c r="S1455">
        <v>3627</v>
      </c>
      <c r="T1455">
        <v>10</v>
      </c>
      <c r="U1455">
        <v>35</v>
      </c>
      <c r="V1455">
        <v>45</v>
      </c>
      <c r="W1455">
        <v>0.98770000000000002</v>
      </c>
      <c r="X1455">
        <v>1</v>
      </c>
      <c r="Y1455">
        <v>1</v>
      </c>
      <c r="Z1455">
        <v>1</v>
      </c>
      <c r="AA1455">
        <v>1</v>
      </c>
      <c r="AB1455" t="s">
        <v>991</v>
      </c>
      <c r="AC1455" t="s">
        <v>10515</v>
      </c>
      <c r="AP1455" t="s">
        <v>981</v>
      </c>
      <c r="AQ1455">
        <v>0</v>
      </c>
      <c r="AT1455" t="s">
        <v>1054</v>
      </c>
      <c r="AU1455" t="s">
        <v>4016</v>
      </c>
      <c r="AV1455" t="s">
        <v>10516</v>
      </c>
      <c r="AW1455" t="s">
        <v>10517</v>
      </c>
      <c r="AX1455" t="s">
        <v>4705</v>
      </c>
      <c r="BF1455" s="730" t="s">
        <v>5774</v>
      </c>
      <c r="BG1455" s="730" t="s">
        <v>10061</v>
      </c>
      <c r="BH1455" s="730" t="s">
        <v>11142</v>
      </c>
    </row>
    <row r="1456" spans="1:60">
      <c r="A1456">
        <v>1452</v>
      </c>
      <c r="B1456" t="s">
        <v>991</v>
      </c>
      <c r="D1456" t="s">
        <v>5475</v>
      </c>
      <c r="E1456" t="s">
        <v>5478</v>
      </c>
      <c r="F1456" t="s">
        <v>974</v>
      </c>
      <c r="G1456">
        <v>1</v>
      </c>
      <c r="H1456">
        <v>0</v>
      </c>
      <c r="I1456" t="s">
        <v>1583</v>
      </c>
      <c r="J1456" t="s">
        <v>10010</v>
      </c>
      <c r="K1456" t="s">
        <v>991</v>
      </c>
      <c r="L1456" t="s">
        <v>1585</v>
      </c>
      <c r="M1456" t="s">
        <v>1586</v>
      </c>
      <c r="N1456" t="s">
        <v>5478</v>
      </c>
      <c r="O1456" t="s">
        <v>10518</v>
      </c>
      <c r="P1456" t="s">
        <v>10519</v>
      </c>
      <c r="Q1456">
        <v>164902</v>
      </c>
      <c r="R1456">
        <v>182349</v>
      </c>
      <c r="S1456">
        <v>178977</v>
      </c>
      <c r="T1456">
        <v>3320</v>
      </c>
      <c r="U1456">
        <v>52</v>
      </c>
      <c r="V1456">
        <v>3372</v>
      </c>
      <c r="W1456">
        <v>0.98150000000000004</v>
      </c>
      <c r="X1456">
        <v>0</v>
      </c>
      <c r="Y1456">
        <v>1</v>
      </c>
      <c r="Z1456">
        <v>1</v>
      </c>
      <c r="AA1456">
        <v>0</v>
      </c>
      <c r="AB1456" t="s">
        <v>991</v>
      </c>
      <c r="AC1456" t="s">
        <v>10520</v>
      </c>
      <c r="AP1456" t="s">
        <v>981</v>
      </c>
      <c r="AQ1456">
        <v>0</v>
      </c>
      <c r="AT1456" t="s">
        <v>1023</v>
      </c>
      <c r="AU1456" t="s">
        <v>7997</v>
      </c>
      <c r="AV1456" t="s">
        <v>10521</v>
      </c>
      <c r="AW1456" t="s">
        <v>7998</v>
      </c>
      <c r="AX1456" t="s">
        <v>7998</v>
      </c>
      <c r="BF1456" s="730" t="s">
        <v>5764</v>
      </c>
      <c r="BG1456" s="730" t="s">
        <v>10069</v>
      </c>
      <c r="BH1456" s="730" t="s">
        <v>11142</v>
      </c>
    </row>
    <row r="1457" spans="1:60">
      <c r="A1457">
        <v>1453</v>
      </c>
      <c r="B1457" t="s">
        <v>991</v>
      </c>
      <c r="D1457" t="s">
        <v>5465</v>
      </c>
      <c r="E1457" t="s">
        <v>5468</v>
      </c>
      <c r="F1457" t="s">
        <v>974</v>
      </c>
      <c r="G1457">
        <v>1</v>
      </c>
      <c r="H1457">
        <v>0</v>
      </c>
      <c r="I1457" t="s">
        <v>1583</v>
      </c>
      <c r="J1457" t="s">
        <v>10060</v>
      </c>
      <c r="K1457" t="s">
        <v>10061</v>
      </c>
      <c r="L1457" t="s">
        <v>1585</v>
      </c>
      <c r="M1457" t="s">
        <v>1586</v>
      </c>
      <c r="N1457" t="s">
        <v>5468</v>
      </c>
      <c r="O1457" t="s">
        <v>10522</v>
      </c>
      <c r="P1457" t="s">
        <v>10523</v>
      </c>
      <c r="Q1457">
        <v>23444</v>
      </c>
      <c r="R1457">
        <v>22412</v>
      </c>
      <c r="S1457">
        <v>22135</v>
      </c>
      <c r="T1457">
        <v>257</v>
      </c>
      <c r="U1457">
        <v>20</v>
      </c>
      <c r="V1457">
        <v>277</v>
      </c>
      <c r="W1457">
        <v>0.98760000000000003</v>
      </c>
      <c r="X1457">
        <v>1</v>
      </c>
      <c r="Y1457">
        <v>1</v>
      </c>
      <c r="Z1457">
        <v>1</v>
      </c>
      <c r="AA1457">
        <v>1</v>
      </c>
      <c r="AB1457" t="s">
        <v>991</v>
      </c>
      <c r="AC1457" t="s">
        <v>10524</v>
      </c>
      <c r="AP1457" t="s">
        <v>981</v>
      </c>
      <c r="AQ1457">
        <v>0</v>
      </c>
      <c r="AT1457" t="s">
        <v>1190</v>
      </c>
      <c r="AU1457" t="s">
        <v>2772</v>
      </c>
      <c r="AV1457" t="s">
        <v>10525</v>
      </c>
      <c r="AW1457" t="s">
        <v>10526</v>
      </c>
      <c r="AX1457" t="s">
        <v>2773</v>
      </c>
      <c r="BF1457" s="730" t="s">
        <v>5634</v>
      </c>
      <c r="BG1457" s="730" t="s">
        <v>10069</v>
      </c>
      <c r="BH1457" s="730" t="s">
        <v>11142</v>
      </c>
    </row>
    <row r="1458" spans="1:60">
      <c r="A1458">
        <v>1454</v>
      </c>
      <c r="B1458" t="s">
        <v>991</v>
      </c>
      <c r="D1458" t="s">
        <v>5446</v>
      </c>
      <c r="E1458" t="s">
        <v>5448</v>
      </c>
      <c r="F1458" t="s">
        <v>974</v>
      </c>
      <c r="G1458">
        <v>1</v>
      </c>
      <c r="H1458">
        <v>0</v>
      </c>
      <c r="I1458" t="s">
        <v>6790</v>
      </c>
      <c r="J1458" t="s">
        <v>7165</v>
      </c>
      <c r="K1458" t="s">
        <v>5835</v>
      </c>
      <c r="L1458" t="s">
        <v>1585</v>
      </c>
      <c r="M1458" t="s">
        <v>1586</v>
      </c>
      <c r="N1458" t="s">
        <v>5448</v>
      </c>
      <c r="O1458" t="s">
        <v>5448</v>
      </c>
      <c r="P1458" t="s">
        <v>10527</v>
      </c>
      <c r="Q1458">
        <v>3540</v>
      </c>
      <c r="R1458">
        <v>3396</v>
      </c>
      <c r="S1458">
        <v>3329</v>
      </c>
      <c r="T1458">
        <v>52</v>
      </c>
      <c r="U1458">
        <v>15</v>
      </c>
      <c r="V1458">
        <v>67</v>
      </c>
      <c r="W1458">
        <v>0.98029999999999995</v>
      </c>
      <c r="X1458">
        <v>1</v>
      </c>
      <c r="Y1458">
        <v>1</v>
      </c>
      <c r="Z1458">
        <v>1</v>
      </c>
      <c r="AA1458">
        <v>1</v>
      </c>
      <c r="AB1458" t="s">
        <v>991</v>
      </c>
      <c r="AC1458" t="s">
        <v>10528</v>
      </c>
      <c r="AP1458" t="s">
        <v>981</v>
      </c>
      <c r="AQ1458">
        <v>0</v>
      </c>
      <c r="AT1458" t="s">
        <v>991</v>
      </c>
      <c r="AU1458" t="s">
        <v>10068</v>
      </c>
      <c r="AV1458" t="s">
        <v>10529</v>
      </c>
      <c r="AW1458" t="s">
        <v>10069</v>
      </c>
      <c r="AX1458" t="s">
        <v>10069</v>
      </c>
      <c r="BF1458" s="730" t="s">
        <v>5475</v>
      </c>
      <c r="BG1458" s="730" t="s">
        <v>991</v>
      </c>
      <c r="BH1458" s="730" t="s">
        <v>11142</v>
      </c>
    </row>
    <row r="1459" spans="1:60">
      <c r="A1459">
        <v>1455</v>
      </c>
      <c r="B1459" t="s">
        <v>991</v>
      </c>
      <c r="D1459" t="s">
        <v>5356</v>
      </c>
      <c r="E1459" t="s">
        <v>5358</v>
      </c>
      <c r="F1459" t="s">
        <v>974</v>
      </c>
      <c r="G1459">
        <v>1</v>
      </c>
      <c r="H1459">
        <v>0</v>
      </c>
      <c r="I1459" t="s">
        <v>1583</v>
      </c>
      <c r="J1459" t="s">
        <v>10435</v>
      </c>
      <c r="K1459" t="s">
        <v>5204</v>
      </c>
      <c r="L1459" t="s">
        <v>1585</v>
      </c>
      <c r="M1459" t="s">
        <v>1586</v>
      </c>
      <c r="N1459" t="s">
        <v>5358</v>
      </c>
      <c r="O1459" t="s">
        <v>10530</v>
      </c>
      <c r="P1459" t="s">
        <v>10531</v>
      </c>
      <c r="Q1459">
        <v>11202</v>
      </c>
      <c r="R1459">
        <v>10728</v>
      </c>
      <c r="S1459">
        <v>10537</v>
      </c>
      <c r="T1459">
        <v>72</v>
      </c>
      <c r="U1459">
        <v>119</v>
      </c>
      <c r="V1459">
        <v>191</v>
      </c>
      <c r="W1459">
        <v>0.98219999999999996</v>
      </c>
      <c r="X1459">
        <v>1</v>
      </c>
      <c r="Y1459">
        <v>1</v>
      </c>
      <c r="Z1459">
        <v>0</v>
      </c>
      <c r="AA1459">
        <v>0</v>
      </c>
      <c r="AB1459" t="s">
        <v>991</v>
      </c>
      <c r="AC1459" t="s">
        <v>10532</v>
      </c>
      <c r="AP1459" t="s">
        <v>981</v>
      </c>
      <c r="AQ1459">
        <v>0</v>
      </c>
      <c r="AT1459" t="s">
        <v>1239</v>
      </c>
      <c r="AU1459" t="s">
        <v>6739</v>
      </c>
      <c r="AV1459" t="s">
        <v>10533</v>
      </c>
      <c r="AW1459" t="s">
        <v>10534</v>
      </c>
      <c r="AX1459" t="s">
        <v>6740</v>
      </c>
      <c r="BF1459" s="730" t="s">
        <v>5465</v>
      </c>
      <c r="BG1459" s="730" t="s">
        <v>10061</v>
      </c>
      <c r="BH1459" s="730" t="s">
        <v>11142</v>
      </c>
    </row>
    <row r="1460" spans="1:60">
      <c r="A1460">
        <v>1456</v>
      </c>
      <c r="B1460" t="s">
        <v>991</v>
      </c>
      <c r="D1460" t="s">
        <v>5290</v>
      </c>
      <c r="E1460" t="s">
        <v>5292</v>
      </c>
      <c r="F1460" t="s">
        <v>974</v>
      </c>
      <c r="G1460">
        <v>1</v>
      </c>
      <c r="H1460">
        <v>0</v>
      </c>
      <c r="I1460" t="s">
        <v>1583</v>
      </c>
      <c r="J1460" t="s">
        <v>10535</v>
      </c>
      <c r="K1460" t="s">
        <v>10061</v>
      </c>
      <c r="L1460" t="s">
        <v>1585</v>
      </c>
      <c r="M1460" t="s">
        <v>1586</v>
      </c>
      <c r="N1460" t="s">
        <v>5292</v>
      </c>
      <c r="O1460" t="s">
        <v>5292</v>
      </c>
      <c r="P1460" t="s">
        <v>10536</v>
      </c>
      <c r="Q1460">
        <v>18756</v>
      </c>
      <c r="R1460">
        <v>19120</v>
      </c>
      <c r="S1460">
        <v>18745</v>
      </c>
      <c r="T1460">
        <v>353</v>
      </c>
      <c r="U1460">
        <v>22</v>
      </c>
      <c r="V1460">
        <v>375</v>
      </c>
      <c r="W1460">
        <v>0.98040000000000005</v>
      </c>
      <c r="X1460">
        <v>1</v>
      </c>
      <c r="Y1460">
        <v>1</v>
      </c>
      <c r="Z1460">
        <v>1</v>
      </c>
      <c r="AA1460">
        <v>1</v>
      </c>
      <c r="AB1460" t="s">
        <v>991</v>
      </c>
      <c r="AC1460" t="s">
        <v>10537</v>
      </c>
      <c r="AP1460" t="s">
        <v>981</v>
      </c>
      <c r="AQ1460">
        <v>0</v>
      </c>
      <c r="AT1460" t="s">
        <v>1044</v>
      </c>
      <c r="AU1460" t="s">
        <v>7599</v>
      </c>
      <c r="AV1460" t="s">
        <v>10538</v>
      </c>
      <c r="AW1460" t="s">
        <v>7600</v>
      </c>
      <c r="AX1460" t="s">
        <v>7600</v>
      </c>
      <c r="BF1460" s="730" t="s">
        <v>5446</v>
      </c>
      <c r="BG1460" s="730" t="s">
        <v>5835</v>
      </c>
      <c r="BH1460" s="730" t="s">
        <v>11142</v>
      </c>
    </row>
    <row r="1461" spans="1:60">
      <c r="A1461">
        <v>1457</v>
      </c>
      <c r="B1461" t="s">
        <v>991</v>
      </c>
      <c r="D1461" t="s">
        <v>5284</v>
      </c>
      <c r="E1461" t="s">
        <v>5287</v>
      </c>
      <c r="F1461" t="s">
        <v>974</v>
      </c>
      <c r="G1461">
        <v>1</v>
      </c>
      <c r="H1461">
        <v>0</v>
      </c>
      <c r="I1461" t="s">
        <v>1583</v>
      </c>
      <c r="J1461" t="s">
        <v>10387</v>
      </c>
      <c r="K1461" t="s">
        <v>7578</v>
      </c>
      <c r="L1461" t="s">
        <v>1585</v>
      </c>
      <c r="M1461" t="s">
        <v>1586</v>
      </c>
      <c r="N1461" t="s">
        <v>5287</v>
      </c>
      <c r="O1461" t="s">
        <v>5287</v>
      </c>
      <c r="P1461" t="s">
        <v>10539</v>
      </c>
      <c r="Q1461">
        <v>3782</v>
      </c>
      <c r="R1461">
        <v>5179</v>
      </c>
      <c r="S1461">
        <v>3716</v>
      </c>
      <c r="T1461">
        <v>1265</v>
      </c>
      <c r="U1461">
        <v>198</v>
      </c>
      <c r="V1461">
        <v>1463</v>
      </c>
      <c r="W1461">
        <v>0.71750000000000003</v>
      </c>
      <c r="X1461">
        <v>0</v>
      </c>
      <c r="Y1461">
        <v>0</v>
      </c>
      <c r="Z1461">
        <v>1</v>
      </c>
      <c r="AA1461">
        <v>0</v>
      </c>
      <c r="AB1461" t="s">
        <v>991</v>
      </c>
      <c r="AC1461" t="s">
        <v>10540</v>
      </c>
      <c r="AP1461" t="s">
        <v>981</v>
      </c>
      <c r="AQ1461">
        <v>0</v>
      </c>
      <c r="AT1461" t="s">
        <v>1054</v>
      </c>
      <c r="AU1461" t="s">
        <v>4697</v>
      </c>
      <c r="AV1461" t="s">
        <v>10541</v>
      </c>
      <c r="AW1461" t="s">
        <v>10542</v>
      </c>
      <c r="AX1461" t="s">
        <v>4698</v>
      </c>
      <c r="BF1461" s="730" t="s">
        <v>5356</v>
      </c>
      <c r="BG1461" s="730" t="s">
        <v>5204</v>
      </c>
      <c r="BH1461" s="730" t="s">
        <v>11142</v>
      </c>
    </row>
    <row r="1462" spans="1:60">
      <c r="A1462">
        <v>1458</v>
      </c>
      <c r="B1462" t="s">
        <v>991</v>
      </c>
      <c r="D1462" t="s">
        <v>5250</v>
      </c>
      <c r="E1462" t="s">
        <v>5253</v>
      </c>
      <c r="F1462" t="s">
        <v>974</v>
      </c>
      <c r="G1462">
        <v>1</v>
      </c>
      <c r="H1462">
        <v>0</v>
      </c>
      <c r="I1462" t="s">
        <v>1583</v>
      </c>
      <c r="J1462" t="s">
        <v>10425</v>
      </c>
      <c r="K1462" t="s">
        <v>10069</v>
      </c>
      <c r="L1462" t="s">
        <v>1585</v>
      </c>
      <c r="M1462" t="s">
        <v>1586</v>
      </c>
      <c r="N1462" t="s">
        <v>5253</v>
      </c>
      <c r="O1462" t="s">
        <v>10543</v>
      </c>
      <c r="P1462" t="s">
        <v>10544</v>
      </c>
      <c r="Q1462">
        <v>4243</v>
      </c>
      <c r="R1462">
        <v>4234</v>
      </c>
      <c r="S1462">
        <v>3963</v>
      </c>
      <c r="T1462">
        <v>236</v>
      </c>
      <c r="U1462">
        <v>35</v>
      </c>
      <c r="V1462">
        <v>271</v>
      </c>
      <c r="W1462">
        <v>0.93600000000000005</v>
      </c>
      <c r="X1462">
        <v>0</v>
      </c>
      <c r="Y1462">
        <v>1</v>
      </c>
      <c r="Z1462">
        <v>1</v>
      </c>
      <c r="AA1462">
        <v>0</v>
      </c>
      <c r="AB1462" t="s">
        <v>991</v>
      </c>
      <c r="AC1462" t="s">
        <v>10545</v>
      </c>
      <c r="AP1462" t="s">
        <v>981</v>
      </c>
      <c r="AQ1462">
        <v>0</v>
      </c>
      <c r="AT1462" t="s">
        <v>936</v>
      </c>
      <c r="AU1462" t="s">
        <v>5731</v>
      </c>
      <c r="AV1462" t="s">
        <v>10546</v>
      </c>
      <c r="AW1462" t="s">
        <v>10547</v>
      </c>
      <c r="AX1462" t="s">
        <v>5732</v>
      </c>
      <c r="BF1462" s="730" t="s">
        <v>5290</v>
      </c>
      <c r="BG1462" s="730" t="s">
        <v>10061</v>
      </c>
      <c r="BH1462" s="730" t="s">
        <v>11142</v>
      </c>
    </row>
    <row r="1463" spans="1:60">
      <c r="A1463">
        <v>1459</v>
      </c>
      <c r="B1463" t="s">
        <v>991</v>
      </c>
      <c r="D1463" t="s">
        <v>5202</v>
      </c>
      <c r="E1463" t="s">
        <v>5204</v>
      </c>
      <c r="F1463" t="s">
        <v>974</v>
      </c>
      <c r="G1463">
        <v>1</v>
      </c>
      <c r="H1463">
        <v>0</v>
      </c>
      <c r="I1463" t="s">
        <v>1583</v>
      </c>
      <c r="J1463" t="s">
        <v>10207</v>
      </c>
      <c r="K1463" t="s">
        <v>5204</v>
      </c>
      <c r="L1463" t="s">
        <v>1585</v>
      </c>
      <c r="M1463" t="s">
        <v>1586</v>
      </c>
      <c r="N1463" t="s">
        <v>5204</v>
      </c>
      <c r="O1463" t="s">
        <v>10548</v>
      </c>
      <c r="P1463" t="s">
        <v>10549</v>
      </c>
      <c r="Q1463">
        <v>264668</v>
      </c>
      <c r="R1463">
        <v>264418</v>
      </c>
      <c r="S1463">
        <v>261145</v>
      </c>
      <c r="T1463">
        <v>1863</v>
      </c>
      <c r="U1463">
        <v>801</v>
      </c>
      <c r="V1463">
        <v>3273</v>
      </c>
      <c r="W1463">
        <v>0.98760000000000003</v>
      </c>
      <c r="X1463">
        <v>0</v>
      </c>
      <c r="Y1463">
        <v>1</v>
      </c>
      <c r="Z1463">
        <v>1</v>
      </c>
      <c r="AA1463">
        <v>0</v>
      </c>
      <c r="AB1463" t="s">
        <v>991</v>
      </c>
      <c r="AC1463" t="s">
        <v>10550</v>
      </c>
      <c r="AP1463" t="s">
        <v>981</v>
      </c>
      <c r="AQ1463">
        <v>0</v>
      </c>
      <c r="AT1463" t="s">
        <v>971</v>
      </c>
      <c r="AU1463" t="s">
        <v>1508</v>
      </c>
      <c r="AV1463" t="s">
        <v>10551</v>
      </c>
      <c r="AW1463" t="s">
        <v>10552</v>
      </c>
      <c r="AX1463" t="s">
        <v>1509</v>
      </c>
      <c r="BF1463" s="730" t="s">
        <v>5284</v>
      </c>
      <c r="BG1463" s="730" t="s">
        <v>7578</v>
      </c>
      <c r="BH1463" s="730" t="s">
        <v>11142</v>
      </c>
    </row>
    <row r="1464" spans="1:60">
      <c r="A1464">
        <v>1460</v>
      </c>
      <c r="B1464" t="s">
        <v>991</v>
      </c>
      <c r="D1464" t="s">
        <v>5196</v>
      </c>
      <c r="E1464" t="s">
        <v>5198</v>
      </c>
      <c r="F1464" t="s">
        <v>974</v>
      </c>
      <c r="G1464">
        <v>1</v>
      </c>
      <c r="H1464">
        <v>0</v>
      </c>
      <c r="I1464" t="s">
        <v>4906</v>
      </c>
      <c r="J1464" t="s">
        <v>9865</v>
      </c>
      <c r="K1464" t="s">
        <v>5835</v>
      </c>
      <c r="L1464" t="s">
        <v>1585</v>
      </c>
      <c r="M1464" t="s">
        <v>1586</v>
      </c>
      <c r="N1464" t="s">
        <v>5198</v>
      </c>
      <c r="O1464" t="s">
        <v>5198</v>
      </c>
      <c r="P1464" t="s">
        <v>10553</v>
      </c>
      <c r="Q1464">
        <v>4003</v>
      </c>
      <c r="R1464">
        <v>3538</v>
      </c>
      <c r="S1464">
        <v>3308</v>
      </c>
      <c r="T1464">
        <v>134</v>
      </c>
      <c r="U1464">
        <v>96</v>
      </c>
      <c r="V1464">
        <v>230</v>
      </c>
      <c r="W1464">
        <v>0.93500000000000005</v>
      </c>
      <c r="X1464">
        <v>0</v>
      </c>
      <c r="Y1464">
        <v>1</v>
      </c>
      <c r="Z1464">
        <v>1</v>
      </c>
      <c r="AA1464">
        <v>0</v>
      </c>
      <c r="AB1464" t="s">
        <v>991</v>
      </c>
      <c r="AC1464" t="s">
        <v>10554</v>
      </c>
      <c r="AP1464" t="s">
        <v>981</v>
      </c>
      <c r="AQ1464">
        <v>0</v>
      </c>
      <c r="AT1464" t="s">
        <v>1054</v>
      </c>
      <c r="AU1464" t="s">
        <v>4303</v>
      </c>
      <c r="AV1464" t="s">
        <v>10555</v>
      </c>
      <c r="AW1464" t="s">
        <v>10556</v>
      </c>
      <c r="AX1464" t="s">
        <v>4304</v>
      </c>
      <c r="BF1464" s="730" t="s">
        <v>5250</v>
      </c>
      <c r="BG1464" s="730" t="s">
        <v>10069</v>
      </c>
      <c r="BH1464" s="730" t="s">
        <v>11142</v>
      </c>
    </row>
    <row r="1465" spans="1:60">
      <c r="A1465">
        <v>1461</v>
      </c>
      <c r="B1465" t="s">
        <v>991</v>
      </c>
      <c r="D1465" t="s">
        <v>5164</v>
      </c>
      <c r="E1465" t="s">
        <v>5166</v>
      </c>
      <c r="F1465" t="s">
        <v>974</v>
      </c>
      <c r="G1465">
        <v>1</v>
      </c>
      <c r="H1465">
        <v>0</v>
      </c>
      <c r="I1465" t="s">
        <v>1583</v>
      </c>
      <c r="J1465" t="s">
        <v>6704</v>
      </c>
      <c r="K1465" t="s">
        <v>10061</v>
      </c>
      <c r="L1465" t="s">
        <v>1585</v>
      </c>
      <c r="M1465" t="s">
        <v>1586</v>
      </c>
      <c r="N1465" t="s">
        <v>5166</v>
      </c>
      <c r="O1465" t="s">
        <v>5166</v>
      </c>
      <c r="P1465" t="s">
        <v>10557</v>
      </c>
      <c r="Q1465">
        <v>21050</v>
      </c>
      <c r="R1465">
        <v>23056</v>
      </c>
      <c r="S1465">
        <v>21540</v>
      </c>
      <c r="T1465">
        <v>1472</v>
      </c>
      <c r="U1465">
        <v>44</v>
      </c>
      <c r="V1465">
        <v>1516</v>
      </c>
      <c r="W1465">
        <v>0.93420000000000003</v>
      </c>
      <c r="X1465">
        <v>0</v>
      </c>
      <c r="Y1465">
        <v>1</v>
      </c>
      <c r="Z1465">
        <v>1</v>
      </c>
      <c r="AA1465">
        <v>0</v>
      </c>
      <c r="AB1465" t="s">
        <v>991</v>
      </c>
      <c r="AC1465" t="s">
        <v>10558</v>
      </c>
      <c r="AP1465" t="s">
        <v>981</v>
      </c>
      <c r="AQ1465">
        <v>0</v>
      </c>
      <c r="AT1465" t="s">
        <v>991</v>
      </c>
      <c r="AU1465" t="s">
        <v>10058</v>
      </c>
      <c r="AV1465" t="s">
        <v>10559</v>
      </c>
      <c r="AW1465" t="s">
        <v>10560</v>
      </c>
      <c r="AX1465" t="s">
        <v>10059</v>
      </c>
      <c r="BF1465" s="730" t="s">
        <v>5202</v>
      </c>
      <c r="BG1465" s="730" t="s">
        <v>5204</v>
      </c>
      <c r="BH1465" s="730" t="s">
        <v>11142</v>
      </c>
    </row>
    <row r="1466" spans="1:60">
      <c r="A1466">
        <v>1462</v>
      </c>
      <c r="B1466" t="s">
        <v>991</v>
      </c>
      <c r="D1466" t="s">
        <v>5115</v>
      </c>
      <c r="E1466" t="s">
        <v>5118</v>
      </c>
      <c r="F1466" t="s">
        <v>974</v>
      </c>
      <c r="G1466">
        <v>1</v>
      </c>
      <c r="H1466">
        <v>0</v>
      </c>
      <c r="I1466" t="s">
        <v>1583</v>
      </c>
      <c r="J1466" t="s">
        <v>10010</v>
      </c>
      <c r="K1466" t="s">
        <v>7578</v>
      </c>
      <c r="L1466" t="s">
        <v>1585</v>
      </c>
      <c r="M1466" t="s">
        <v>1586</v>
      </c>
      <c r="N1466" t="s">
        <v>5118</v>
      </c>
      <c r="O1466" t="s">
        <v>5118</v>
      </c>
      <c r="P1466" t="s">
        <v>10561</v>
      </c>
      <c r="Q1466">
        <v>32922</v>
      </c>
      <c r="R1466">
        <v>32912</v>
      </c>
      <c r="S1466">
        <v>31792</v>
      </c>
      <c r="T1466">
        <v>1120</v>
      </c>
      <c r="U1466">
        <v>0</v>
      </c>
      <c r="V1466">
        <v>1120</v>
      </c>
      <c r="W1466">
        <v>0.96599999999999997</v>
      </c>
      <c r="X1466">
        <v>0</v>
      </c>
      <c r="Y1466">
        <v>1</v>
      </c>
      <c r="Z1466">
        <v>1</v>
      </c>
      <c r="AA1466">
        <v>0</v>
      </c>
      <c r="AB1466" t="s">
        <v>991</v>
      </c>
      <c r="AC1466" t="s">
        <v>10562</v>
      </c>
      <c r="AP1466" t="s">
        <v>981</v>
      </c>
      <c r="AQ1466">
        <v>0</v>
      </c>
      <c r="AT1466" t="s">
        <v>1521</v>
      </c>
      <c r="AU1466" t="s">
        <v>1838</v>
      </c>
      <c r="AV1466" t="s">
        <v>10563</v>
      </c>
      <c r="AW1466" t="s">
        <v>1839</v>
      </c>
      <c r="AX1466" t="s">
        <v>1839</v>
      </c>
      <c r="BF1466" s="730" t="s">
        <v>5196</v>
      </c>
      <c r="BG1466" s="730" t="s">
        <v>5835</v>
      </c>
      <c r="BH1466" s="730" t="s">
        <v>11142</v>
      </c>
    </row>
    <row r="1467" spans="1:60">
      <c r="A1467">
        <v>1463</v>
      </c>
      <c r="B1467" t="s">
        <v>991</v>
      </c>
      <c r="D1467" t="s">
        <v>5105</v>
      </c>
      <c r="E1467" t="s">
        <v>5108</v>
      </c>
      <c r="F1467" t="s">
        <v>974</v>
      </c>
      <c r="G1467">
        <v>1</v>
      </c>
      <c r="H1467">
        <v>0</v>
      </c>
      <c r="I1467" t="s">
        <v>6790</v>
      </c>
      <c r="J1467" t="s">
        <v>9921</v>
      </c>
      <c r="K1467" t="s">
        <v>7578</v>
      </c>
      <c r="L1467" t="s">
        <v>1585</v>
      </c>
      <c r="M1467" t="s">
        <v>1586</v>
      </c>
      <c r="N1467" t="s">
        <v>10564</v>
      </c>
      <c r="O1467" t="s">
        <v>10565</v>
      </c>
      <c r="P1467" t="s">
        <v>10566</v>
      </c>
      <c r="Q1467">
        <v>37198</v>
      </c>
      <c r="R1467">
        <v>30256</v>
      </c>
      <c r="S1467">
        <v>29992</v>
      </c>
      <c r="T1467">
        <v>264</v>
      </c>
      <c r="U1467">
        <v>0</v>
      </c>
      <c r="V1467">
        <v>264</v>
      </c>
      <c r="W1467">
        <v>0.99129999999999996</v>
      </c>
      <c r="X1467">
        <v>1</v>
      </c>
      <c r="Y1467">
        <v>1</v>
      </c>
      <c r="Z1467">
        <v>1</v>
      </c>
      <c r="AA1467">
        <v>1</v>
      </c>
      <c r="AB1467" t="s">
        <v>991</v>
      </c>
      <c r="AC1467" t="s">
        <v>10567</v>
      </c>
      <c r="AP1467" t="s">
        <v>981</v>
      </c>
      <c r="AQ1467">
        <v>0</v>
      </c>
      <c r="AT1467" t="s">
        <v>10568</v>
      </c>
      <c r="AU1467" t="s">
        <v>9439</v>
      </c>
      <c r="AV1467" t="s">
        <v>10569</v>
      </c>
      <c r="AW1467" t="s">
        <v>10570</v>
      </c>
      <c r="AX1467" t="s">
        <v>9440</v>
      </c>
      <c r="BF1467" s="730" t="s">
        <v>5164</v>
      </c>
      <c r="BG1467" s="730" t="s">
        <v>10061</v>
      </c>
      <c r="BH1467" s="730" t="s">
        <v>11142</v>
      </c>
    </row>
    <row r="1468" spans="1:60">
      <c r="A1468">
        <v>1464</v>
      </c>
      <c r="B1468" t="s">
        <v>991</v>
      </c>
      <c r="D1468" t="s">
        <v>5008</v>
      </c>
      <c r="E1468" t="s">
        <v>5010</v>
      </c>
      <c r="F1468" t="s">
        <v>974</v>
      </c>
      <c r="G1468">
        <v>1</v>
      </c>
      <c r="H1468">
        <v>0</v>
      </c>
      <c r="I1468" t="s">
        <v>6790</v>
      </c>
      <c r="J1468" t="s">
        <v>6291</v>
      </c>
      <c r="K1468" t="s">
        <v>5835</v>
      </c>
      <c r="L1468" t="s">
        <v>1585</v>
      </c>
      <c r="M1468" t="s">
        <v>1586</v>
      </c>
      <c r="N1468" t="s">
        <v>5010</v>
      </c>
      <c r="O1468" t="s">
        <v>5010</v>
      </c>
      <c r="P1468" t="s">
        <v>10571</v>
      </c>
      <c r="Q1468">
        <v>2353</v>
      </c>
      <c r="R1468">
        <v>2277</v>
      </c>
      <c r="S1468">
        <v>2243</v>
      </c>
      <c r="T1468">
        <v>30</v>
      </c>
      <c r="U1468">
        <v>4</v>
      </c>
      <c r="V1468">
        <v>34</v>
      </c>
      <c r="W1468">
        <v>0.98509999999999998</v>
      </c>
      <c r="X1468">
        <v>1</v>
      </c>
      <c r="Y1468">
        <v>1</v>
      </c>
      <c r="Z1468">
        <v>1</v>
      </c>
      <c r="AA1468">
        <v>1</v>
      </c>
      <c r="AB1468" t="s">
        <v>991</v>
      </c>
      <c r="AC1468" t="s">
        <v>10572</v>
      </c>
      <c r="AP1468" t="s">
        <v>981</v>
      </c>
      <c r="AQ1468">
        <v>0</v>
      </c>
      <c r="AT1468" t="s">
        <v>1190</v>
      </c>
      <c r="AU1468" t="s">
        <v>3506</v>
      </c>
      <c r="AV1468" t="s">
        <v>10573</v>
      </c>
      <c r="AW1468" t="s">
        <v>10574</v>
      </c>
      <c r="AX1468" t="s">
        <v>2709</v>
      </c>
      <c r="BF1468" s="730" t="s">
        <v>5115</v>
      </c>
      <c r="BG1468" s="730" t="s">
        <v>7578</v>
      </c>
      <c r="BH1468" s="730" t="s">
        <v>11142</v>
      </c>
    </row>
    <row r="1469" spans="1:60">
      <c r="A1469">
        <v>1465</v>
      </c>
      <c r="B1469" t="s">
        <v>991</v>
      </c>
      <c r="D1469" t="s">
        <v>4878</v>
      </c>
      <c r="E1469" t="s">
        <v>4881</v>
      </c>
      <c r="F1469" t="s">
        <v>974</v>
      </c>
      <c r="G1469">
        <v>1</v>
      </c>
      <c r="H1469">
        <v>0</v>
      </c>
      <c r="I1469" t="s">
        <v>4906</v>
      </c>
      <c r="J1469" t="s">
        <v>4972</v>
      </c>
      <c r="K1469" t="s">
        <v>5204</v>
      </c>
      <c r="L1469" t="s">
        <v>1585</v>
      </c>
      <c r="M1469" t="s">
        <v>1586</v>
      </c>
      <c r="N1469" t="s">
        <v>10411</v>
      </c>
      <c r="O1469" t="s">
        <v>10411</v>
      </c>
      <c r="P1469" t="s">
        <v>10575</v>
      </c>
      <c r="Q1469">
        <v>3300</v>
      </c>
      <c r="R1469">
        <v>2734</v>
      </c>
      <c r="S1469">
        <v>2672</v>
      </c>
      <c r="T1469">
        <v>62</v>
      </c>
      <c r="U1469">
        <v>0</v>
      </c>
      <c r="V1469">
        <v>62</v>
      </c>
      <c r="W1469">
        <v>0.97729999999999995</v>
      </c>
      <c r="X1469">
        <v>0</v>
      </c>
      <c r="Y1469">
        <v>1</v>
      </c>
      <c r="Z1469">
        <v>1</v>
      </c>
      <c r="AA1469">
        <v>0</v>
      </c>
      <c r="AB1469" t="s">
        <v>991</v>
      </c>
      <c r="AC1469" t="s">
        <v>10576</v>
      </c>
      <c r="AP1469" t="s">
        <v>981</v>
      </c>
      <c r="AQ1469">
        <v>0</v>
      </c>
      <c r="AT1469" t="s">
        <v>971</v>
      </c>
      <c r="AU1469" t="s">
        <v>1573</v>
      </c>
      <c r="AV1469" t="s">
        <v>10577</v>
      </c>
      <c r="AW1469" t="s">
        <v>1574</v>
      </c>
      <c r="AX1469" t="s">
        <v>1574</v>
      </c>
      <c r="BF1469" s="730" t="s">
        <v>5105</v>
      </c>
      <c r="BG1469" s="730" t="s">
        <v>7578</v>
      </c>
      <c r="BH1469" s="730" t="s">
        <v>11142</v>
      </c>
    </row>
    <row r="1470" spans="1:60">
      <c r="A1470">
        <v>1466</v>
      </c>
      <c r="B1470" t="s">
        <v>991</v>
      </c>
      <c r="D1470" t="s">
        <v>4760</v>
      </c>
      <c r="E1470" t="s">
        <v>4763</v>
      </c>
      <c r="F1470" t="s">
        <v>974</v>
      </c>
      <c r="G1470">
        <v>1</v>
      </c>
      <c r="H1470">
        <v>0</v>
      </c>
      <c r="I1470" t="s">
        <v>1583</v>
      </c>
      <c r="J1470" t="s">
        <v>10578</v>
      </c>
      <c r="K1470" t="s">
        <v>10061</v>
      </c>
      <c r="L1470" t="s">
        <v>1585</v>
      </c>
      <c r="M1470" t="s">
        <v>1586</v>
      </c>
      <c r="N1470" t="s">
        <v>4763</v>
      </c>
      <c r="O1470" t="s">
        <v>4763</v>
      </c>
      <c r="P1470" t="s">
        <v>10579</v>
      </c>
      <c r="Q1470">
        <v>2654</v>
      </c>
      <c r="R1470">
        <v>2555</v>
      </c>
      <c r="S1470">
        <v>2510</v>
      </c>
      <c r="T1470">
        <v>45</v>
      </c>
      <c r="U1470">
        <v>0</v>
      </c>
      <c r="V1470">
        <v>45</v>
      </c>
      <c r="W1470">
        <v>0.98240000000000005</v>
      </c>
      <c r="X1470">
        <v>1</v>
      </c>
      <c r="Y1470">
        <v>1</v>
      </c>
      <c r="Z1470">
        <v>1</v>
      </c>
      <c r="AA1470">
        <v>1</v>
      </c>
      <c r="AB1470" t="s">
        <v>991</v>
      </c>
      <c r="AC1470" t="s">
        <v>10580</v>
      </c>
      <c r="AP1470" t="s">
        <v>981</v>
      </c>
      <c r="AQ1470">
        <v>0</v>
      </c>
      <c r="AT1470" t="s">
        <v>1082</v>
      </c>
      <c r="AU1470" t="s">
        <v>2398</v>
      </c>
      <c r="AV1470" t="s">
        <v>10581</v>
      </c>
      <c r="AW1470" t="s">
        <v>10582</v>
      </c>
      <c r="AX1470" t="s">
        <v>2399</v>
      </c>
      <c r="BF1470" s="730" t="s">
        <v>5008</v>
      </c>
      <c r="BG1470" s="730" t="s">
        <v>5835</v>
      </c>
      <c r="BH1470" s="730" t="s">
        <v>11142</v>
      </c>
    </row>
    <row r="1471" spans="1:60">
      <c r="A1471">
        <v>1467</v>
      </c>
      <c r="B1471" t="s">
        <v>991</v>
      </c>
      <c r="D1471" t="s">
        <v>4745</v>
      </c>
      <c r="E1471" t="s">
        <v>4748</v>
      </c>
      <c r="F1471" t="s">
        <v>974</v>
      </c>
      <c r="G1471">
        <v>1</v>
      </c>
      <c r="H1471">
        <v>0</v>
      </c>
      <c r="I1471" t="s">
        <v>6790</v>
      </c>
      <c r="J1471" t="s">
        <v>6291</v>
      </c>
      <c r="K1471" t="s">
        <v>5835</v>
      </c>
      <c r="L1471" t="s">
        <v>1585</v>
      </c>
      <c r="M1471" t="s">
        <v>1586</v>
      </c>
      <c r="N1471" t="s">
        <v>4748</v>
      </c>
      <c r="O1471" t="s">
        <v>4748</v>
      </c>
      <c r="P1471" t="s">
        <v>10583</v>
      </c>
      <c r="Q1471">
        <v>2132</v>
      </c>
      <c r="R1471">
        <v>2118</v>
      </c>
      <c r="S1471">
        <v>1759</v>
      </c>
      <c r="T1471">
        <v>359</v>
      </c>
      <c r="U1471">
        <v>0</v>
      </c>
      <c r="V1471">
        <v>359</v>
      </c>
      <c r="W1471">
        <v>0.83050000000000002</v>
      </c>
      <c r="X1471">
        <v>0</v>
      </c>
      <c r="Y1471">
        <v>1</v>
      </c>
      <c r="Z1471">
        <v>0</v>
      </c>
      <c r="AA1471">
        <v>0</v>
      </c>
      <c r="AB1471" t="s">
        <v>991</v>
      </c>
      <c r="AC1471" t="s">
        <v>10584</v>
      </c>
      <c r="AP1471" t="s">
        <v>981</v>
      </c>
      <c r="AQ1471">
        <v>0</v>
      </c>
      <c r="AT1471" t="s">
        <v>991</v>
      </c>
      <c r="AU1471" t="s">
        <v>10051</v>
      </c>
      <c r="AV1471" t="s">
        <v>10585</v>
      </c>
      <c r="AW1471" t="s">
        <v>10586</v>
      </c>
      <c r="AX1471" t="s">
        <v>10052</v>
      </c>
      <c r="BF1471" s="730" t="s">
        <v>4878</v>
      </c>
      <c r="BG1471" s="730" t="s">
        <v>5204</v>
      </c>
      <c r="BH1471" s="730" t="s">
        <v>11142</v>
      </c>
    </row>
    <row r="1472" spans="1:60">
      <c r="A1472">
        <v>1468</v>
      </c>
      <c r="B1472" t="s">
        <v>991</v>
      </c>
      <c r="D1472" t="s">
        <v>4655</v>
      </c>
      <c r="E1472" t="s">
        <v>4658</v>
      </c>
      <c r="F1472" t="s">
        <v>974</v>
      </c>
      <c r="G1472">
        <v>1</v>
      </c>
      <c r="H1472">
        <v>0</v>
      </c>
      <c r="I1472" t="s">
        <v>1583</v>
      </c>
      <c r="J1472" t="s">
        <v>10587</v>
      </c>
      <c r="K1472" t="s">
        <v>10061</v>
      </c>
      <c r="L1472" t="s">
        <v>1585</v>
      </c>
      <c r="M1472" t="s">
        <v>1586</v>
      </c>
      <c r="N1472" t="s">
        <v>4658</v>
      </c>
      <c r="O1472" t="s">
        <v>10588</v>
      </c>
      <c r="P1472" t="s">
        <v>10589</v>
      </c>
      <c r="Q1472">
        <v>19333</v>
      </c>
      <c r="R1472">
        <v>19580</v>
      </c>
      <c r="S1472">
        <v>19104</v>
      </c>
      <c r="T1472">
        <v>476</v>
      </c>
      <c r="U1472">
        <v>0</v>
      </c>
      <c r="V1472">
        <v>476</v>
      </c>
      <c r="W1472">
        <v>0.97570000000000001</v>
      </c>
      <c r="X1472">
        <v>0</v>
      </c>
      <c r="Y1472">
        <v>1</v>
      </c>
      <c r="Z1472">
        <v>1</v>
      </c>
      <c r="AA1472">
        <v>0</v>
      </c>
      <c r="AB1472" t="s">
        <v>991</v>
      </c>
      <c r="AC1472" t="s">
        <v>10590</v>
      </c>
      <c r="AP1472" t="s">
        <v>981</v>
      </c>
      <c r="AQ1472">
        <v>0</v>
      </c>
      <c r="AT1472" t="s">
        <v>1190</v>
      </c>
      <c r="AU1472" t="s">
        <v>2764</v>
      </c>
      <c r="AV1472" t="s">
        <v>10591</v>
      </c>
      <c r="AW1472" t="s">
        <v>2765</v>
      </c>
      <c r="AX1472" t="s">
        <v>2765</v>
      </c>
      <c r="BF1472" s="730" t="s">
        <v>4760</v>
      </c>
      <c r="BG1472" s="730" t="s">
        <v>10061</v>
      </c>
      <c r="BH1472" s="730" t="s">
        <v>11142</v>
      </c>
    </row>
    <row r="1473" spans="1:60">
      <c r="A1473">
        <v>1469</v>
      </c>
      <c r="B1473" t="s">
        <v>991</v>
      </c>
      <c r="D1473" t="s">
        <v>4554</v>
      </c>
      <c r="E1473" t="s">
        <v>4557</v>
      </c>
      <c r="F1473" t="s">
        <v>974</v>
      </c>
      <c r="G1473">
        <v>1</v>
      </c>
      <c r="H1473">
        <v>0</v>
      </c>
      <c r="I1473" t="s">
        <v>1583</v>
      </c>
      <c r="J1473" t="s">
        <v>10592</v>
      </c>
      <c r="K1473" t="s">
        <v>991</v>
      </c>
      <c r="L1473" t="s">
        <v>1585</v>
      </c>
      <c r="M1473" t="s">
        <v>1586</v>
      </c>
      <c r="N1473" t="s">
        <v>4557</v>
      </c>
      <c r="O1473" t="s">
        <v>4557</v>
      </c>
      <c r="P1473" t="s">
        <v>10593</v>
      </c>
      <c r="Q1473">
        <v>206390</v>
      </c>
      <c r="R1473">
        <v>218625</v>
      </c>
      <c r="S1473">
        <v>216380</v>
      </c>
      <c r="T1473">
        <v>2084</v>
      </c>
      <c r="U1473">
        <v>161</v>
      </c>
      <c r="V1473">
        <v>2245</v>
      </c>
      <c r="W1473">
        <v>0.98970000000000002</v>
      </c>
      <c r="X1473">
        <v>0</v>
      </c>
      <c r="Y1473">
        <v>0</v>
      </c>
      <c r="Z1473">
        <v>1</v>
      </c>
      <c r="AA1473">
        <v>0</v>
      </c>
      <c r="AB1473" t="s">
        <v>991</v>
      </c>
      <c r="AC1473" t="s">
        <v>10594</v>
      </c>
      <c r="AP1473" t="s">
        <v>981</v>
      </c>
      <c r="AQ1473">
        <v>0</v>
      </c>
      <c r="AT1473" t="s">
        <v>1044</v>
      </c>
      <c r="AU1473" t="s">
        <v>7345</v>
      </c>
      <c r="AV1473" t="s">
        <v>10595</v>
      </c>
      <c r="AW1473" t="s">
        <v>7346</v>
      </c>
      <c r="AX1473" t="s">
        <v>7346</v>
      </c>
      <c r="BF1473" s="730" t="s">
        <v>4745</v>
      </c>
      <c r="BG1473" s="730" t="s">
        <v>5835</v>
      </c>
      <c r="BH1473" s="730" t="s">
        <v>11142</v>
      </c>
    </row>
    <row r="1474" spans="1:60">
      <c r="A1474">
        <v>1470</v>
      </c>
      <c r="B1474" t="s">
        <v>991</v>
      </c>
      <c r="D1474" t="s">
        <v>4524</v>
      </c>
      <c r="E1474" t="s">
        <v>4527</v>
      </c>
      <c r="F1474" t="s">
        <v>974</v>
      </c>
      <c r="G1474">
        <v>1</v>
      </c>
      <c r="H1474">
        <v>0</v>
      </c>
      <c r="I1474" t="s">
        <v>10596</v>
      </c>
      <c r="J1474" t="s">
        <v>10597</v>
      </c>
      <c r="K1474" t="s">
        <v>5204</v>
      </c>
      <c r="L1474" t="s">
        <v>1585</v>
      </c>
      <c r="M1474" t="s">
        <v>1586</v>
      </c>
      <c r="N1474" t="s">
        <v>4527</v>
      </c>
      <c r="O1474" t="s">
        <v>4527</v>
      </c>
      <c r="P1474" t="s">
        <v>10598</v>
      </c>
      <c r="Q1474">
        <v>4845</v>
      </c>
      <c r="R1474">
        <v>4780</v>
      </c>
      <c r="S1474">
        <v>3964</v>
      </c>
      <c r="T1474">
        <v>653</v>
      </c>
      <c r="U1474">
        <v>163</v>
      </c>
      <c r="V1474">
        <v>816</v>
      </c>
      <c r="W1474">
        <v>0.82930000000000004</v>
      </c>
      <c r="X1474">
        <v>0</v>
      </c>
      <c r="Y1474">
        <v>0</v>
      </c>
      <c r="Z1474">
        <v>1</v>
      </c>
      <c r="AA1474">
        <v>0</v>
      </c>
      <c r="AB1474" t="s">
        <v>991</v>
      </c>
      <c r="AC1474" t="s">
        <v>10599</v>
      </c>
      <c r="AP1474" t="s">
        <v>981</v>
      </c>
      <c r="AQ1474">
        <v>0</v>
      </c>
      <c r="AT1474" t="s">
        <v>971</v>
      </c>
      <c r="AU1474" t="s">
        <v>1483</v>
      </c>
      <c r="AV1474" t="s">
        <v>10600</v>
      </c>
      <c r="AW1474" t="s">
        <v>10601</v>
      </c>
      <c r="AX1474" t="s">
        <v>1484</v>
      </c>
      <c r="BF1474" s="730" t="s">
        <v>4655</v>
      </c>
      <c r="BG1474" s="730" t="s">
        <v>10061</v>
      </c>
      <c r="BH1474" s="730" t="s">
        <v>11142</v>
      </c>
    </row>
    <row r="1475" spans="1:60">
      <c r="A1475">
        <v>1471</v>
      </c>
      <c r="B1475" t="s">
        <v>991</v>
      </c>
      <c r="D1475" t="s">
        <v>4518</v>
      </c>
      <c r="E1475" t="s">
        <v>4520</v>
      </c>
      <c r="F1475" t="s">
        <v>974</v>
      </c>
      <c r="G1475">
        <v>1</v>
      </c>
      <c r="H1475">
        <v>0</v>
      </c>
      <c r="I1475" t="s">
        <v>4906</v>
      </c>
      <c r="J1475" t="s">
        <v>9952</v>
      </c>
      <c r="K1475" t="s">
        <v>5204</v>
      </c>
      <c r="L1475" t="s">
        <v>1585</v>
      </c>
      <c r="M1475" t="s">
        <v>1586</v>
      </c>
      <c r="N1475" t="s">
        <v>4520</v>
      </c>
      <c r="O1475" t="s">
        <v>10602</v>
      </c>
      <c r="P1475" t="s">
        <v>10603</v>
      </c>
      <c r="Q1475">
        <v>50538</v>
      </c>
      <c r="R1475">
        <v>48957</v>
      </c>
      <c r="S1475">
        <v>47736</v>
      </c>
      <c r="T1475">
        <v>1069</v>
      </c>
      <c r="U1475">
        <v>152</v>
      </c>
      <c r="V1475">
        <v>1221</v>
      </c>
      <c r="W1475">
        <v>0.97509999999999997</v>
      </c>
      <c r="X1475">
        <v>0</v>
      </c>
      <c r="Y1475">
        <v>1</v>
      </c>
      <c r="Z1475">
        <v>1</v>
      </c>
      <c r="AA1475">
        <v>0</v>
      </c>
      <c r="AB1475" t="s">
        <v>991</v>
      </c>
      <c r="AC1475" t="s">
        <v>10604</v>
      </c>
      <c r="AP1475" t="s">
        <v>981</v>
      </c>
      <c r="AQ1475">
        <v>0</v>
      </c>
      <c r="AT1475" t="s">
        <v>1044</v>
      </c>
      <c r="AU1475" t="s">
        <v>6994</v>
      </c>
      <c r="AV1475" t="s">
        <v>10605</v>
      </c>
      <c r="AW1475" t="s">
        <v>10606</v>
      </c>
      <c r="AX1475" t="s">
        <v>6995</v>
      </c>
      <c r="BF1475" s="730" t="s">
        <v>4554</v>
      </c>
      <c r="BG1475" s="730" t="s">
        <v>991</v>
      </c>
      <c r="BH1475" s="730" t="s">
        <v>11142</v>
      </c>
    </row>
    <row r="1476" spans="1:60">
      <c r="A1476">
        <v>1472</v>
      </c>
      <c r="B1476" t="s">
        <v>991</v>
      </c>
      <c r="D1476" t="s">
        <v>4483</v>
      </c>
      <c r="E1476" t="s">
        <v>4486</v>
      </c>
      <c r="F1476" t="s">
        <v>974</v>
      </c>
      <c r="G1476">
        <v>1</v>
      </c>
      <c r="H1476">
        <v>0</v>
      </c>
      <c r="I1476" t="s">
        <v>6790</v>
      </c>
      <c r="J1476" t="s">
        <v>10607</v>
      </c>
      <c r="K1476" t="s">
        <v>7578</v>
      </c>
      <c r="L1476" t="s">
        <v>1585</v>
      </c>
      <c r="M1476" t="s">
        <v>1586</v>
      </c>
      <c r="N1476" t="s">
        <v>4486</v>
      </c>
      <c r="O1476" t="s">
        <v>4486</v>
      </c>
      <c r="P1476" t="s">
        <v>10608</v>
      </c>
      <c r="Q1476">
        <v>80962</v>
      </c>
      <c r="R1476">
        <v>66301</v>
      </c>
      <c r="S1476">
        <v>65363</v>
      </c>
      <c r="T1476">
        <v>820</v>
      </c>
      <c r="U1476">
        <v>118</v>
      </c>
      <c r="V1476">
        <v>938</v>
      </c>
      <c r="W1476">
        <v>0.9859</v>
      </c>
      <c r="X1476">
        <v>1</v>
      </c>
      <c r="Y1476">
        <v>1</v>
      </c>
      <c r="Z1476">
        <v>1</v>
      </c>
      <c r="AA1476">
        <v>1</v>
      </c>
      <c r="AB1476" t="s">
        <v>991</v>
      </c>
      <c r="AC1476" t="s">
        <v>10609</v>
      </c>
      <c r="AP1476" t="s">
        <v>981</v>
      </c>
      <c r="AQ1476">
        <v>0</v>
      </c>
      <c r="AT1476" t="s">
        <v>1034</v>
      </c>
      <c r="AU1476" t="s">
        <v>8938</v>
      </c>
      <c r="AV1476" t="s">
        <v>10610</v>
      </c>
      <c r="AW1476" t="s">
        <v>8939</v>
      </c>
      <c r="AX1476" t="s">
        <v>10611</v>
      </c>
      <c r="BF1476" s="730" t="s">
        <v>4524</v>
      </c>
      <c r="BG1476" s="730" t="s">
        <v>5204</v>
      </c>
      <c r="BH1476" s="730" t="s">
        <v>11142</v>
      </c>
    </row>
    <row r="1477" spans="1:60">
      <c r="A1477">
        <v>1473</v>
      </c>
      <c r="B1477" t="s">
        <v>991</v>
      </c>
      <c r="D1477" t="s">
        <v>4309</v>
      </c>
      <c r="E1477" t="s">
        <v>4312</v>
      </c>
      <c r="F1477" t="s">
        <v>974</v>
      </c>
      <c r="G1477">
        <v>1</v>
      </c>
      <c r="H1477">
        <v>0</v>
      </c>
      <c r="I1477" t="s">
        <v>1583</v>
      </c>
      <c r="J1477" t="s">
        <v>9943</v>
      </c>
      <c r="K1477" t="s">
        <v>2042</v>
      </c>
      <c r="L1477" t="s">
        <v>1585</v>
      </c>
      <c r="M1477" t="s">
        <v>1586</v>
      </c>
      <c r="N1477" t="s">
        <v>4312</v>
      </c>
      <c r="O1477" t="s">
        <v>4312</v>
      </c>
      <c r="P1477" t="s">
        <v>10612</v>
      </c>
      <c r="Q1477">
        <v>4864</v>
      </c>
      <c r="R1477">
        <v>5066</v>
      </c>
      <c r="S1477">
        <v>4753</v>
      </c>
      <c r="T1477">
        <v>234</v>
      </c>
      <c r="U1477">
        <v>79</v>
      </c>
      <c r="V1477">
        <v>313</v>
      </c>
      <c r="W1477">
        <v>0.93820000000000003</v>
      </c>
      <c r="X1477">
        <v>0</v>
      </c>
      <c r="Y1477">
        <v>1</v>
      </c>
      <c r="Z1477">
        <v>1</v>
      </c>
      <c r="AA1477">
        <v>0</v>
      </c>
      <c r="AB1477" t="s">
        <v>991</v>
      </c>
      <c r="AC1477" t="s">
        <v>10613</v>
      </c>
      <c r="AP1477" t="s">
        <v>981</v>
      </c>
      <c r="AQ1477">
        <v>0</v>
      </c>
      <c r="AT1477" t="s">
        <v>991</v>
      </c>
      <c r="AU1477" t="s">
        <v>10045</v>
      </c>
      <c r="AV1477" t="s">
        <v>10614</v>
      </c>
      <c r="AW1477" t="s">
        <v>10615</v>
      </c>
      <c r="AX1477" t="s">
        <v>10046</v>
      </c>
      <c r="BF1477" s="730" t="s">
        <v>4518</v>
      </c>
      <c r="BG1477" s="730" t="s">
        <v>5204</v>
      </c>
      <c r="BH1477" s="730" t="s">
        <v>11142</v>
      </c>
    </row>
    <row r="1478" spans="1:60">
      <c r="A1478">
        <v>1474</v>
      </c>
      <c r="B1478" t="s">
        <v>991</v>
      </c>
      <c r="D1478" t="s">
        <v>4263</v>
      </c>
      <c r="E1478" t="s">
        <v>4266</v>
      </c>
      <c r="F1478" t="s">
        <v>974</v>
      </c>
      <c r="G1478">
        <v>1</v>
      </c>
      <c r="H1478">
        <v>0</v>
      </c>
      <c r="I1478" t="s">
        <v>1583</v>
      </c>
      <c r="J1478" t="s">
        <v>9979</v>
      </c>
      <c r="K1478" t="s">
        <v>991</v>
      </c>
      <c r="L1478" t="s">
        <v>1585</v>
      </c>
      <c r="M1478" t="s">
        <v>1586</v>
      </c>
      <c r="N1478" t="s">
        <v>4266</v>
      </c>
      <c r="O1478" t="s">
        <v>4266</v>
      </c>
      <c r="P1478" t="s">
        <v>10616</v>
      </c>
      <c r="Q1478">
        <v>5615</v>
      </c>
      <c r="R1478">
        <v>5629</v>
      </c>
      <c r="S1478">
        <v>5584</v>
      </c>
      <c r="T1478">
        <v>45</v>
      </c>
      <c r="U1478">
        <v>0</v>
      </c>
      <c r="V1478">
        <v>45</v>
      </c>
      <c r="W1478">
        <v>0.99199999999999999</v>
      </c>
      <c r="X1478">
        <v>1</v>
      </c>
      <c r="Y1478">
        <v>1</v>
      </c>
      <c r="Z1478">
        <v>1</v>
      </c>
      <c r="AA1478">
        <v>1</v>
      </c>
      <c r="AB1478" t="s">
        <v>991</v>
      </c>
      <c r="AC1478" t="s">
        <v>10617</v>
      </c>
      <c r="AP1478" t="s">
        <v>981</v>
      </c>
      <c r="AQ1478">
        <v>0</v>
      </c>
      <c r="AT1478" t="s">
        <v>1190</v>
      </c>
      <c r="AU1478" t="s">
        <v>2754</v>
      </c>
      <c r="AV1478" t="s">
        <v>10618</v>
      </c>
      <c r="AW1478" t="s">
        <v>10619</v>
      </c>
      <c r="AX1478" t="s">
        <v>2755</v>
      </c>
      <c r="BF1478" s="730" t="s">
        <v>4483</v>
      </c>
      <c r="BG1478" s="730" t="s">
        <v>7578</v>
      </c>
      <c r="BH1478" s="730" t="s">
        <v>11142</v>
      </c>
    </row>
    <row r="1479" spans="1:60">
      <c r="A1479">
        <v>1475</v>
      </c>
      <c r="B1479" t="s">
        <v>991</v>
      </c>
      <c r="D1479" t="s">
        <v>4238</v>
      </c>
      <c r="E1479" t="s">
        <v>4241</v>
      </c>
      <c r="F1479" t="s">
        <v>974</v>
      </c>
      <c r="G1479">
        <v>1</v>
      </c>
      <c r="H1479">
        <v>0</v>
      </c>
      <c r="I1479" t="s">
        <v>1583</v>
      </c>
      <c r="J1479" t="s">
        <v>9987</v>
      </c>
      <c r="K1479" t="s">
        <v>7578</v>
      </c>
      <c r="L1479" t="s">
        <v>1585</v>
      </c>
      <c r="M1479" t="s">
        <v>1586</v>
      </c>
      <c r="N1479" t="s">
        <v>10620</v>
      </c>
      <c r="O1479" t="s">
        <v>10620</v>
      </c>
      <c r="P1479" t="s">
        <v>10621</v>
      </c>
      <c r="Q1479">
        <v>34486</v>
      </c>
      <c r="R1479">
        <v>32753</v>
      </c>
      <c r="S1479">
        <v>31513</v>
      </c>
      <c r="T1479">
        <v>1122</v>
      </c>
      <c r="U1479">
        <v>118</v>
      </c>
      <c r="V1479">
        <v>1240</v>
      </c>
      <c r="W1479">
        <v>0.96209999999999996</v>
      </c>
      <c r="X1479">
        <v>0</v>
      </c>
      <c r="Y1479">
        <v>1</v>
      </c>
      <c r="Z1479">
        <v>1</v>
      </c>
      <c r="AA1479">
        <v>0</v>
      </c>
      <c r="AB1479" t="s">
        <v>991</v>
      </c>
      <c r="AC1479" t="s">
        <v>10622</v>
      </c>
      <c r="AP1479" t="s">
        <v>981</v>
      </c>
      <c r="AQ1479">
        <v>0</v>
      </c>
      <c r="AT1479" t="s">
        <v>936</v>
      </c>
      <c r="AU1479" t="s">
        <v>5900</v>
      </c>
      <c r="AV1479" t="s">
        <v>10623</v>
      </c>
      <c r="AW1479" t="s">
        <v>10624</v>
      </c>
      <c r="AX1479" t="s">
        <v>5901</v>
      </c>
      <c r="BF1479" s="730" t="s">
        <v>4309</v>
      </c>
      <c r="BG1479" s="730" t="s">
        <v>2042</v>
      </c>
      <c r="BH1479" s="730" t="s">
        <v>11142</v>
      </c>
    </row>
    <row r="1480" spans="1:60">
      <c r="A1480">
        <v>1476</v>
      </c>
      <c r="B1480" t="s">
        <v>991</v>
      </c>
      <c r="D1480" t="s">
        <v>4228</v>
      </c>
      <c r="E1480" t="s">
        <v>4231</v>
      </c>
      <c r="F1480" t="s">
        <v>974</v>
      </c>
      <c r="G1480">
        <v>1</v>
      </c>
      <c r="H1480">
        <v>0</v>
      </c>
      <c r="I1480" t="s">
        <v>1583</v>
      </c>
      <c r="J1480" t="s">
        <v>10425</v>
      </c>
      <c r="K1480" t="s">
        <v>10069</v>
      </c>
      <c r="L1480" t="s">
        <v>1585</v>
      </c>
      <c r="M1480" t="s">
        <v>1586</v>
      </c>
      <c r="N1480" t="s">
        <v>4231</v>
      </c>
      <c r="O1480" t="s">
        <v>4231</v>
      </c>
      <c r="P1480" t="s">
        <v>10625</v>
      </c>
      <c r="Q1480">
        <v>2008</v>
      </c>
      <c r="R1480">
        <v>2008</v>
      </c>
      <c r="S1480">
        <v>1987</v>
      </c>
      <c r="T1480">
        <v>21</v>
      </c>
      <c r="U1480">
        <v>0</v>
      </c>
      <c r="V1480">
        <v>21</v>
      </c>
      <c r="W1480">
        <v>0.98950000000000005</v>
      </c>
      <c r="X1480">
        <v>1</v>
      </c>
      <c r="Y1480">
        <v>1</v>
      </c>
      <c r="Z1480">
        <v>1</v>
      </c>
      <c r="AA1480">
        <v>1</v>
      </c>
      <c r="AB1480" t="s">
        <v>991</v>
      </c>
      <c r="AC1480" t="s">
        <v>10626</v>
      </c>
      <c r="AP1480" t="s">
        <v>981</v>
      </c>
      <c r="AQ1480">
        <v>0</v>
      </c>
      <c r="AT1480" t="s">
        <v>1023</v>
      </c>
      <c r="AU1480" t="s">
        <v>8267</v>
      </c>
      <c r="AV1480" t="s">
        <v>10627</v>
      </c>
      <c r="AW1480" t="s">
        <v>10628</v>
      </c>
      <c r="AX1480" t="s">
        <v>5901</v>
      </c>
      <c r="BF1480" s="730" t="s">
        <v>4263</v>
      </c>
      <c r="BG1480" s="730" t="s">
        <v>991</v>
      </c>
      <c r="BH1480" s="730" t="s">
        <v>11142</v>
      </c>
    </row>
    <row r="1481" spans="1:60">
      <c r="A1481">
        <v>1477</v>
      </c>
      <c r="B1481" t="s">
        <v>991</v>
      </c>
      <c r="D1481" t="s">
        <v>4174</v>
      </c>
      <c r="E1481" t="s">
        <v>4177</v>
      </c>
      <c r="F1481" t="s">
        <v>974</v>
      </c>
      <c r="G1481">
        <v>1</v>
      </c>
      <c r="H1481">
        <v>0</v>
      </c>
      <c r="I1481" t="s">
        <v>1583</v>
      </c>
      <c r="J1481" t="s">
        <v>10070</v>
      </c>
      <c r="K1481" t="s">
        <v>991</v>
      </c>
      <c r="L1481" t="s">
        <v>1585</v>
      </c>
      <c r="M1481" t="s">
        <v>1586</v>
      </c>
      <c r="N1481" t="s">
        <v>4177</v>
      </c>
      <c r="O1481" t="s">
        <v>4177</v>
      </c>
      <c r="P1481" t="s">
        <v>10629</v>
      </c>
      <c r="Q1481">
        <v>3107</v>
      </c>
      <c r="R1481">
        <v>2431</v>
      </c>
      <c r="S1481">
        <v>2405</v>
      </c>
      <c r="T1481">
        <v>19</v>
      </c>
      <c r="U1481">
        <v>7</v>
      </c>
      <c r="V1481">
        <v>26</v>
      </c>
      <c r="W1481">
        <v>0.98929999999999996</v>
      </c>
      <c r="X1481">
        <v>1</v>
      </c>
      <c r="Y1481">
        <v>1</v>
      </c>
      <c r="Z1481">
        <v>1</v>
      </c>
      <c r="AA1481">
        <v>1</v>
      </c>
      <c r="AB1481" t="s">
        <v>991</v>
      </c>
      <c r="AC1481" t="s">
        <v>10630</v>
      </c>
      <c r="AP1481" t="s">
        <v>981</v>
      </c>
      <c r="AQ1481">
        <v>0</v>
      </c>
      <c r="AT1481" t="s">
        <v>1023</v>
      </c>
      <c r="AU1481" t="s">
        <v>8260</v>
      </c>
      <c r="AV1481" t="s">
        <v>10631</v>
      </c>
      <c r="AW1481" t="s">
        <v>10632</v>
      </c>
      <c r="AX1481" t="s">
        <v>7993</v>
      </c>
      <c r="BF1481" s="730" t="s">
        <v>4238</v>
      </c>
      <c r="BG1481" s="730" t="s">
        <v>7578</v>
      </c>
      <c r="BH1481" s="730" t="s">
        <v>11142</v>
      </c>
    </row>
    <row r="1482" spans="1:60">
      <c r="A1482">
        <v>1478</v>
      </c>
      <c r="B1482" t="s">
        <v>991</v>
      </c>
      <c r="D1482" t="s">
        <v>4103</v>
      </c>
      <c r="E1482" t="s">
        <v>4105</v>
      </c>
      <c r="F1482" t="s">
        <v>974</v>
      </c>
      <c r="G1482">
        <v>1</v>
      </c>
      <c r="H1482">
        <v>0</v>
      </c>
      <c r="I1482" t="s">
        <v>1583</v>
      </c>
      <c r="J1482" t="s">
        <v>6637</v>
      </c>
      <c r="K1482" t="s">
        <v>10061</v>
      </c>
      <c r="L1482" t="s">
        <v>1585</v>
      </c>
      <c r="M1482" t="s">
        <v>1586</v>
      </c>
      <c r="N1482" t="s">
        <v>4105</v>
      </c>
      <c r="O1482" t="s">
        <v>4105</v>
      </c>
      <c r="P1482" t="s">
        <v>10633</v>
      </c>
      <c r="Q1482">
        <v>2244</v>
      </c>
      <c r="R1482">
        <v>2213</v>
      </c>
      <c r="S1482">
        <v>2169</v>
      </c>
      <c r="T1482">
        <v>44</v>
      </c>
      <c r="U1482">
        <v>0</v>
      </c>
      <c r="V1482">
        <v>44</v>
      </c>
      <c r="W1482">
        <v>0.98009999999999997</v>
      </c>
      <c r="X1482">
        <v>1</v>
      </c>
      <c r="Y1482">
        <v>1</v>
      </c>
      <c r="Z1482">
        <v>1</v>
      </c>
      <c r="AA1482">
        <v>1</v>
      </c>
      <c r="AB1482" t="s">
        <v>991</v>
      </c>
      <c r="AC1482" t="s">
        <v>10634</v>
      </c>
      <c r="AP1482" t="s">
        <v>981</v>
      </c>
      <c r="AQ1482">
        <v>0</v>
      </c>
      <c r="AT1482" t="s">
        <v>1044</v>
      </c>
      <c r="AU1482" t="s">
        <v>7203</v>
      </c>
      <c r="AV1482" t="s">
        <v>10635</v>
      </c>
      <c r="AW1482" t="s">
        <v>10636</v>
      </c>
      <c r="AX1482" t="s">
        <v>7204</v>
      </c>
      <c r="BF1482" s="730" t="s">
        <v>4228</v>
      </c>
      <c r="BG1482" s="730" t="s">
        <v>10069</v>
      </c>
      <c r="BH1482" s="730" t="s">
        <v>11142</v>
      </c>
    </row>
    <row r="1483" spans="1:60">
      <c r="A1483">
        <v>1479</v>
      </c>
      <c r="B1483" t="s">
        <v>991</v>
      </c>
      <c r="D1483" t="s">
        <v>4062</v>
      </c>
      <c r="E1483" t="s">
        <v>4065</v>
      </c>
      <c r="F1483" t="s">
        <v>974</v>
      </c>
      <c r="G1483">
        <v>1</v>
      </c>
      <c r="H1483">
        <v>0</v>
      </c>
      <c r="I1483" t="s">
        <v>4906</v>
      </c>
      <c r="J1483" t="s">
        <v>4065</v>
      </c>
      <c r="K1483" t="s">
        <v>5204</v>
      </c>
      <c r="L1483" t="s">
        <v>1585</v>
      </c>
      <c r="M1483" t="s">
        <v>1586</v>
      </c>
      <c r="N1483" t="s">
        <v>4065</v>
      </c>
      <c r="O1483" t="s">
        <v>10637</v>
      </c>
      <c r="P1483" t="s">
        <v>10638</v>
      </c>
      <c r="Q1483">
        <v>76473</v>
      </c>
      <c r="R1483">
        <v>70660</v>
      </c>
      <c r="S1483">
        <v>67293</v>
      </c>
      <c r="T1483">
        <v>3367</v>
      </c>
      <c r="U1483">
        <v>0</v>
      </c>
      <c r="V1483">
        <v>3367</v>
      </c>
      <c r="W1483">
        <v>0.95230000000000004</v>
      </c>
      <c r="X1483">
        <v>0</v>
      </c>
      <c r="Y1483">
        <v>1</v>
      </c>
      <c r="Z1483">
        <v>1</v>
      </c>
      <c r="AA1483">
        <v>0</v>
      </c>
      <c r="AB1483" t="s">
        <v>991</v>
      </c>
      <c r="AC1483" t="s">
        <v>10639</v>
      </c>
      <c r="AP1483" t="s">
        <v>981</v>
      </c>
      <c r="AQ1483">
        <v>0</v>
      </c>
      <c r="AT1483" t="s">
        <v>936</v>
      </c>
      <c r="AU1483" t="s">
        <v>5912</v>
      </c>
      <c r="AV1483" t="s">
        <v>10640</v>
      </c>
      <c r="AW1483" t="s">
        <v>10641</v>
      </c>
      <c r="AX1483" t="s">
        <v>5913</v>
      </c>
      <c r="BF1483" s="730" t="s">
        <v>4174</v>
      </c>
      <c r="BG1483" s="730" t="s">
        <v>991</v>
      </c>
      <c r="BH1483" s="730" t="s">
        <v>11142</v>
      </c>
    </row>
    <row r="1484" spans="1:60">
      <c r="A1484">
        <v>1480</v>
      </c>
      <c r="B1484" t="s">
        <v>991</v>
      </c>
      <c r="D1484" t="s">
        <v>4056</v>
      </c>
      <c r="E1484" t="s">
        <v>4058</v>
      </c>
      <c r="F1484" t="s">
        <v>1628</v>
      </c>
      <c r="G1484">
        <v>1</v>
      </c>
      <c r="H1484">
        <v>1</v>
      </c>
      <c r="I1484" t="s">
        <v>1583</v>
      </c>
      <c r="J1484" t="s">
        <v>9884</v>
      </c>
      <c r="K1484" t="s">
        <v>7578</v>
      </c>
      <c r="L1484" t="s">
        <v>1585</v>
      </c>
      <c r="M1484" t="s">
        <v>1586</v>
      </c>
      <c r="N1484" t="s">
        <v>4058</v>
      </c>
      <c r="O1484" t="s">
        <v>4058</v>
      </c>
      <c r="P1484" t="s">
        <v>10642</v>
      </c>
      <c r="Q1484">
        <v>25410</v>
      </c>
      <c r="R1484">
        <v>27549</v>
      </c>
      <c r="S1484">
        <v>25959</v>
      </c>
      <c r="T1484">
        <v>1590</v>
      </c>
      <c r="U1484">
        <v>0</v>
      </c>
      <c r="V1484">
        <v>1590</v>
      </c>
      <c r="W1484">
        <v>0.94230000000000003</v>
      </c>
      <c r="X1484">
        <v>0</v>
      </c>
      <c r="Y1484">
        <v>1</v>
      </c>
      <c r="Z1484">
        <v>1</v>
      </c>
      <c r="AA1484">
        <v>0</v>
      </c>
      <c r="AB1484" t="s">
        <v>991</v>
      </c>
      <c r="AC1484" t="s">
        <v>10643</v>
      </c>
      <c r="AJ1484" t="s">
        <v>2459</v>
      </c>
      <c r="AP1484" t="s">
        <v>1262</v>
      </c>
      <c r="AQ1484">
        <v>1</v>
      </c>
      <c r="AT1484" t="s">
        <v>1034</v>
      </c>
      <c r="AU1484" t="s">
        <v>9675</v>
      </c>
      <c r="AV1484" t="s">
        <v>10644</v>
      </c>
      <c r="AW1484" t="s">
        <v>10645</v>
      </c>
      <c r="AX1484" t="s">
        <v>9676</v>
      </c>
      <c r="BF1484" s="730" t="s">
        <v>4103</v>
      </c>
      <c r="BG1484" s="730" t="s">
        <v>10061</v>
      </c>
      <c r="BH1484" s="730" t="s">
        <v>11142</v>
      </c>
    </row>
    <row r="1485" spans="1:60">
      <c r="A1485">
        <v>1481</v>
      </c>
      <c r="B1485" t="s">
        <v>991</v>
      </c>
      <c r="D1485" t="s">
        <v>3944</v>
      </c>
      <c r="E1485" t="s">
        <v>3947</v>
      </c>
      <c r="F1485" t="s">
        <v>974</v>
      </c>
      <c r="G1485">
        <v>1</v>
      </c>
      <c r="H1485">
        <v>0</v>
      </c>
      <c r="I1485" t="s">
        <v>4906</v>
      </c>
      <c r="J1485" t="s">
        <v>9865</v>
      </c>
      <c r="K1485" t="s">
        <v>5835</v>
      </c>
      <c r="L1485" t="s">
        <v>1585</v>
      </c>
      <c r="M1485" t="s">
        <v>1586</v>
      </c>
      <c r="N1485" t="s">
        <v>3947</v>
      </c>
      <c r="O1485" t="s">
        <v>3947</v>
      </c>
      <c r="P1485" t="s">
        <v>10646</v>
      </c>
      <c r="Q1485">
        <v>4779</v>
      </c>
      <c r="R1485">
        <v>4673</v>
      </c>
      <c r="S1485">
        <v>4586</v>
      </c>
      <c r="T1485">
        <v>82</v>
      </c>
      <c r="U1485">
        <v>5</v>
      </c>
      <c r="V1485">
        <v>87</v>
      </c>
      <c r="W1485">
        <v>0.98140000000000005</v>
      </c>
      <c r="X1485">
        <v>1</v>
      </c>
      <c r="Y1485">
        <v>1</v>
      </c>
      <c r="Z1485">
        <v>1</v>
      </c>
      <c r="AA1485">
        <v>1</v>
      </c>
      <c r="AB1485" t="s">
        <v>991</v>
      </c>
      <c r="AC1485" t="s">
        <v>10647</v>
      </c>
      <c r="AP1485" t="s">
        <v>981</v>
      </c>
      <c r="AQ1485">
        <v>0</v>
      </c>
      <c r="AT1485" t="s">
        <v>1190</v>
      </c>
      <c r="AU1485" t="s">
        <v>3496</v>
      </c>
      <c r="AV1485" t="s">
        <v>10648</v>
      </c>
      <c r="AW1485" t="s">
        <v>10649</v>
      </c>
      <c r="AX1485" t="s">
        <v>3497</v>
      </c>
      <c r="BF1485" s="730" t="s">
        <v>4062</v>
      </c>
      <c r="BG1485" s="730" t="s">
        <v>5204</v>
      </c>
      <c r="BH1485" s="730" t="s">
        <v>11142</v>
      </c>
    </row>
    <row r="1486" spans="1:60">
      <c r="A1486">
        <v>1482</v>
      </c>
      <c r="B1486" t="s">
        <v>991</v>
      </c>
      <c r="D1486" t="s">
        <v>3916</v>
      </c>
      <c r="E1486" t="s">
        <v>3919</v>
      </c>
      <c r="F1486" t="s">
        <v>974</v>
      </c>
      <c r="G1486">
        <v>1</v>
      </c>
      <c r="H1486">
        <v>0</v>
      </c>
      <c r="I1486" t="s">
        <v>6220</v>
      </c>
      <c r="J1486" t="s">
        <v>6262</v>
      </c>
      <c r="K1486" t="s">
        <v>991</v>
      </c>
      <c r="L1486" t="s">
        <v>1585</v>
      </c>
      <c r="M1486" t="s">
        <v>1586</v>
      </c>
      <c r="N1486" t="s">
        <v>3919</v>
      </c>
      <c r="O1486" t="s">
        <v>3919</v>
      </c>
      <c r="P1486" t="s">
        <v>10650</v>
      </c>
      <c r="Q1486">
        <v>4039</v>
      </c>
      <c r="R1486">
        <v>3831</v>
      </c>
      <c r="S1486">
        <v>3725</v>
      </c>
      <c r="T1486">
        <v>82</v>
      </c>
      <c r="U1486">
        <v>24</v>
      </c>
      <c r="V1486">
        <v>106</v>
      </c>
      <c r="W1486">
        <v>0.97230000000000005</v>
      </c>
      <c r="X1486">
        <v>0</v>
      </c>
      <c r="Y1486">
        <v>1</v>
      </c>
      <c r="Z1486">
        <v>0</v>
      </c>
      <c r="AA1486">
        <v>0</v>
      </c>
      <c r="AB1486" t="s">
        <v>991</v>
      </c>
      <c r="AC1486" t="s">
        <v>10651</v>
      </c>
      <c r="AP1486" t="s">
        <v>981</v>
      </c>
      <c r="AQ1486">
        <v>0</v>
      </c>
      <c r="AT1486" t="s">
        <v>936</v>
      </c>
      <c r="AU1486" t="s">
        <v>4928</v>
      </c>
      <c r="AV1486" t="s">
        <v>10652</v>
      </c>
      <c r="AW1486" t="s">
        <v>4929</v>
      </c>
      <c r="AX1486" t="s">
        <v>4929</v>
      </c>
      <c r="BF1486" s="730" t="s">
        <v>4056</v>
      </c>
      <c r="BG1486" s="730" t="s">
        <v>7578</v>
      </c>
      <c r="BH1486" s="730" t="s">
        <v>11142</v>
      </c>
    </row>
    <row r="1487" spans="1:60">
      <c r="A1487">
        <v>1483</v>
      </c>
      <c r="B1487" t="s">
        <v>3889</v>
      </c>
      <c r="D1487" t="s">
        <v>3890</v>
      </c>
      <c r="E1487" t="s">
        <v>3893</v>
      </c>
      <c r="F1487" t="s">
        <v>974</v>
      </c>
      <c r="G1487">
        <v>1</v>
      </c>
      <c r="H1487">
        <v>0</v>
      </c>
      <c r="I1487" t="s">
        <v>1583</v>
      </c>
      <c r="J1487" t="s">
        <v>10653</v>
      </c>
      <c r="K1487" t="s">
        <v>10654</v>
      </c>
      <c r="L1487" t="s">
        <v>1585</v>
      </c>
      <c r="M1487" t="s">
        <v>1586</v>
      </c>
      <c r="N1487" t="s">
        <v>3893</v>
      </c>
      <c r="O1487" t="s">
        <v>3893</v>
      </c>
      <c r="P1487" t="s">
        <v>10655</v>
      </c>
      <c r="Q1487">
        <v>2508</v>
      </c>
      <c r="R1487">
        <v>2523</v>
      </c>
      <c r="S1487">
        <v>2495</v>
      </c>
      <c r="T1487">
        <v>6</v>
      </c>
      <c r="U1487">
        <v>22</v>
      </c>
      <c r="V1487">
        <v>28</v>
      </c>
      <c r="W1487">
        <v>0.9889</v>
      </c>
      <c r="X1487">
        <v>1</v>
      </c>
      <c r="Y1487">
        <v>1</v>
      </c>
      <c r="Z1487">
        <v>1</v>
      </c>
      <c r="AA1487">
        <v>1</v>
      </c>
      <c r="AB1487" t="s">
        <v>3889</v>
      </c>
      <c r="AC1487" t="s">
        <v>10656</v>
      </c>
      <c r="AP1487" t="s">
        <v>981</v>
      </c>
      <c r="AQ1487">
        <v>0</v>
      </c>
      <c r="AT1487" t="s">
        <v>936</v>
      </c>
      <c r="AU1487" t="s">
        <v>4928</v>
      </c>
      <c r="AV1487" t="s">
        <v>10657</v>
      </c>
      <c r="AW1487" t="s">
        <v>10658</v>
      </c>
      <c r="AX1487" t="s">
        <v>4929</v>
      </c>
      <c r="BF1487" s="730" t="s">
        <v>3944</v>
      </c>
      <c r="BG1487" s="730" t="s">
        <v>5835</v>
      </c>
      <c r="BH1487" s="730" t="s">
        <v>11142</v>
      </c>
    </row>
    <row r="1488" spans="1:60">
      <c r="A1488">
        <v>1484</v>
      </c>
      <c r="B1488" t="s">
        <v>991</v>
      </c>
      <c r="D1488" t="s">
        <v>3862</v>
      </c>
      <c r="E1488" t="s">
        <v>3864</v>
      </c>
      <c r="F1488" t="s">
        <v>974</v>
      </c>
      <c r="G1488">
        <v>1</v>
      </c>
      <c r="H1488">
        <v>0</v>
      </c>
      <c r="I1488" t="s">
        <v>6790</v>
      </c>
      <c r="J1488" t="s">
        <v>9901</v>
      </c>
      <c r="K1488" t="s">
        <v>7578</v>
      </c>
      <c r="L1488" t="s">
        <v>1585</v>
      </c>
      <c r="M1488" t="s">
        <v>1586</v>
      </c>
      <c r="N1488" t="s">
        <v>3864</v>
      </c>
      <c r="O1488" t="s">
        <v>3864</v>
      </c>
      <c r="P1488" t="s">
        <v>10659</v>
      </c>
      <c r="Q1488">
        <v>11647</v>
      </c>
      <c r="R1488">
        <v>12435</v>
      </c>
      <c r="S1488">
        <v>11533</v>
      </c>
      <c r="T1488">
        <v>704</v>
      </c>
      <c r="U1488">
        <v>198</v>
      </c>
      <c r="V1488">
        <v>902</v>
      </c>
      <c r="W1488">
        <v>0.92749999999999999</v>
      </c>
      <c r="X1488">
        <v>0</v>
      </c>
      <c r="Y1488">
        <v>0</v>
      </c>
      <c r="Z1488">
        <v>1</v>
      </c>
      <c r="AA1488">
        <v>0</v>
      </c>
      <c r="AB1488" t="s">
        <v>991</v>
      </c>
      <c r="AC1488" t="s">
        <v>10660</v>
      </c>
      <c r="AP1488" t="s">
        <v>981</v>
      </c>
      <c r="AQ1488">
        <v>0</v>
      </c>
      <c r="AT1488" t="s">
        <v>936</v>
      </c>
      <c r="AU1488" t="s">
        <v>4928</v>
      </c>
      <c r="AV1488" t="s">
        <v>10661</v>
      </c>
      <c r="AW1488" t="s">
        <v>10662</v>
      </c>
      <c r="AX1488" t="s">
        <v>4929</v>
      </c>
      <c r="BF1488" s="730" t="s">
        <v>3916</v>
      </c>
      <c r="BG1488" s="730" t="s">
        <v>991</v>
      </c>
      <c r="BH1488" s="730" t="s">
        <v>11142</v>
      </c>
    </row>
    <row r="1489" spans="1:60">
      <c r="A1489">
        <v>1485</v>
      </c>
      <c r="B1489" t="s">
        <v>991</v>
      </c>
      <c r="D1489" t="s">
        <v>3831</v>
      </c>
      <c r="E1489" t="s">
        <v>3833</v>
      </c>
      <c r="F1489" t="s">
        <v>974</v>
      </c>
      <c r="G1489">
        <v>1</v>
      </c>
      <c r="H1489">
        <v>0</v>
      </c>
      <c r="I1489" t="s">
        <v>1583</v>
      </c>
      <c r="J1489" t="s">
        <v>10663</v>
      </c>
      <c r="K1489" t="s">
        <v>991</v>
      </c>
      <c r="L1489" t="s">
        <v>1585</v>
      </c>
      <c r="M1489" t="s">
        <v>1586</v>
      </c>
      <c r="N1489" t="s">
        <v>3833</v>
      </c>
      <c r="O1489" t="s">
        <v>3833</v>
      </c>
      <c r="P1489" t="s">
        <v>10664</v>
      </c>
      <c r="Q1489">
        <v>5800</v>
      </c>
      <c r="R1489">
        <v>5847</v>
      </c>
      <c r="S1489">
        <v>5843</v>
      </c>
      <c r="T1489">
        <v>2</v>
      </c>
      <c r="U1489">
        <v>2</v>
      </c>
      <c r="V1489">
        <v>4</v>
      </c>
      <c r="W1489">
        <v>0.99929999999999997</v>
      </c>
      <c r="X1489">
        <v>1</v>
      </c>
      <c r="Y1489">
        <v>1</v>
      </c>
      <c r="Z1489">
        <v>1</v>
      </c>
      <c r="AA1489">
        <v>1</v>
      </c>
      <c r="AB1489" t="s">
        <v>991</v>
      </c>
      <c r="AC1489" t="s">
        <v>10665</v>
      </c>
      <c r="AP1489" t="s">
        <v>981</v>
      </c>
      <c r="AQ1489">
        <v>0</v>
      </c>
      <c r="AT1489" t="s">
        <v>936</v>
      </c>
      <c r="AU1489" t="s">
        <v>4928</v>
      </c>
      <c r="AV1489" t="s">
        <v>10666</v>
      </c>
      <c r="AW1489" t="s">
        <v>10667</v>
      </c>
      <c r="AX1489" t="s">
        <v>4929</v>
      </c>
      <c r="BF1489" s="730" t="s">
        <v>3890</v>
      </c>
      <c r="BG1489" s="730" t="s">
        <v>10654</v>
      </c>
      <c r="BH1489" s="730" t="s">
        <v>11142</v>
      </c>
    </row>
    <row r="1490" spans="1:60">
      <c r="A1490">
        <v>1486</v>
      </c>
      <c r="B1490" t="s">
        <v>991</v>
      </c>
      <c r="D1490" t="s">
        <v>3766</v>
      </c>
      <c r="E1490" t="s">
        <v>3768</v>
      </c>
      <c r="F1490" t="s">
        <v>974</v>
      </c>
      <c r="G1490">
        <v>1</v>
      </c>
      <c r="H1490">
        <v>0</v>
      </c>
      <c r="I1490" t="s">
        <v>4906</v>
      </c>
      <c r="J1490" t="s">
        <v>9994</v>
      </c>
      <c r="K1490" t="s">
        <v>5204</v>
      </c>
      <c r="L1490" t="s">
        <v>1585</v>
      </c>
      <c r="M1490" t="s">
        <v>1586</v>
      </c>
      <c r="N1490" t="s">
        <v>9993</v>
      </c>
      <c r="O1490" t="s">
        <v>10668</v>
      </c>
      <c r="P1490" t="s">
        <v>10669</v>
      </c>
      <c r="Q1490">
        <v>5191</v>
      </c>
      <c r="R1490">
        <v>4855</v>
      </c>
      <c r="S1490">
        <v>4708</v>
      </c>
      <c r="T1490">
        <v>135</v>
      </c>
      <c r="U1490">
        <v>12</v>
      </c>
      <c r="V1490">
        <v>147</v>
      </c>
      <c r="W1490">
        <v>0.96970000000000001</v>
      </c>
      <c r="X1490">
        <v>0</v>
      </c>
      <c r="Y1490">
        <v>0</v>
      </c>
      <c r="Z1490">
        <v>1</v>
      </c>
      <c r="AA1490">
        <v>0</v>
      </c>
      <c r="AB1490" t="s">
        <v>991</v>
      </c>
      <c r="AC1490" t="s">
        <v>10670</v>
      </c>
      <c r="AP1490" t="s">
        <v>981</v>
      </c>
      <c r="AQ1490">
        <v>0</v>
      </c>
      <c r="AT1490" t="s">
        <v>936</v>
      </c>
      <c r="AU1490" t="s">
        <v>4928</v>
      </c>
      <c r="AV1490" t="s">
        <v>10671</v>
      </c>
      <c r="AW1490" t="s">
        <v>10672</v>
      </c>
      <c r="AX1490" t="s">
        <v>4929</v>
      </c>
      <c r="BF1490" s="730" t="s">
        <v>3862</v>
      </c>
      <c r="BG1490" s="730" t="s">
        <v>7578</v>
      </c>
      <c r="BH1490" s="730" t="s">
        <v>11142</v>
      </c>
    </row>
    <row r="1491" spans="1:60">
      <c r="A1491">
        <v>1487</v>
      </c>
      <c r="B1491" t="s">
        <v>991</v>
      </c>
      <c r="D1491" t="s">
        <v>3736</v>
      </c>
      <c r="E1491" t="s">
        <v>3739</v>
      </c>
      <c r="F1491" t="s">
        <v>974</v>
      </c>
      <c r="G1491">
        <v>1</v>
      </c>
      <c r="H1491">
        <v>0</v>
      </c>
      <c r="I1491" t="s">
        <v>4906</v>
      </c>
      <c r="J1491" t="s">
        <v>9952</v>
      </c>
      <c r="K1491" t="s">
        <v>5204</v>
      </c>
      <c r="L1491" t="s">
        <v>1585</v>
      </c>
      <c r="M1491" t="s">
        <v>1586</v>
      </c>
      <c r="N1491" t="s">
        <v>3739</v>
      </c>
      <c r="O1491" t="s">
        <v>3739</v>
      </c>
      <c r="P1491" t="s">
        <v>10673</v>
      </c>
      <c r="Q1491">
        <v>8262</v>
      </c>
      <c r="R1491">
        <v>8050</v>
      </c>
      <c r="S1491">
        <v>7717</v>
      </c>
      <c r="T1491">
        <v>248</v>
      </c>
      <c r="U1491">
        <v>85</v>
      </c>
      <c r="V1491">
        <v>333</v>
      </c>
      <c r="W1491">
        <v>0.95860000000000001</v>
      </c>
      <c r="X1491">
        <v>0</v>
      </c>
      <c r="Y1491">
        <v>1</v>
      </c>
      <c r="Z1491">
        <v>1</v>
      </c>
      <c r="AA1491">
        <v>0</v>
      </c>
      <c r="AB1491" t="s">
        <v>991</v>
      </c>
      <c r="AC1491" t="s">
        <v>10674</v>
      </c>
      <c r="AP1491" t="s">
        <v>981</v>
      </c>
      <c r="AQ1491">
        <v>0</v>
      </c>
      <c r="AT1491" t="s">
        <v>1054</v>
      </c>
      <c r="AU1491" t="s">
        <v>4691</v>
      </c>
      <c r="AV1491" t="s">
        <v>10675</v>
      </c>
      <c r="AW1491" t="s">
        <v>4692</v>
      </c>
      <c r="AX1491" t="s">
        <v>4692</v>
      </c>
      <c r="BF1491" s="730" t="s">
        <v>3831</v>
      </c>
      <c r="BG1491" s="730" t="s">
        <v>991</v>
      </c>
      <c r="BH1491" s="730" t="s">
        <v>11142</v>
      </c>
    </row>
    <row r="1492" spans="1:60">
      <c r="A1492">
        <v>1488</v>
      </c>
      <c r="B1492" t="s">
        <v>991</v>
      </c>
      <c r="D1492" t="s">
        <v>3697</v>
      </c>
      <c r="E1492" t="s">
        <v>3700</v>
      </c>
      <c r="F1492" t="s">
        <v>974</v>
      </c>
      <c r="G1492">
        <v>1</v>
      </c>
      <c r="H1492">
        <v>0</v>
      </c>
      <c r="I1492" t="s">
        <v>6790</v>
      </c>
      <c r="J1492" t="s">
        <v>10078</v>
      </c>
      <c r="K1492" t="s">
        <v>5835</v>
      </c>
      <c r="L1492" t="s">
        <v>1585</v>
      </c>
      <c r="M1492" t="s">
        <v>1586</v>
      </c>
      <c r="N1492" t="s">
        <v>3700</v>
      </c>
      <c r="O1492" t="s">
        <v>3700</v>
      </c>
      <c r="P1492" t="s">
        <v>10676</v>
      </c>
      <c r="Q1492">
        <v>5700</v>
      </c>
      <c r="R1492">
        <v>5433</v>
      </c>
      <c r="S1492">
        <v>4693</v>
      </c>
      <c r="T1492">
        <v>577</v>
      </c>
      <c r="U1492">
        <v>100</v>
      </c>
      <c r="V1492">
        <v>740</v>
      </c>
      <c r="W1492">
        <v>0.86380000000000001</v>
      </c>
      <c r="X1492">
        <v>0</v>
      </c>
      <c r="Y1492">
        <v>1</v>
      </c>
      <c r="Z1492">
        <v>1</v>
      </c>
      <c r="AA1492">
        <v>0</v>
      </c>
      <c r="AB1492" t="s">
        <v>991</v>
      </c>
      <c r="AC1492" t="s">
        <v>10677</v>
      </c>
      <c r="AP1492" t="s">
        <v>981</v>
      </c>
      <c r="AQ1492">
        <v>0</v>
      </c>
      <c r="AT1492" t="s">
        <v>1239</v>
      </c>
      <c r="AU1492" t="s">
        <v>6235</v>
      </c>
      <c r="AV1492" t="s">
        <v>10678</v>
      </c>
      <c r="AW1492" t="s">
        <v>10679</v>
      </c>
      <c r="AX1492" t="s">
        <v>6236</v>
      </c>
      <c r="BF1492" s="730" t="s">
        <v>3766</v>
      </c>
      <c r="BG1492" s="730" t="s">
        <v>5204</v>
      </c>
      <c r="BH1492" s="730" t="s">
        <v>11142</v>
      </c>
    </row>
    <row r="1493" spans="1:60">
      <c r="A1493">
        <v>1489</v>
      </c>
      <c r="B1493" t="s">
        <v>991</v>
      </c>
      <c r="D1493" t="s">
        <v>3690</v>
      </c>
      <c r="E1493" t="s">
        <v>3692</v>
      </c>
      <c r="F1493" t="s">
        <v>974</v>
      </c>
      <c r="G1493">
        <v>1</v>
      </c>
      <c r="H1493">
        <v>0</v>
      </c>
      <c r="I1493" t="s">
        <v>1583</v>
      </c>
      <c r="J1493" t="s">
        <v>6637</v>
      </c>
      <c r="K1493" t="s">
        <v>10061</v>
      </c>
      <c r="L1493" t="s">
        <v>1585</v>
      </c>
      <c r="M1493" t="s">
        <v>1586</v>
      </c>
      <c r="N1493" t="s">
        <v>3692</v>
      </c>
      <c r="O1493" t="s">
        <v>3692</v>
      </c>
      <c r="P1493" t="s">
        <v>10680</v>
      </c>
      <c r="Q1493">
        <v>22350</v>
      </c>
      <c r="R1493">
        <v>24187</v>
      </c>
      <c r="S1493">
        <v>23733</v>
      </c>
      <c r="T1493">
        <v>401</v>
      </c>
      <c r="U1493">
        <v>53</v>
      </c>
      <c r="V1493">
        <v>454</v>
      </c>
      <c r="W1493">
        <v>0.98119999999999996</v>
      </c>
      <c r="X1493">
        <v>1</v>
      </c>
      <c r="Y1493">
        <v>1</v>
      </c>
      <c r="Z1493">
        <v>1</v>
      </c>
      <c r="AA1493">
        <v>1</v>
      </c>
      <c r="AB1493" t="s">
        <v>991</v>
      </c>
      <c r="AC1493" t="s">
        <v>10681</v>
      </c>
      <c r="AP1493" t="s">
        <v>981</v>
      </c>
      <c r="AQ1493">
        <v>0</v>
      </c>
      <c r="AT1493" t="s">
        <v>991</v>
      </c>
      <c r="AU1493" t="s">
        <v>10040</v>
      </c>
      <c r="AV1493" t="s">
        <v>10682</v>
      </c>
      <c r="AW1493" t="s">
        <v>10683</v>
      </c>
      <c r="AX1493" t="s">
        <v>10041</v>
      </c>
      <c r="BF1493" s="730" t="s">
        <v>3736</v>
      </c>
      <c r="BG1493" s="730" t="s">
        <v>5204</v>
      </c>
      <c r="BH1493" s="730" t="s">
        <v>11142</v>
      </c>
    </row>
    <row r="1494" spans="1:60">
      <c r="A1494">
        <v>1490</v>
      </c>
      <c r="B1494" t="s">
        <v>991</v>
      </c>
      <c r="D1494" t="s">
        <v>3651</v>
      </c>
      <c r="E1494" t="s">
        <v>3653</v>
      </c>
      <c r="F1494" t="s">
        <v>974</v>
      </c>
      <c r="G1494">
        <v>1</v>
      </c>
      <c r="H1494">
        <v>0</v>
      </c>
      <c r="I1494" t="s">
        <v>1583</v>
      </c>
      <c r="J1494" t="s">
        <v>10195</v>
      </c>
      <c r="K1494" t="s">
        <v>991</v>
      </c>
      <c r="L1494" t="s">
        <v>1585</v>
      </c>
      <c r="M1494" t="s">
        <v>1586</v>
      </c>
      <c r="N1494" t="s">
        <v>10684</v>
      </c>
      <c r="O1494" t="s">
        <v>10684</v>
      </c>
      <c r="P1494" t="s">
        <v>10685</v>
      </c>
      <c r="Q1494">
        <v>3130</v>
      </c>
      <c r="R1494">
        <v>3263</v>
      </c>
      <c r="S1494">
        <v>3204</v>
      </c>
      <c r="T1494">
        <v>59</v>
      </c>
      <c r="U1494">
        <v>0</v>
      </c>
      <c r="V1494">
        <v>59</v>
      </c>
      <c r="W1494">
        <v>0.9819</v>
      </c>
      <c r="X1494">
        <v>1</v>
      </c>
      <c r="Y1494">
        <v>1</v>
      </c>
      <c r="Z1494">
        <v>1</v>
      </c>
      <c r="AA1494">
        <v>1</v>
      </c>
      <c r="AB1494" t="s">
        <v>991</v>
      </c>
      <c r="AC1494" t="s">
        <v>10686</v>
      </c>
      <c r="AP1494" t="s">
        <v>981</v>
      </c>
      <c r="AQ1494">
        <v>0</v>
      </c>
      <c r="AT1494" t="s">
        <v>991</v>
      </c>
      <c r="AU1494" t="s">
        <v>10033</v>
      </c>
      <c r="AV1494" t="s">
        <v>10687</v>
      </c>
      <c r="AW1494" t="s">
        <v>10035</v>
      </c>
      <c r="AX1494" t="s">
        <v>10034</v>
      </c>
      <c r="BF1494" s="730" t="s">
        <v>3697</v>
      </c>
      <c r="BG1494" s="730" t="s">
        <v>5835</v>
      </c>
      <c r="BH1494" s="730" t="s">
        <v>11142</v>
      </c>
    </row>
    <row r="1495" spans="1:60">
      <c r="A1495">
        <v>1491</v>
      </c>
      <c r="B1495" t="s">
        <v>991</v>
      </c>
      <c r="D1495" t="s">
        <v>3502</v>
      </c>
      <c r="E1495" t="s">
        <v>3505</v>
      </c>
      <c r="F1495" t="s">
        <v>974</v>
      </c>
      <c r="G1495">
        <v>2</v>
      </c>
      <c r="H1495">
        <v>0</v>
      </c>
      <c r="I1495" t="s">
        <v>3966</v>
      </c>
      <c r="J1495" t="s">
        <v>4099</v>
      </c>
      <c r="K1495" t="s">
        <v>5835</v>
      </c>
      <c r="L1495" t="s">
        <v>1585</v>
      </c>
      <c r="M1495" t="s">
        <v>1586</v>
      </c>
      <c r="N1495" t="s">
        <v>3505</v>
      </c>
      <c r="O1495" t="s">
        <v>3505</v>
      </c>
      <c r="P1495" t="s">
        <v>10688</v>
      </c>
      <c r="Q1495">
        <v>8239</v>
      </c>
      <c r="R1495">
        <v>9033</v>
      </c>
      <c r="S1495">
        <v>8991</v>
      </c>
      <c r="T1495">
        <v>42</v>
      </c>
      <c r="U1495">
        <v>0</v>
      </c>
      <c r="V1495">
        <v>42</v>
      </c>
      <c r="W1495">
        <v>0.99539999999999995</v>
      </c>
      <c r="X1495">
        <v>1</v>
      </c>
      <c r="Y1495">
        <v>0</v>
      </c>
      <c r="Z1495">
        <v>0</v>
      </c>
      <c r="AA1495">
        <v>0</v>
      </c>
      <c r="AB1495" t="s">
        <v>991</v>
      </c>
      <c r="AC1495" s="489" t="s">
        <v>10689</v>
      </c>
      <c r="AD1495" s="488" t="s">
        <v>10690</v>
      </c>
      <c r="AP1495" t="s">
        <v>981</v>
      </c>
      <c r="AQ1495">
        <v>0</v>
      </c>
      <c r="AT1495" t="s">
        <v>936</v>
      </c>
      <c r="AU1495" t="s">
        <v>4970</v>
      </c>
      <c r="AV1495" t="s">
        <v>10691</v>
      </c>
      <c r="AW1495" t="s">
        <v>4971</v>
      </c>
      <c r="AX1495" t="s">
        <v>4971</v>
      </c>
      <c r="BF1495" s="730" t="s">
        <v>3690</v>
      </c>
      <c r="BG1495" s="730" t="s">
        <v>10061</v>
      </c>
      <c r="BH1495" s="730" t="s">
        <v>11142</v>
      </c>
    </row>
    <row r="1496" spans="1:60">
      <c r="A1496">
        <v>1492</v>
      </c>
      <c r="B1496" t="s">
        <v>991</v>
      </c>
      <c r="D1496" t="s">
        <v>3405</v>
      </c>
      <c r="E1496" t="s">
        <v>3407</v>
      </c>
      <c r="F1496" t="s">
        <v>974</v>
      </c>
      <c r="G1496">
        <v>1</v>
      </c>
      <c r="H1496">
        <v>0</v>
      </c>
      <c r="I1496" t="s">
        <v>1583</v>
      </c>
      <c r="J1496" t="s">
        <v>10692</v>
      </c>
      <c r="K1496" t="s">
        <v>991</v>
      </c>
      <c r="L1496" t="s">
        <v>1585</v>
      </c>
      <c r="M1496" t="s">
        <v>1586</v>
      </c>
      <c r="N1496" t="s">
        <v>3407</v>
      </c>
      <c r="O1496" t="s">
        <v>3407</v>
      </c>
      <c r="P1496" t="s">
        <v>10693</v>
      </c>
      <c r="Q1496">
        <v>12173</v>
      </c>
      <c r="R1496">
        <v>11870</v>
      </c>
      <c r="S1496">
        <v>11688</v>
      </c>
      <c r="T1496">
        <v>182</v>
      </c>
      <c r="U1496">
        <v>0</v>
      </c>
      <c r="V1496">
        <v>182</v>
      </c>
      <c r="W1496">
        <v>0.98470000000000002</v>
      </c>
      <c r="X1496">
        <v>1</v>
      </c>
      <c r="Y1496">
        <v>1</v>
      </c>
      <c r="Z1496">
        <v>1</v>
      </c>
      <c r="AA1496">
        <v>1</v>
      </c>
      <c r="AB1496" t="s">
        <v>991</v>
      </c>
      <c r="AC1496" t="s">
        <v>10694</v>
      </c>
      <c r="AP1496" t="s">
        <v>981</v>
      </c>
      <c r="AQ1496">
        <v>0</v>
      </c>
      <c r="AT1496" t="s">
        <v>971</v>
      </c>
      <c r="AU1496" t="s">
        <v>1336</v>
      </c>
      <c r="AV1496" t="s">
        <v>10695</v>
      </c>
      <c r="AW1496" t="s">
        <v>10696</v>
      </c>
      <c r="AX1496" t="s">
        <v>1337</v>
      </c>
      <c r="BF1496" s="730" t="s">
        <v>3651</v>
      </c>
      <c r="BG1496" s="730" t="s">
        <v>991</v>
      </c>
      <c r="BH1496" s="730" t="s">
        <v>11142</v>
      </c>
    </row>
    <row r="1497" spans="1:60">
      <c r="A1497">
        <v>1493</v>
      </c>
      <c r="B1497" t="s">
        <v>991</v>
      </c>
      <c r="D1497" t="s">
        <v>3188</v>
      </c>
      <c r="E1497" t="s">
        <v>3191</v>
      </c>
      <c r="F1497" t="s">
        <v>974</v>
      </c>
      <c r="G1497">
        <v>1</v>
      </c>
      <c r="H1497">
        <v>0</v>
      </c>
      <c r="I1497" t="s">
        <v>1583</v>
      </c>
      <c r="J1497" t="s">
        <v>10188</v>
      </c>
      <c r="K1497" t="s">
        <v>991</v>
      </c>
      <c r="L1497" t="s">
        <v>1585</v>
      </c>
      <c r="M1497" t="s">
        <v>1586</v>
      </c>
      <c r="N1497" t="s">
        <v>3191</v>
      </c>
      <c r="O1497" t="s">
        <v>3191</v>
      </c>
      <c r="P1497" t="s">
        <v>10697</v>
      </c>
      <c r="Q1497">
        <v>6114</v>
      </c>
      <c r="R1497">
        <v>6788</v>
      </c>
      <c r="S1497">
        <v>6658</v>
      </c>
      <c r="T1497">
        <v>130</v>
      </c>
      <c r="U1497">
        <v>0</v>
      </c>
      <c r="V1497">
        <v>130</v>
      </c>
      <c r="W1497">
        <v>0.98080000000000001</v>
      </c>
      <c r="X1497">
        <v>1</v>
      </c>
      <c r="Y1497">
        <v>1</v>
      </c>
      <c r="Z1497">
        <v>1</v>
      </c>
      <c r="AA1497">
        <v>1</v>
      </c>
      <c r="AB1497" t="s">
        <v>991</v>
      </c>
      <c r="AC1497" t="s">
        <v>10698</v>
      </c>
      <c r="AP1497" t="s">
        <v>981</v>
      </c>
      <c r="AQ1497">
        <v>0</v>
      </c>
      <c r="AT1497" t="s">
        <v>1190</v>
      </c>
      <c r="AU1497" t="s">
        <v>2745</v>
      </c>
      <c r="AV1497" t="s">
        <v>10699</v>
      </c>
      <c r="AW1497" t="s">
        <v>2746</v>
      </c>
      <c r="AX1497" t="s">
        <v>2746</v>
      </c>
      <c r="BF1497" s="730" t="s">
        <v>3502</v>
      </c>
      <c r="BG1497" s="730" t="s">
        <v>5835</v>
      </c>
      <c r="BH1497" s="730" t="s">
        <v>11142</v>
      </c>
    </row>
    <row r="1498" spans="1:60">
      <c r="A1498">
        <v>1494</v>
      </c>
      <c r="B1498" t="s">
        <v>991</v>
      </c>
      <c r="D1498" t="s">
        <v>3083</v>
      </c>
      <c r="E1498" t="s">
        <v>3085</v>
      </c>
      <c r="F1498" t="s">
        <v>974</v>
      </c>
      <c r="G1498">
        <v>1</v>
      </c>
      <c r="H1498">
        <v>0</v>
      </c>
      <c r="I1498" t="s">
        <v>1583</v>
      </c>
      <c r="J1498" t="s">
        <v>10700</v>
      </c>
      <c r="K1498" t="s">
        <v>5204</v>
      </c>
      <c r="L1498" t="s">
        <v>1585</v>
      </c>
      <c r="M1498" t="s">
        <v>1586</v>
      </c>
      <c r="N1498" t="s">
        <v>3085</v>
      </c>
      <c r="O1498" t="s">
        <v>3085</v>
      </c>
      <c r="P1498" t="s">
        <v>10701</v>
      </c>
      <c r="Q1498">
        <v>2794</v>
      </c>
      <c r="R1498">
        <v>2805</v>
      </c>
      <c r="S1498">
        <v>2755</v>
      </c>
      <c r="T1498">
        <v>7</v>
      </c>
      <c r="U1498">
        <v>43</v>
      </c>
      <c r="V1498">
        <v>50</v>
      </c>
      <c r="W1498">
        <v>0.98219999999999996</v>
      </c>
      <c r="X1498">
        <v>1</v>
      </c>
      <c r="Y1498">
        <v>1</v>
      </c>
      <c r="Z1498">
        <v>1</v>
      </c>
      <c r="AA1498">
        <v>1</v>
      </c>
      <c r="AB1498" t="s">
        <v>991</v>
      </c>
      <c r="AC1498" t="s">
        <v>10702</v>
      </c>
      <c r="AP1498" t="s">
        <v>981</v>
      </c>
      <c r="AQ1498">
        <v>0</v>
      </c>
      <c r="AT1498" t="s">
        <v>1190</v>
      </c>
      <c r="AU1498" t="s">
        <v>2745</v>
      </c>
      <c r="AV1498" t="s">
        <v>10703</v>
      </c>
      <c r="AW1498" t="s">
        <v>10704</v>
      </c>
      <c r="AX1498" t="s">
        <v>2746</v>
      </c>
      <c r="BF1498" s="730" t="s">
        <v>3405</v>
      </c>
      <c r="BG1498" s="730" t="s">
        <v>991</v>
      </c>
      <c r="BH1498" s="730" t="s">
        <v>11142</v>
      </c>
    </row>
    <row r="1499" spans="1:60">
      <c r="A1499">
        <v>1495</v>
      </c>
      <c r="B1499" t="s">
        <v>991</v>
      </c>
      <c r="D1499" t="s">
        <v>3072</v>
      </c>
      <c r="E1499" t="s">
        <v>3075</v>
      </c>
      <c r="F1499" t="s">
        <v>974</v>
      </c>
      <c r="G1499">
        <v>1</v>
      </c>
      <c r="H1499">
        <v>0</v>
      </c>
      <c r="I1499" t="s">
        <v>1583</v>
      </c>
      <c r="J1499" t="s">
        <v>9987</v>
      </c>
      <c r="K1499" t="s">
        <v>7578</v>
      </c>
      <c r="L1499" t="s">
        <v>1585</v>
      </c>
      <c r="M1499" t="s">
        <v>1586</v>
      </c>
      <c r="N1499" t="s">
        <v>3075</v>
      </c>
      <c r="O1499" t="s">
        <v>3075</v>
      </c>
      <c r="P1499" t="s">
        <v>10705</v>
      </c>
      <c r="Q1499">
        <v>7595</v>
      </c>
      <c r="R1499">
        <v>7895</v>
      </c>
      <c r="S1499">
        <v>7706</v>
      </c>
      <c r="T1499">
        <v>184</v>
      </c>
      <c r="U1499">
        <v>5</v>
      </c>
      <c r="V1499">
        <v>189</v>
      </c>
      <c r="W1499">
        <v>0.97609999999999997</v>
      </c>
      <c r="X1499">
        <v>0</v>
      </c>
      <c r="Y1499">
        <v>1</v>
      </c>
      <c r="Z1499">
        <v>0</v>
      </c>
      <c r="AA1499">
        <v>0</v>
      </c>
      <c r="AB1499" t="s">
        <v>991</v>
      </c>
      <c r="AC1499" t="s">
        <v>10706</v>
      </c>
      <c r="AP1499" t="s">
        <v>981</v>
      </c>
      <c r="AQ1499">
        <v>0</v>
      </c>
      <c r="AT1499" t="s">
        <v>1190</v>
      </c>
      <c r="AU1499" t="s">
        <v>2738</v>
      </c>
      <c r="AV1499" t="s">
        <v>10707</v>
      </c>
      <c r="AW1499" t="s">
        <v>10708</v>
      </c>
      <c r="AX1499" t="s">
        <v>2739</v>
      </c>
      <c r="BF1499" s="730" t="s">
        <v>3188</v>
      </c>
      <c r="BG1499" s="730" t="s">
        <v>991</v>
      </c>
      <c r="BH1499" s="730" t="s">
        <v>11142</v>
      </c>
    </row>
    <row r="1500" spans="1:60">
      <c r="A1500">
        <v>1496</v>
      </c>
      <c r="B1500" t="s">
        <v>991</v>
      </c>
      <c r="D1500" t="s">
        <v>3047</v>
      </c>
      <c r="E1500" t="s">
        <v>3049</v>
      </c>
      <c r="F1500" t="s">
        <v>974</v>
      </c>
      <c r="G1500">
        <v>1</v>
      </c>
      <c r="H1500">
        <v>0</v>
      </c>
      <c r="I1500" t="s">
        <v>10709</v>
      </c>
      <c r="J1500" t="s">
        <v>10710</v>
      </c>
      <c r="K1500" t="s">
        <v>10061</v>
      </c>
      <c r="L1500" t="s">
        <v>1585</v>
      </c>
      <c r="M1500" t="s">
        <v>1586</v>
      </c>
      <c r="N1500" t="s">
        <v>3049</v>
      </c>
      <c r="O1500" t="s">
        <v>3049</v>
      </c>
      <c r="P1500" t="s">
        <v>10711</v>
      </c>
      <c r="Q1500">
        <v>4692</v>
      </c>
      <c r="R1500">
        <v>4692</v>
      </c>
      <c r="S1500">
        <v>4660</v>
      </c>
      <c r="T1500">
        <v>32</v>
      </c>
      <c r="U1500">
        <v>0</v>
      </c>
      <c r="V1500">
        <v>32</v>
      </c>
      <c r="W1500">
        <v>0.99319999999999997</v>
      </c>
      <c r="X1500">
        <v>1</v>
      </c>
      <c r="Y1500">
        <v>1</v>
      </c>
      <c r="Z1500">
        <v>1</v>
      </c>
      <c r="AA1500">
        <v>1</v>
      </c>
      <c r="AB1500" t="s">
        <v>991</v>
      </c>
      <c r="AC1500" t="s">
        <v>10712</v>
      </c>
      <c r="AP1500" t="s">
        <v>981</v>
      </c>
      <c r="AQ1500">
        <v>0</v>
      </c>
      <c r="AT1500" t="s">
        <v>1034</v>
      </c>
      <c r="AU1500" t="s">
        <v>9433</v>
      </c>
      <c r="AV1500" t="s">
        <v>10713</v>
      </c>
      <c r="AW1500" t="s">
        <v>9434</v>
      </c>
      <c r="AX1500" t="s">
        <v>9434</v>
      </c>
      <c r="BF1500" s="730" t="s">
        <v>3083</v>
      </c>
      <c r="BG1500" s="730" t="s">
        <v>5204</v>
      </c>
      <c r="BH1500" s="730" t="s">
        <v>11142</v>
      </c>
    </row>
    <row r="1501" spans="1:60">
      <c r="A1501">
        <v>1497</v>
      </c>
      <c r="B1501" t="s">
        <v>991</v>
      </c>
      <c r="D1501" t="s">
        <v>3019</v>
      </c>
      <c r="E1501" t="s">
        <v>10714</v>
      </c>
      <c r="F1501" t="s">
        <v>974</v>
      </c>
      <c r="G1501">
        <v>1</v>
      </c>
      <c r="H1501">
        <v>0</v>
      </c>
      <c r="I1501" t="s">
        <v>6790</v>
      </c>
      <c r="J1501" t="s">
        <v>10714</v>
      </c>
      <c r="K1501" t="s">
        <v>5835</v>
      </c>
      <c r="L1501" t="s">
        <v>1585</v>
      </c>
      <c r="M1501" t="s">
        <v>1586</v>
      </c>
      <c r="N1501" t="s">
        <v>10715</v>
      </c>
      <c r="O1501" t="s">
        <v>10716</v>
      </c>
      <c r="P1501" t="s">
        <v>10717</v>
      </c>
      <c r="Q1501">
        <v>85345</v>
      </c>
      <c r="R1501">
        <v>81246</v>
      </c>
      <c r="S1501">
        <v>78038</v>
      </c>
      <c r="T1501">
        <v>3208</v>
      </c>
      <c r="U1501">
        <v>0</v>
      </c>
      <c r="V1501">
        <v>3208</v>
      </c>
      <c r="W1501">
        <v>0.96050000000000002</v>
      </c>
      <c r="X1501">
        <v>0</v>
      </c>
      <c r="Y1501">
        <v>1</v>
      </c>
      <c r="Z1501">
        <v>1</v>
      </c>
      <c r="AA1501">
        <v>0</v>
      </c>
      <c r="AB1501" t="s">
        <v>991</v>
      </c>
      <c r="AC1501" t="s">
        <v>10718</v>
      </c>
      <c r="AP1501" t="s">
        <v>981</v>
      </c>
      <c r="AQ1501">
        <v>0</v>
      </c>
      <c r="AT1501" t="s">
        <v>1054</v>
      </c>
      <c r="AU1501" t="s">
        <v>4679</v>
      </c>
      <c r="AV1501" t="s">
        <v>10719</v>
      </c>
      <c r="AW1501" t="s">
        <v>10720</v>
      </c>
      <c r="AX1501" t="s">
        <v>4680</v>
      </c>
      <c r="BF1501" s="730" t="s">
        <v>3072</v>
      </c>
      <c r="BG1501" s="730" t="s">
        <v>7578</v>
      </c>
      <c r="BH1501" s="730" t="s">
        <v>11142</v>
      </c>
    </row>
    <row r="1502" spans="1:60">
      <c r="A1502">
        <v>1498</v>
      </c>
      <c r="B1502" t="s">
        <v>991</v>
      </c>
      <c r="D1502" t="s">
        <v>2972</v>
      </c>
      <c r="E1502" t="s">
        <v>2974</v>
      </c>
      <c r="F1502" t="s">
        <v>974</v>
      </c>
      <c r="G1502">
        <v>1</v>
      </c>
      <c r="H1502">
        <v>0</v>
      </c>
      <c r="I1502" t="s">
        <v>1583</v>
      </c>
      <c r="J1502" t="s">
        <v>9979</v>
      </c>
      <c r="K1502" t="s">
        <v>991</v>
      </c>
      <c r="L1502" t="s">
        <v>1585</v>
      </c>
      <c r="M1502" t="s">
        <v>1586</v>
      </c>
      <c r="N1502" t="s">
        <v>5884</v>
      </c>
      <c r="O1502" t="s">
        <v>5884</v>
      </c>
      <c r="P1502" t="s">
        <v>10721</v>
      </c>
      <c r="Q1502">
        <v>3416</v>
      </c>
      <c r="R1502">
        <v>3283</v>
      </c>
      <c r="S1502">
        <v>2506</v>
      </c>
      <c r="T1502">
        <v>697</v>
      </c>
      <c r="U1502">
        <v>80</v>
      </c>
      <c r="V1502">
        <v>777</v>
      </c>
      <c r="W1502">
        <v>0.76329999999999998</v>
      </c>
      <c r="X1502">
        <v>0</v>
      </c>
      <c r="Y1502">
        <v>1</v>
      </c>
      <c r="Z1502">
        <v>1</v>
      </c>
      <c r="AA1502">
        <v>0</v>
      </c>
      <c r="AB1502" t="s">
        <v>991</v>
      </c>
      <c r="AC1502" t="s">
        <v>10722</v>
      </c>
      <c r="AP1502" t="s">
        <v>981</v>
      </c>
      <c r="AQ1502">
        <v>0</v>
      </c>
      <c r="AT1502" t="s">
        <v>1054</v>
      </c>
      <c r="AU1502" t="s">
        <v>4679</v>
      </c>
      <c r="AV1502" t="s">
        <v>10723</v>
      </c>
      <c r="AW1502" t="s">
        <v>10724</v>
      </c>
      <c r="AX1502" t="s">
        <v>4680</v>
      </c>
      <c r="BF1502" s="730" t="s">
        <v>3047</v>
      </c>
      <c r="BG1502" s="730" t="s">
        <v>10061</v>
      </c>
      <c r="BH1502" s="730" t="s">
        <v>11142</v>
      </c>
    </row>
    <row r="1503" spans="1:60">
      <c r="A1503">
        <v>1499</v>
      </c>
      <c r="B1503" t="s">
        <v>991</v>
      </c>
      <c r="D1503" t="s">
        <v>2742</v>
      </c>
      <c r="E1503" t="s">
        <v>2744</v>
      </c>
      <c r="F1503" t="s">
        <v>974</v>
      </c>
      <c r="G1503">
        <v>1</v>
      </c>
      <c r="H1503">
        <v>0</v>
      </c>
      <c r="I1503" t="s">
        <v>6790</v>
      </c>
      <c r="J1503" t="s">
        <v>7402</v>
      </c>
      <c r="K1503" t="s">
        <v>5835</v>
      </c>
      <c r="L1503" t="s">
        <v>1585</v>
      </c>
      <c r="M1503" t="s">
        <v>1586</v>
      </c>
      <c r="N1503" t="s">
        <v>2744</v>
      </c>
      <c r="O1503" t="s">
        <v>2744</v>
      </c>
      <c r="P1503" t="s">
        <v>10725</v>
      </c>
      <c r="Q1503">
        <v>4413</v>
      </c>
      <c r="R1503">
        <v>4314</v>
      </c>
      <c r="S1503">
        <v>4106</v>
      </c>
      <c r="T1503">
        <v>198</v>
      </c>
      <c r="U1503">
        <v>10</v>
      </c>
      <c r="V1503">
        <v>208</v>
      </c>
      <c r="W1503">
        <v>0.95179999999999998</v>
      </c>
      <c r="X1503">
        <v>0</v>
      </c>
      <c r="Y1503">
        <v>1</v>
      </c>
      <c r="Z1503">
        <v>1</v>
      </c>
      <c r="AA1503">
        <v>0</v>
      </c>
      <c r="AB1503" t="s">
        <v>991</v>
      </c>
      <c r="AC1503" t="s">
        <v>10726</v>
      </c>
      <c r="AP1503" t="s">
        <v>981</v>
      </c>
      <c r="AQ1503">
        <v>0</v>
      </c>
      <c r="AT1503" t="s">
        <v>1054</v>
      </c>
      <c r="AU1503" t="s">
        <v>4679</v>
      </c>
      <c r="AV1503" t="s">
        <v>10727</v>
      </c>
      <c r="AW1503" t="s">
        <v>10728</v>
      </c>
      <c r="AX1503" t="s">
        <v>4680</v>
      </c>
      <c r="BF1503" s="730" t="s">
        <v>3019</v>
      </c>
      <c r="BG1503" s="730" t="s">
        <v>5835</v>
      </c>
      <c r="BH1503" s="730" t="s">
        <v>11142</v>
      </c>
    </row>
    <row r="1504" spans="1:60">
      <c r="A1504">
        <v>1500</v>
      </c>
      <c r="B1504" t="s">
        <v>991</v>
      </c>
      <c r="D1504" t="s">
        <v>2653</v>
      </c>
      <c r="E1504" t="s">
        <v>2648</v>
      </c>
      <c r="F1504" t="s">
        <v>974</v>
      </c>
      <c r="G1504">
        <v>2</v>
      </c>
      <c r="H1504">
        <v>0</v>
      </c>
      <c r="I1504" t="s">
        <v>6790</v>
      </c>
      <c r="J1504" t="s">
        <v>6291</v>
      </c>
      <c r="K1504" t="s">
        <v>5835</v>
      </c>
      <c r="L1504" t="s">
        <v>1585</v>
      </c>
      <c r="M1504" t="s">
        <v>1586</v>
      </c>
      <c r="N1504" t="s">
        <v>2648</v>
      </c>
      <c r="O1504" t="s">
        <v>2648</v>
      </c>
      <c r="P1504" t="s">
        <v>10729</v>
      </c>
      <c r="Q1504">
        <v>4749</v>
      </c>
      <c r="R1504">
        <v>4749</v>
      </c>
      <c r="S1504">
        <v>4672</v>
      </c>
      <c r="T1504">
        <v>77</v>
      </c>
      <c r="U1504">
        <v>0</v>
      </c>
      <c r="V1504">
        <v>77</v>
      </c>
      <c r="W1504">
        <v>0.98380000000000001</v>
      </c>
      <c r="X1504">
        <v>1</v>
      </c>
      <c r="Y1504">
        <v>1</v>
      </c>
      <c r="Z1504">
        <v>1</v>
      </c>
      <c r="AA1504">
        <v>1</v>
      </c>
      <c r="AB1504" t="s">
        <v>991</v>
      </c>
      <c r="AC1504" s="488" t="s">
        <v>10730</v>
      </c>
      <c r="AD1504" s="489" t="s">
        <v>10731</v>
      </c>
      <c r="AP1504" t="s">
        <v>981</v>
      </c>
      <c r="AQ1504">
        <v>0</v>
      </c>
      <c r="AT1504" t="s">
        <v>1034</v>
      </c>
      <c r="AU1504" t="s">
        <v>9427</v>
      </c>
      <c r="AV1504" t="s">
        <v>10732</v>
      </c>
      <c r="AW1504" t="s">
        <v>9428</v>
      </c>
      <c r="AX1504" t="s">
        <v>9428</v>
      </c>
      <c r="BF1504" s="730" t="s">
        <v>2972</v>
      </c>
      <c r="BG1504" s="730" t="s">
        <v>991</v>
      </c>
      <c r="BH1504" s="730" t="s">
        <v>11142</v>
      </c>
    </row>
    <row r="1505" spans="1:60">
      <c r="A1505">
        <v>1501</v>
      </c>
      <c r="B1505" t="s">
        <v>991</v>
      </c>
      <c r="D1505" t="s">
        <v>2605</v>
      </c>
      <c r="E1505" t="s">
        <v>2607</v>
      </c>
      <c r="F1505" t="s">
        <v>974</v>
      </c>
      <c r="G1505">
        <v>1</v>
      </c>
      <c r="H1505">
        <v>0</v>
      </c>
      <c r="I1505" t="s">
        <v>6220</v>
      </c>
      <c r="J1505" t="s">
        <v>10275</v>
      </c>
      <c r="K1505" t="s">
        <v>5204</v>
      </c>
      <c r="L1505" t="s">
        <v>1585</v>
      </c>
      <c r="M1505" t="s">
        <v>1586</v>
      </c>
      <c r="N1505" t="s">
        <v>2607</v>
      </c>
      <c r="O1505" t="s">
        <v>2607</v>
      </c>
      <c r="P1505" t="s">
        <v>10733</v>
      </c>
      <c r="Q1505">
        <v>2287</v>
      </c>
      <c r="R1505">
        <v>2171</v>
      </c>
      <c r="S1505">
        <v>2155</v>
      </c>
      <c r="T1505">
        <v>11</v>
      </c>
      <c r="U1505">
        <v>5</v>
      </c>
      <c r="V1505">
        <v>16</v>
      </c>
      <c r="W1505">
        <v>0.99260000000000004</v>
      </c>
      <c r="X1505">
        <v>1</v>
      </c>
      <c r="Y1505">
        <v>1</v>
      </c>
      <c r="Z1505">
        <v>1</v>
      </c>
      <c r="AA1505">
        <v>1</v>
      </c>
      <c r="AB1505" t="s">
        <v>991</v>
      </c>
      <c r="AC1505" t="s">
        <v>10734</v>
      </c>
      <c r="AP1505" t="s">
        <v>981</v>
      </c>
      <c r="AQ1505">
        <v>0</v>
      </c>
      <c r="AT1505" t="s">
        <v>1239</v>
      </c>
      <c r="AU1505" t="s">
        <v>6571</v>
      </c>
      <c r="AV1505" t="s">
        <v>10735</v>
      </c>
      <c r="AW1505" t="s">
        <v>6572</v>
      </c>
      <c r="AX1505" t="s">
        <v>6572</v>
      </c>
      <c r="BF1505" s="730" t="s">
        <v>2742</v>
      </c>
      <c r="BG1505" s="730" t="s">
        <v>5835</v>
      </c>
      <c r="BH1505" s="730" t="s">
        <v>11142</v>
      </c>
    </row>
    <row r="1506" spans="1:60">
      <c r="A1506">
        <v>1502</v>
      </c>
      <c r="B1506" t="s">
        <v>991</v>
      </c>
      <c r="D1506" t="s">
        <v>2498</v>
      </c>
      <c r="E1506" t="s">
        <v>2500</v>
      </c>
      <c r="F1506" t="s">
        <v>974</v>
      </c>
      <c r="G1506">
        <v>1</v>
      </c>
      <c r="H1506">
        <v>0</v>
      </c>
      <c r="I1506" t="s">
        <v>1583</v>
      </c>
      <c r="J1506" t="s">
        <v>10195</v>
      </c>
      <c r="K1506" t="s">
        <v>5835</v>
      </c>
      <c r="L1506" t="s">
        <v>1585</v>
      </c>
      <c r="M1506" t="s">
        <v>1586</v>
      </c>
      <c r="N1506" t="s">
        <v>2500</v>
      </c>
      <c r="O1506" t="s">
        <v>2500</v>
      </c>
      <c r="P1506" t="s">
        <v>10736</v>
      </c>
      <c r="Q1506">
        <v>33247</v>
      </c>
      <c r="R1506">
        <v>32101</v>
      </c>
      <c r="S1506">
        <v>31820</v>
      </c>
      <c r="T1506">
        <v>259</v>
      </c>
      <c r="U1506">
        <v>22</v>
      </c>
      <c r="V1506">
        <v>281</v>
      </c>
      <c r="W1506">
        <v>0.99119999999999997</v>
      </c>
      <c r="X1506">
        <v>1</v>
      </c>
      <c r="Y1506">
        <v>1</v>
      </c>
      <c r="Z1506">
        <v>1</v>
      </c>
      <c r="AA1506">
        <v>1</v>
      </c>
      <c r="AB1506" t="s">
        <v>991</v>
      </c>
      <c r="AC1506" t="s">
        <v>10737</v>
      </c>
      <c r="AP1506" t="s">
        <v>981</v>
      </c>
      <c r="AQ1506">
        <v>0</v>
      </c>
      <c r="AT1506" t="s">
        <v>1190</v>
      </c>
      <c r="AU1506" t="s">
        <v>2302</v>
      </c>
      <c r="AV1506" t="s">
        <v>10738</v>
      </c>
      <c r="AW1506" t="s">
        <v>10739</v>
      </c>
      <c r="AX1506" t="s">
        <v>1082</v>
      </c>
      <c r="BF1506" s="730" t="s">
        <v>2653</v>
      </c>
      <c r="BG1506" s="730" t="s">
        <v>5835</v>
      </c>
      <c r="BH1506" s="730" t="s">
        <v>11142</v>
      </c>
    </row>
    <row r="1507" spans="1:60">
      <c r="A1507">
        <v>1503</v>
      </c>
      <c r="B1507" t="s">
        <v>991</v>
      </c>
      <c r="D1507" t="s">
        <v>2459</v>
      </c>
      <c r="E1507" t="s">
        <v>991</v>
      </c>
      <c r="F1507" t="s">
        <v>974</v>
      </c>
      <c r="G1507">
        <v>2</v>
      </c>
      <c r="H1507">
        <v>0</v>
      </c>
      <c r="I1507" t="s">
        <v>1583</v>
      </c>
      <c r="J1507" t="s">
        <v>10740</v>
      </c>
      <c r="K1507" t="s">
        <v>991</v>
      </c>
      <c r="L1507" t="s">
        <v>1585</v>
      </c>
      <c r="M1507" t="s">
        <v>1586</v>
      </c>
      <c r="N1507" t="s">
        <v>991</v>
      </c>
      <c r="O1507" t="s">
        <v>10741</v>
      </c>
      <c r="P1507" t="s">
        <v>10742</v>
      </c>
      <c r="Q1507">
        <v>1963113</v>
      </c>
      <c r="R1507">
        <v>1913085</v>
      </c>
      <c r="S1507">
        <v>1882141</v>
      </c>
      <c r="T1507">
        <v>30554</v>
      </c>
      <c r="U1507">
        <v>390</v>
      </c>
      <c r="V1507">
        <v>30944</v>
      </c>
      <c r="W1507">
        <v>0.98380000000000001</v>
      </c>
      <c r="X1507">
        <v>0</v>
      </c>
      <c r="Y1507">
        <v>1</v>
      </c>
      <c r="Z1507">
        <v>1</v>
      </c>
      <c r="AA1507">
        <v>0</v>
      </c>
      <c r="AB1507" t="s">
        <v>991</v>
      </c>
      <c r="AC1507" s="488" t="s">
        <v>10743</v>
      </c>
      <c r="AD1507" s="489" t="s">
        <v>10744</v>
      </c>
      <c r="AP1507" t="s">
        <v>1262</v>
      </c>
      <c r="AQ1507">
        <v>4</v>
      </c>
      <c r="AT1507" t="s">
        <v>1190</v>
      </c>
      <c r="AU1507" t="s">
        <v>2302</v>
      </c>
      <c r="AV1507" t="s">
        <v>10745</v>
      </c>
      <c r="AW1507" t="s">
        <v>10746</v>
      </c>
      <c r="AX1507" t="s">
        <v>1082</v>
      </c>
      <c r="BF1507" s="730" t="s">
        <v>2605</v>
      </c>
      <c r="BG1507" s="730" t="s">
        <v>5204</v>
      </c>
      <c r="BH1507" s="730" t="s">
        <v>11142</v>
      </c>
    </row>
    <row r="1508" spans="1:60">
      <c r="A1508">
        <v>1504</v>
      </c>
      <c r="B1508" t="s">
        <v>991</v>
      </c>
      <c r="D1508" t="s">
        <v>2377</v>
      </c>
      <c r="E1508" t="s">
        <v>2379</v>
      </c>
      <c r="F1508" t="s">
        <v>974</v>
      </c>
      <c r="G1508">
        <v>1</v>
      </c>
      <c r="H1508">
        <v>0</v>
      </c>
      <c r="I1508" t="s">
        <v>6220</v>
      </c>
      <c r="J1508" t="s">
        <v>10240</v>
      </c>
      <c r="K1508" t="s">
        <v>5204</v>
      </c>
      <c r="L1508" t="s">
        <v>1585</v>
      </c>
      <c r="M1508" t="s">
        <v>1586</v>
      </c>
      <c r="N1508" t="s">
        <v>2379</v>
      </c>
      <c r="O1508" t="s">
        <v>2379</v>
      </c>
      <c r="P1508" t="s">
        <v>10747</v>
      </c>
      <c r="Q1508">
        <v>1644</v>
      </c>
      <c r="R1508">
        <v>1555</v>
      </c>
      <c r="S1508">
        <v>1513</v>
      </c>
      <c r="T1508">
        <v>37</v>
      </c>
      <c r="U1508">
        <v>5</v>
      </c>
      <c r="V1508">
        <v>42</v>
      </c>
      <c r="W1508">
        <v>0.97299999999999998</v>
      </c>
      <c r="X1508">
        <v>0</v>
      </c>
      <c r="Y1508">
        <v>1</v>
      </c>
      <c r="Z1508">
        <v>1</v>
      </c>
      <c r="AA1508">
        <v>0</v>
      </c>
      <c r="AB1508" t="s">
        <v>991</v>
      </c>
      <c r="AC1508" t="s">
        <v>10748</v>
      </c>
      <c r="AP1508" t="s">
        <v>981</v>
      </c>
      <c r="AQ1508">
        <v>0</v>
      </c>
      <c r="AT1508" t="s">
        <v>1239</v>
      </c>
      <c r="AU1508" t="s">
        <v>6332</v>
      </c>
      <c r="AV1508" t="s">
        <v>10749</v>
      </c>
      <c r="AW1508" t="s">
        <v>10750</v>
      </c>
      <c r="AX1508" t="s">
        <v>6333</v>
      </c>
      <c r="BF1508" s="730" t="s">
        <v>2498</v>
      </c>
      <c r="BG1508" s="730" t="s">
        <v>5835</v>
      </c>
      <c r="BH1508" s="730" t="s">
        <v>11142</v>
      </c>
    </row>
    <row r="1509" spans="1:60">
      <c r="A1509">
        <v>1505</v>
      </c>
      <c r="B1509" t="s">
        <v>991</v>
      </c>
      <c r="D1509" t="s">
        <v>2322</v>
      </c>
      <c r="E1509" t="s">
        <v>2325</v>
      </c>
      <c r="F1509" t="s">
        <v>974</v>
      </c>
      <c r="G1509">
        <v>1</v>
      </c>
      <c r="H1509">
        <v>0</v>
      </c>
      <c r="I1509" t="s">
        <v>1583</v>
      </c>
      <c r="J1509" t="s">
        <v>10232</v>
      </c>
      <c r="K1509" t="s">
        <v>991</v>
      </c>
      <c r="L1509" t="s">
        <v>1585</v>
      </c>
      <c r="M1509" t="s">
        <v>1586</v>
      </c>
      <c r="N1509" t="s">
        <v>2325</v>
      </c>
      <c r="O1509" t="s">
        <v>2325</v>
      </c>
      <c r="P1509" t="s">
        <v>10751</v>
      </c>
      <c r="Q1509">
        <v>3584</v>
      </c>
      <c r="R1509">
        <v>3584</v>
      </c>
      <c r="S1509">
        <v>3565</v>
      </c>
      <c r="T1509">
        <v>5</v>
      </c>
      <c r="U1509">
        <v>14</v>
      </c>
      <c r="V1509">
        <v>19</v>
      </c>
      <c r="W1509">
        <v>0.99470000000000003</v>
      </c>
      <c r="X1509">
        <v>1</v>
      </c>
      <c r="Y1509">
        <v>1</v>
      </c>
      <c r="Z1509">
        <v>1</v>
      </c>
      <c r="AA1509">
        <v>1</v>
      </c>
      <c r="AB1509" t="s">
        <v>991</v>
      </c>
      <c r="AC1509" t="s">
        <v>10752</v>
      </c>
      <c r="AP1509" t="s">
        <v>981</v>
      </c>
      <c r="AQ1509">
        <v>0</v>
      </c>
      <c r="AT1509" t="s">
        <v>936</v>
      </c>
      <c r="AU1509" t="s">
        <v>4920</v>
      </c>
      <c r="AV1509" t="s">
        <v>10753</v>
      </c>
      <c r="AW1509" t="s">
        <v>10754</v>
      </c>
      <c r="AX1509" t="s">
        <v>4921</v>
      </c>
      <c r="BF1509" s="730" t="s">
        <v>2459</v>
      </c>
      <c r="BG1509" s="730" t="s">
        <v>991</v>
      </c>
      <c r="BH1509" s="730" t="s">
        <v>11142</v>
      </c>
    </row>
    <row r="1510" spans="1:60">
      <c r="A1510">
        <v>1506</v>
      </c>
      <c r="B1510" t="s">
        <v>991</v>
      </c>
      <c r="D1510" t="s">
        <v>2127</v>
      </c>
      <c r="E1510" t="s">
        <v>2130</v>
      </c>
      <c r="F1510" t="s">
        <v>974</v>
      </c>
      <c r="G1510">
        <v>1</v>
      </c>
      <c r="H1510">
        <v>0</v>
      </c>
      <c r="I1510" t="s">
        <v>1583</v>
      </c>
      <c r="J1510" t="s">
        <v>10387</v>
      </c>
      <c r="K1510" t="s">
        <v>7578</v>
      </c>
      <c r="L1510" t="s">
        <v>1585</v>
      </c>
      <c r="M1510" t="s">
        <v>1586</v>
      </c>
      <c r="N1510" t="s">
        <v>2130</v>
      </c>
      <c r="O1510" t="s">
        <v>2130</v>
      </c>
      <c r="P1510" t="s">
        <v>10755</v>
      </c>
      <c r="Q1510">
        <v>3366</v>
      </c>
      <c r="R1510">
        <v>4179</v>
      </c>
      <c r="S1510">
        <v>3869</v>
      </c>
      <c r="T1510">
        <v>281</v>
      </c>
      <c r="U1510">
        <v>29</v>
      </c>
      <c r="V1510">
        <v>310</v>
      </c>
      <c r="W1510">
        <v>0.92579999999999996</v>
      </c>
      <c r="X1510">
        <v>0</v>
      </c>
      <c r="Y1510">
        <v>1</v>
      </c>
      <c r="Z1510">
        <v>1</v>
      </c>
      <c r="AA1510">
        <v>0</v>
      </c>
      <c r="AB1510" t="s">
        <v>991</v>
      </c>
      <c r="AC1510" t="s">
        <v>10756</v>
      </c>
      <c r="AP1510" t="s">
        <v>981</v>
      </c>
      <c r="AQ1510">
        <v>0</v>
      </c>
      <c r="AT1510" t="s">
        <v>1054</v>
      </c>
      <c r="AU1510" t="s">
        <v>3974</v>
      </c>
      <c r="AV1510" t="s">
        <v>10757</v>
      </c>
      <c r="AW1510" t="s">
        <v>3978</v>
      </c>
      <c r="AX1510" t="s">
        <v>3975</v>
      </c>
      <c r="BF1510" s="730" t="s">
        <v>2377</v>
      </c>
      <c r="BG1510" s="730" t="s">
        <v>5204</v>
      </c>
      <c r="BH1510" s="730" t="s">
        <v>11142</v>
      </c>
    </row>
    <row r="1511" spans="1:60">
      <c r="A1511">
        <v>1507</v>
      </c>
      <c r="B1511" t="s">
        <v>991</v>
      </c>
      <c r="D1511" t="s">
        <v>2039</v>
      </c>
      <c r="E1511" t="s">
        <v>2042</v>
      </c>
      <c r="F1511" t="s">
        <v>974</v>
      </c>
      <c r="G1511">
        <v>1</v>
      </c>
      <c r="H1511">
        <v>0</v>
      </c>
      <c r="I1511" t="s">
        <v>2133</v>
      </c>
      <c r="J1511" t="s">
        <v>2042</v>
      </c>
      <c r="K1511" t="s">
        <v>2042</v>
      </c>
      <c r="L1511" t="s">
        <v>2299</v>
      </c>
      <c r="M1511" t="s">
        <v>1586</v>
      </c>
      <c r="N1511" t="s">
        <v>10758</v>
      </c>
      <c r="O1511" t="s">
        <v>10759</v>
      </c>
      <c r="P1511" t="s">
        <v>10760</v>
      </c>
      <c r="Q1511">
        <v>111641</v>
      </c>
      <c r="R1511">
        <v>109222</v>
      </c>
      <c r="S1511">
        <v>107676</v>
      </c>
      <c r="T1511">
        <v>1138</v>
      </c>
      <c r="U1511">
        <v>408</v>
      </c>
      <c r="V1511">
        <v>1546</v>
      </c>
      <c r="W1511">
        <v>0.98580000000000001</v>
      </c>
      <c r="X1511">
        <v>1</v>
      </c>
      <c r="Y1511">
        <v>1</v>
      </c>
      <c r="Z1511">
        <v>1</v>
      </c>
      <c r="AA1511">
        <v>1</v>
      </c>
      <c r="AB1511" t="s">
        <v>991</v>
      </c>
      <c r="AC1511" t="s">
        <v>10761</v>
      </c>
      <c r="AP1511" t="s">
        <v>981</v>
      </c>
      <c r="AQ1511">
        <v>0</v>
      </c>
      <c r="AT1511" t="s">
        <v>936</v>
      </c>
      <c r="AU1511" t="s">
        <v>6210</v>
      </c>
      <c r="AV1511" t="s">
        <v>10762</v>
      </c>
      <c r="AW1511" t="s">
        <v>10763</v>
      </c>
      <c r="AX1511" t="s">
        <v>6211</v>
      </c>
      <c r="BF1511" s="730" t="s">
        <v>2322</v>
      </c>
      <c r="BG1511" s="730" t="s">
        <v>991</v>
      </c>
      <c r="BH1511" s="730" t="s">
        <v>11142</v>
      </c>
    </row>
    <row r="1512" spans="1:60">
      <c r="A1512">
        <v>1508</v>
      </c>
      <c r="B1512" t="s">
        <v>991</v>
      </c>
      <c r="D1512" t="s">
        <v>2016</v>
      </c>
      <c r="E1512" t="s">
        <v>10764</v>
      </c>
      <c r="F1512" t="s">
        <v>974</v>
      </c>
      <c r="G1512">
        <v>1</v>
      </c>
      <c r="H1512">
        <v>0</v>
      </c>
      <c r="I1512" t="s">
        <v>4906</v>
      </c>
      <c r="J1512" t="s">
        <v>5101</v>
      </c>
      <c r="K1512" t="s">
        <v>5835</v>
      </c>
      <c r="L1512" t="s">
        <v>1585</v>
      </c>
      <c r="M1512" t="s">
        <v>1586</v>
      </c>
      <c r="N1512" t="s">
        <v>2019</v>
      </c>
      <c r="O1512" t="s">
        <v>2019</v>
      </c>
      <c r="P1512" t="s">
        <v>10765</v>
      </c>
      <c r="Q1512">
        <v>11750</v>
      </c>
      <c r="R1512">
        <v>11061</v>
      </c>
      <c r="S1512">
        <v>10871</v>
      </c>
      <c r="T1512">
        <v>157</v>
      </c>
      <c r="U1512">
        <v>33</v>
      </c>
      <c r="V1512">
        <v>190</v>
      </c>
      <c r="W1512">
        <v>0.98280000000000001</v>
      </c>
      <c r="X1512">
        <v>1</v>
      </c>
      <c r="Y1512">
        <v>1</v>
      </c>
      <c r="Z1512">
        <v>1</v>
      </c>
      <c r="AA1512">
        <v>1</v>
      </c>
      <c r="AB1512" t="s">
        <v>991</v>
      </c>
      <c r="AC1512" t="s">
        <v>10766</v>
      </c>
      <c r="AP1512" t="s">
        <v>981</v>
      </c>
      <c r="AQ1512">
        <v>0</v>
      </c>
      <c r="AT1512" t="s">
        <v>936</v>
      </c>
      <c r="AU1512" t="s">
        <v>6210</v>
      </c>
      <c r="AV1512" t="s">
        <v>10767</v>
      </c>
      <c r="AW1512" t="s">
        <v>10768</v>
      </c>
      <c r="AX1512" t="s">
        <v>6211</v>
      </c>
      <c r="BF1512" s="730" t="s">
        <v>2127</v>
      </c>
      <c r="BG1512" s="730" t="s">
        <v>7578</v>
      </c>
      <c r="BH1512" s="730" t="s">
        <v>11142</v>
      </c>
    </row>
    <row r="1513" spans="1:60">
      <c r="A1513">
        <v>1509</v>
      </c>
      <c r="B1513" t="s">
        <v>991</v>
      </c>
      <c r="D1513" t="s">
        <v>1959</v>
      </c>
      <c r="E1513" t="s">
        <v>1962</v>
      </c>
      <c r="F1513" t="s">
        <v>974</v>
      </c>
      <c r="G1513">
        <v>1</v>
      </c>
      <c r="H1513">
        <v>0</v>
      </c>
      <c r="I1513" t="s">
        <v>6220</v>
      </c>
      <c r="J1513" t="s">
        <v>6262</v>
      </c>
      <c r="K1513" t="s">
        <v>991</v>
      </c>
      <c r="L1513" t="s">
        <v>1585</v>
      </c>
      <c r="M1513" t="s">
        <v>1586</v>
      </c>
      <c r="N1513" t="s">
        <v>10769</v>
      </c>
      <c r="O1513" t="s">
        <v>10769</v>
      </c>
      <c r="P1513" t="s">
        <v>10770</v>
      </c>
      <c r="Q1513">
        <v>2142</v>
      </c>
      <c r="R1513">
        <v>2164</v>
      </c>
      <c r="S1513">
        <v>2151</v>
      </c>
      <c r="T1513">
        <v>6</v>
      </c>
      <c r="U1513">
        <v>7</v>
      </c>
      <c r="V1513">
        <v>13</v>
      </c>
      <c r="W1513">
        <v>0.99399999999999999</v>
      </c>
      <c r="X1513">
        <v>1</v>
      </c>
      <c r="Y1513">
        <v>1</v>
      </c>
      <c r="Z1513">
        <v>1</v>
      </c>
      <c r="AA1513">
        <v>1</v>
      </c>
      <c r="AB1513" t="s">
        <v>991</v>
      </c>
      <c r="AC1513" t="s">
        <v>10771</v>
      </c>
      <c r="AP1513" t="s">
        <v>981</v>
      </c>
      <c r="AQ1513">
        <v>0</v>
      </c>
      <c r="AT1513" t="s">
        <v>936</v>
      </c>
      <c r="AU1513" t="s">
        <v>5099</v>
      </c>
      <c r="AV1513" t="s">
        <v>10772</v>
      </c>
      <c r="AW1513" t="s">
        <v>10773</v>
      </c>
      <c r="AX1513" t="s">
        <v>5100</v>
      </c>
      <c r="BF1513" s="730" t="s">
        <v>2039</v>
      </c>
      <c r="BG1513" s="730" t="s">
        <v>2042</v>
      </c>
      <c r="BH1513" s="730" t="s">
        <v>11132</v>
      </c>
    </row>
    <row r="1514" spans="1:60">
      <c r="A1514">
        <v>1510</v>
      </c>
      <c r="B1514" t="s">
        <v>991</v>
      </c>
      <c r="D1514" t="s">
        <v>1951</v>
      </c>
      <c r="E1514" t="s">
        <v>1954</v>
      </c>
      <c r="F1514" t="s">
        <v>974</v>
      </c>
      <c r="G1514">
        <v>1</v>
      </c>
      <c r="H1514">
        <v>0</v>
      </c>
      <c r="I1514" t="s">
        <v>6790</v>
      </c>
      <c r="J1514" t="s">
        <v>10078</v>
      </c>
      <c r="K1514" t="s">
        <v>5835</v>
      </c>
      <c r="L1514" t="s">
        <v>1585</v>
      </c>
      <c r="M1514" t="s">
        <v>1586</v>
      </c>
      <c r="N1514" t="s">
        <v>1954</v>
      </c>
      <c r="O1514" t="s">
        <v>1954</v>
      </c>
      <c r="P1514" t="s">
        <v>10774</v>
      </c>
      <c r="Q1514">
        <v>4482</v>
      </c>
      <c r="R1514">
        <v>4366</v>
      </c>
      <c r="S1514">
        <v>4321</v>
      </c>
      <c r="T1514">
        <v>20</v>
      </c>
      <c r="U1514">
        <v>0</v>
      </c>
      <c r="V1514">
        <v>45</v>
      </c>
      <c r="W1514">
        <v>0.98970000000000002</v>
      </c>
      <c r="X1514">
        <v>1</v>
      </c>
      <c r="Y1514">
        <v>1</v>
      </c>
      <c r="Z1514">
        <v>1</v>
      </c>
      <c r="AA1514">
        <v>1</v>
      </c>
      <c r="AB1514" t="s">
        <v>991</v>
      </c>
      <c r="AC1514" t="s">
        <v>10775</v>
      </c>
      <c r="AP1514" t="s">
        <v>981</v>
      </c>
      <c r="AQ1514">
        <v>0</v>
      </c>
      <c r="AT1514" t="s">
        <v>1044</v>
      </c>
      <c r="AU1514" t="s">
        <v>7479</v>
      </c>
      <c r="AV1514" t="s">
        <v>10776</v>
      </c>
      <c r="AW1514" t="s">
        <v>2253</v>
      </c>
      <c r="AX1514" t="s">
        <v>7480</v>
      </c>
      <c r="BF1514" s="730" t="s">
        <v>2016</v>
      </c>
      <c r="BG1514" s="730" t="s">
        <v>5835</v>
      </c>
      <c r="BH1514" s="730" t="s">
        <v>11142</v>
      </c>
    </row>
    <row r="1515" spans="1:60">
      <c r="A1515">
        <v>1511</v>
      </c>
      <c r="B1515" t="s">
        <v>991</v>
      </c>
      <c r="D1515" t="s">
        <v>1943</v>
      </c>
      <c r="E1515" t="s">
        <v>1946</v>
      </c>
      <c r="F1515" t="s">
        <v>974</v>
      </c>
      <c r="G1515">
        <v>1</v>
      </c>
      <c r="H1515">
        <v>0</v>
      </c>
      <c r="I1515" t="s">
        <v>1583</v>
      </c>
      <c r="J1515" t="s">
        <v>9979</v>
      </c>
      <c r="K1515" t="s">
        <v>991</v>
      </c>
      <c r="L1515" t="s">
        <v>1585</v>
      </c>
      <c r="M1515" t="s">
        <v>1586</v>
      </c>
      <c r="N1515" t="s">
        <v>10015</v>
      </c>
      <c r="O1515" t="s">
        <v>10777</v>
      </c>
      <c r="P1515" t="s">
        <v>10778</v>
      </c>
      <c r="Q1515">
        <v>29918</v>
      </c>
      <c r="R1515">
        <v>26470</v>
      </c>
      <c r="S1515">
        <v>26450</v>
      </c>
      <c r="T1515">
        <v>0</v>
      </c>
      <c r="U1515">
        <v>20</v>
      </c>
      <c r="V1515">
        <v>20</v>
      </c>
      <c r="W1515">
        <v>0.99919999999999998</v>
      </c>
      <c r="X1515">
        <v>1</v>
      </c>
      <c r="Y1515">
        <v>1</v>
      </c>
      <c r="Z1515">
        <v>1</v>
      </c>
      <c r="AA1515">
        <v>1</v>
      </c>
      <c r="AB1515" t="s">
        <v>991</v>
      </c>
      <c r="AC1515" t="s">
        <v>10779</v>
      </c>
      <c r="AP1515" t="s">
        <v>981</v>
      </c>
      <c r="AQ1515">
        <v>0</v>
      </c>
      <c r="AT1515" t="s">
        <v>1044</v>
      </c>
      <c r="AU1515" t="s">
        <v>6964</v>
      </c>
      <c r="AV1515" t="s">
        <v>10780</v>
      </c>
      <c r="AW1515" t="s">
        <v>6965</v>
      </c>
      <c r="AX1515" t="s">
        <v>6965</v>
      </c>
      <c r="BF1515" s="730" t="s">
        <v>1959</v>
      </c>
      <c r="BG1515" s="730" t="s">
        <v>991</v>
      </c>
      <c r="BH1515" s="730" t="s">
        <v>11142</v>
      </c>
    </row>
    <row r="1516" spans="1:60">
      <c r="A1516">
        <v>1512</v>
      </c>
      <c r="B1516" t="s">
        <v>991</v>
      </c>
      <c r="D1516" t="s">
        <v>1900</v>
      </c>
      <c r="E1516" t="s">
        <v>1903</v>
      </c>
      <c r="F1516" t="s">
        <v>974</v>
      </c>
      <c r="G1516">
        <v>2</v>
      </c>
      <c r="H1516">
        <v>0</v>
      </c>
      <c r="I1516" t="s">
        <v>6790</v>
      </c>
      <c r="J1516" t="s">
        <v>10078</v>
      </c>
      <c r="K1516" t="s">
        <v>5835</v>
      </c>
      <c r="L1516" t="s">
        <v>1585</v>
      </c>
      <c r="M1516" t="s">
        <v>1586</v>
      </c>
      <c r="N1516" t="s">
        <v>10781</v>
      </c>
      <c r="O1516" t="s">
        <v>10781</v>
      </c>
      <c r="P1516" t="s">
        <v>10782</v>
      </c>
      <c r="Q1516">
        <v>4235</v>
      </c>
      <c r="R1516">
        <v>3358</v>
      </c>
      <c r="S1516">
        <v>3310</v>
      </c>
      <c r="T1516">
        <v>30</v>
      </c>
      <c r="U1516">
        <v>18</v>
      </c>
      <c r="V1516">
        <v>48</v>
      </c>
      <c r="W1516">
        <v>0.98570000000000002</v>
      </c>
      <c r="X1516">
        <v>1</v>
      </c>
      <c r="Y1516">
        <v>1</v>
      </c>
      <c r="Z1516">
        <v>1</v>
      </c>
      <c r="AA1516">
        <v>1</v>
      </c>
      <c r="AB1516" t="s">
        <v>991</v>
      </c>
      <c r="AC1516" s="489" t="s">
        <v>10783</v>
      </c>
      <c r="AD1516" s="488" t="s">
        <v>10784</v>
      </c>
      <c r="AP1516" t="s">
        <v>981</v>
      </c>
      <c r="AQ1516">
        <v>0</v>
      </c>
      <c r="AT1516" t="s">
        <v>1023</v>
      </c>
      <c r="AU1516" t="s">
        <v>8244</v>
      </c>
      <c r="AV1516" t="s">
        <v>10785</v>
      </c>
      <c r="AW1516" t="s">
        <v>10786</v>
      </c>
      <c r="AX1516" t="s">
        <v>8245</v>
      </c>
      <c r="BF1516" s="730" t="s">
        <v>1951</v>
      </c>
      <c r="BG1516" s="730" t="s">
        <v>5835</v>
      </c>
      <c r="BH1516" s="730" t="s">
        <v>11142</v>
      </c>
    </row>
    <row r="1517" spans="1:60">
      <c r="A1517">
        <v>1513</v>
      </c>
      <c r="B1517" t="s">
        <v>991</v>
      </c>
      <c r="D1517" t="s">
        <v>1891</v>
      </c>
      <c r="E1517" t="s">
        <v>1894</v>
      </c>
      <c r="F1517" t="s">
        <v>974</v>
      </c>
      <c r="G1517">
        <v>1</v>
      </c>
      <c r="H1517">
        <v>0</v>
      </c>
      <c r="I1517" t="s">
        <v>6790</v>
      </c>
      <c r="J1517" t="s">
        <v>10078</v>
      </c>
      <c r="K1517" t="s">
        <v>5835</v>
      </c>
      <c r="L1517" t="s">
        <v>1585</v>
      </c>
      <c r="M1517" t="s">
        <v>1586</v>
      </c>
      <c r="N1517" t="s">
        <v>10781</v>
      </c>
      <c r="O1517" t="s">
        <v>10781</v>
      </c>
      <c r="P1517" t="s">
        <v>10787</v>
      </c>
      <c r="Q1517">
        <v>2899</v>
      </c>
      <c r="R1517">
        <v>3030</v>
      </c>
      <c r="S1517">
        <v>2999</v>
      </c>
      <c r="T1517">
        <v>15</v>
      </c>
      <c r="U1517">
        <v>16</v>
      </c>
      <c r="V1517">
        <v>31</v>
      </c>
      <c r="W1517">
        <v>0.98980000000000001</v>
      </c>
      <c r="X1517">
        <v>1</v>
      </c>
      <c r="Y1517">
        <v>1</v>
      </c>
      <c r="Z1517">
        <v>1</v>
      </c>
      <c r="AA1517">
        <v>1</v>
      </c>
      <c r="AB1517" t="s">
        <v>991</v>
      </c>
      <c r="AC1517" t="s">
        <v>10788</v>
      </c>
      <c r="AP1517" t="s">
        <v>981</v>
      </c>
      <c r="AQ1517">
        <v>0</v>
      </c>
      <c r="AT1517" t="s">
        <v>1023</v>
      </c>
      <c r="AU1517" t="s">
        <v>8244</v>
      </c>
      <c r="AV1517" t="s">
        <v>10789</v>
      </c>
      <c r="AW1517" t="s">
        <v>10790</v>
      </c>
      <c r="AX1517" t="s">
        <v>8245</v>
      </c>
      <c r="BF1517" s="730" t="s">
        <v>1943</v>
      </c>
      <c r="BG1517" s="730" t="s">
        <v>991</v>
      </c>
      <c r="BH1517" s="730" t="s">
        <v>11142</v>
      </c>
    </row>
    <row r="1518" spans="1:60">
      <c r="A1518">
        <v>1514</v>
      </c>
      <c r="B1518" t="s">
        <v>991</v>
      </c>
      <c r="D1518" t="s">
        <v>1824</v>
      </c>
      <c r="E1518" t="s">
        <v>1827</v>
      </c>
      <c r="F1518" t="s">
        <v>974</v>
      </c>
      <c r="G1518">
        <v>1</v>
      </c>
      <c r="H1518">
        <v>0</v>
      </c>
      <c r="I1518" t="s">
        <v>1583</v>
      </c>
      <c r="J1518" t="s">
        <v>6704</v>
      </c>
      <c r="K1518" t="s">
        <v>10061</v>
      </c>
      <c r="L1518" t="s">
        <v>1585</v>
      </c>
      <c r="M1518" t="s">
        <v>1586</v>
      </c>
      <c r="N1518" t="s">
        <v>1827</v>
      </c>
      <c r="O1518" t="s">
        <v>10791</v>
      </c>
      <c r="P1518" t="s">
        <v>10792</v>
      </c>
      <c r="Q1518">
        <v>65888</v>
      </c>
      <c r="R1518">
        <v>74879</v>
      </c>
      <c r="S1518">
        <v>68370</v>
      </c>
      <c r="T1518">
        <v>6473</v>
      </c>
      <c r="U1518">
        <v>36</v>
      </c>
      <c r="V1518">
        <v>6509</v>
      </c>
      <c r="W1518">
        <v>0.91310000000000002</v>
      </c>
      <c r="X1518">
        <v>0</v>
      </c>
      <c r="Y1518">
        <v>1</v>
      </c>
      <c r="Z1518">
        <v>1</v>
      </c>
      <c r="AA1518">
        <v>0</v>
      </c>
      <c r="AB1518" t="s">
        <v>991</v>
      </c>
      <c r="AC1518" t="s">
        <v>10793</v>
      </c>
      <c r="AP1518" t="s">
        <v>981</v>
      </c>
      <c r="AQ1518">
        <v>0</v>
      </c>
      <c r="AT1518" t="s">
        <v>1023</v>
      </c>
      <c r="AU1518" t="s">
        <v>8238</v>
      </c>
      <c r="AV1518" t="s">
        <v>10794</v>
      </c>
      <c r="AW1518" t="s">
        <v>10795</v>
      </c>
      <c r="AX1518" t="s">
        <v>8239</v>
      </c>
      <c r="BF1518" s="730" t="s">
        <v>1900</v>
      </c>
      <c r="BG1518" s="730" t="s">
        <v>5835</v>
      </c>
      <c r="BH1518" s="730" t="s">
        <v>11142</v>
      </c>
    </row>
    <row r="1519" spans="1:60">
      <c r="A1519">
        <v>1515</v>
      </c>
      <c r="B1519" t="s">
        <v>991</v>
      </c>
      <c r="D1519" t="s">
        <v>1705</v>
      </c>
      <c r="E1519" t="s">
        <v>1708</v>
      </c>
      <c r="F1519" t="s">
        <v>974</v>
      </c>
      <c r="G1519">
        <v>1</v>
      </c>
      <c r="H1519">
        <v>0</v>
      </c>
      <c r="I1519" t="s">
        <v>1583</v>
      </c>
      <c r="J1519" t="s">
        <v>10578</v>
      </c>
      <c r="K1519" t="s">
        <v>991</v>
      </c>
      <c r="L1519" t="s">
        <v>1585</v>
      </c>
      <c r="M1519" t="s">
        <v>1586</v>
      </c>
      <c r="N1519" t="s">
        <v>1708</v>
      </c>
      <c r="O1519" t="s">
        <v>1708</v>
      </c>
      <c r="P1519" t="s">
        <v>10796</v>
      </c>
      <c r="Q1519">
        <v>30853</v>
      </c>
      <c r="R1519">
        <v>31037</v>
      </c>
      <c r="S1519">
        <v>30576</v>
      </c>
      <c r="T1519">
        <v>431</v>
      </c>
      <c r="U1519">
        <v>30</v>
      </c>
      <c r="V1519">
        <v>461</v>
      </c>
      <c r="W1519">
        <v>0.98509999999999998</v>
      </c>
      <c r="X1519">
        <v>1</v>
      </c>
      <c r="Y1519">
        <v>1</v>
      </c>
      <c r="Z1519">
        <v>1</v>
      </c>
      <c r="AA1519">
        <v>1</v>
      </c>
      <c r="AB1519" t="s">
        <v>991</v>
      </c>
      <c r="AC1519" t="s">
        <v>10797</v>
      </c>
      <c r="AP1519" t="s">
        <v>981</v>
      </c>
      <c r="AQ1519">
        <v>0</v>
      </c>
      <c r="AT1519" t="s">
        <v>1082</v>
      </c>
      <c r="AU1519" t="s">
        <v>2601</v>
      </c>
      <c r="AV1519" t="s">
        <v>10798</v>
      </c>
      <c r="AW1519" t="s">
        <v>10799</v>
      </c>
      <c r="AX1519" t="s">
        <v>2602</v>
      </c>
      <c r="BF1519" s="730" t="s">
        <v>1891</v>
      </c>
      <c r="BG1519" s="730" t="s">
        <v>5835</v>
      </c>
      <c r="BH1519" s="730" t="s">
        <v>11142</v>
      </c>
    </row>
    <row r="1520" spans="1:60">
      <c r="A1520">
        <v>1516</v>
      </c>
      <c r="B1520" t="s">
        <v>991</v>
      </c>
      <c r="D1520" t="s">
        <v>1697</v>
      </c>
      <c r="E1520" t="s">
        <v>1699</v>
      </c>
      <c r="F1520" t="s">
        <v>974</v>
      </c>
      <c r="G1520">
        <v>1</v>
      </c>
      <c r="H1520">
        <v>0</v>
      </c>
      <c r="I1520" t="s">
        <v>1583</v>
      </c>
      <c r="J1520" t="s">
        <v>9943</v>
      </c>
      <c r="K1520" t="s">
        <v>2042</v>
      </c>
      <c r="L1520" t="s">
        <v>1585</v>
      </c>
      <c r="M1520" t="s">
        <v>1586</v>
      </c>
      <c r="N1520" t="s">
        <v>1699</v>
      </c>
      <c r="O1520" t="s">
        <v>1699</v>
      </c>
      <c r="P1520" t="s">
        <v>10800</v>
      </c>
      <c r="Q1520">
        <v>2742</v>
      </c>
      <c r="R1520">
        <v>2783</v>
      </c>
      <c r="S1520">
        <v>2665</v>
      </c>
      <c r="T1520">
        <v>75</v>
      </c>
      <c r="U1520">
        <v>43</v>
      </c>
      <c r="V1520">
        <v>118</v>
      </c>
      <c r="W1520">
        <v>0.95760000000000001</v>
      </c>
      <c r="X1520">
        <v>0</v>
      </c>
      <c r="Y1520">
        <v>1</v>
      </c>
      <c r="Z1520">
        <v>1</v>
      </c>
      <c r="AA1520">
        <v>0</v>
      </c>
      <c r="AB1520" t="s">
        <v>991</v>
      </c>
      <c r="AC1520" t="s">
        <v>10801</v>
      </c>
      <c r="AP1520" t="s">
        <v>981</v>
      </c>
      <c r="AQ1520">
        <v>0</v>
      </c>
      <c r="AT1520" t="s">
        <v>1023</v>
      </c>
      <c r="AU1520" t="s">
        <v>7980</v>
      </c>
      <c r="AV1520" t="s">
        <v>10802</v>
      </c>
      <c r="AW1520" t="s">
        <v>10803</v>
      </c>
      <c r="AX1520" t="s">
        <v>7981</v>
      </c>
      <c r="BF1520" s="730" t="s">
        <v>1824</v>
      </c>
      <c r="BG1520" s="730" t="s">
        <v>10061</v>
      </c>
      <c r="BH1520" s="730" t="s">
        <v>11142</v>
      </c>
    </row>
    <row r="1521" spans="1:60">
      <c r="A1521">
        <v>1517</v>
      </c>
      <c r="B1521" t="s">
        <v>991</v>
      </c>
      <c r="D1521" t="s">
        <v>1570</v>
      </c>
      <c r="E1521" t="s">
        <v>1572</v>
      </c>
      <c r="F1521" t="s">
        <v>974</v>
      </c>
      <c r="G1521">
        <v>1</v>
      </c>
      <c r="H1521">
        <v>0</v>
      </c>
      <c r="I1521" t="s">
        <v>1583</v>
      </c>
      <c r="J1521" t="s">
        <v>3214</v>
      </c>
      <c r="K1521" t="s">
        <v>2042</v>
      </c>
      <c r="L1521" t="s">
        <v>1585</v>
      </c>
      <c r="M1521" t="s">
        <v>1586</v>
      </c>
      <c r="N1521" t="s">
        <v>1572</v>
      </c>
      <c r="O1521" t="s">
        <v>1572</v>
      </c>
      <c r="P1521" t="s">
        <v>10804</v>
      </c>
      <c r="Q1521">
        <v>3315</v>
      </c>
      <c r="R1521">
        <v>2946</v>
      </c>
      <c r="S1521">
        <v>2946</v>
      </c>
      <c r="T1521">
        <v>0</v>
      </c>
      <c r="U1521">
        <v>0</v>
      </c>
      <c r="V1521">
        <v>0</v>
      </c>
      <c r="W1521">
        <v>1</v>
      </c>
      <c r="X1521">
        <v>1</v>
      </c>
      <c r="Y1521">
        <v>1</v>
      </c>
      <c r="Z1521">
        <v>0</v>
      </c>
      <c r="AA1521">
        <v>0</v>
      </c>
      <c r="AB1521" t="s">
        <v>991</v>
      </c>
      <c r="AC1521" t="s">
        <v>10805</v>
      </c>
      <c r="AP1521" t="s">
        <v>981</v>
      </c>
      <c r="AQ1521">
        <v>0</v>
      </c>
      <c r="AT1521" t="s">
        <v>1044</v>
      </c>
      <c r="AU1521" t="s">
        <v>7131</v>
      </c>
      <c r="AV1521" t="s">
        <v>10806</v>
      </c>
      <c r="AW1521" t="s">
        <v>7109</v>
      </c>
      <c r="AX1521" t="s">
        <v>7109</v>
      </c>
      <c r="BF1521" s="730" t="s">
        <v>1705</v>
      </c>
      <c r="BG1521" s="730" t="s">
        <v>991</v>
      </c>
      <c r="BH1521" s="730" t="s">
        <v>11142</v>
      </c>
    </row>
    <row r="1522" spans="1:60">
      <c r="A1522">
        <v>1518</v>
      </c>
      <c r="B1522" t="s">
        <v>991</v>
      </c>
      <c r="D1522" t="s">
        <v>1317</v>
      </c>
      <c r="E1522" t="s">
        <v>1320</v>
      </c>
      <c r="F1522" t="s">
        <v>974</v>
      </c>
      <c r="G1522">
        <v>1</v>
      </c>
      <c r="H1522">
        <v>0</v>
      </c>
      <c r="I1522" t="s">
        <v>6790</v>
      </c>
      <c r="J1522" t="s">
        <v>9901</v>
      </c>
      <c r="K1522" t="s">
        <v>7578</v>
      </c>
      <c r="L1522" t="s">
        <v>1585</v>
      </c>
      <c r="M1522" t="s">
        <v>1586</v>
      </c>
      <c r="N1522" t="s">
        <v>10807</v>
      </c>
      <c r="O1522" t="s">
        <v>10807</v>
      </c>
      <c r="P1522" t="s">
        <v>10808</v>
      </c>
      <c r="Q1522">
        <v>65714</v>
      </c>
      <c r="R1522">
        <v>61511</v>
      </c>
      <c r="S1522">
        <v>59520</v>
      </c>
      <c r="T1522">
        <v>1954</v>
      </c>
      <c r="U1522">
        <v>37</v>
      </c>
      <c r="V1522">
        <v>1991</v>
      </c>
      <c r="W1522">
        <v>0.96760000000000002</v>
      </c>
      <c r="X1522">
        <v>0</v>
      </c>
      <c r="Y1522">
        <v>1</v>
      </c>
      <c r="Z1522">
        <v>1</v>
      </c>
      <c r="AA1522">
        <v>0</v>
      </c>
      <c r="AB1522" t="s">
        <v>991</v>
      </c>
      <c r="AC1522" t="s">
        <v>10809</v>
      </c>
      <c r="AP1522" t="s">
        <v>981</v>
      </c>
      <c r="AQ1522">
        <v>0</v>
      </c>
      <c r="AT1522" t="s">
        <v>991</v>
      </c>
      <c r="AU1522" t="s">
        <v>10025</v>
      </c>
      <c r="AV1522" t="s">
        <v>10810</v>
      </c>
      <c r="AW1522" t="s">
        <v>10811</v>
      </c>
      <c r="AX1522" t="s">
        <v>7109</v>
      </c>
      <c r="BF1522" s="730" t="s">
        <v>1697</v>
      </c>
      <c r="BG1522" s="730" t="s">
        <v>2042</v>
      </c>
      <c r="BH1522" s="730" t="s">
        <v>11142</v>
      </c>
    </row>
    <row r="1523" spans="1:60">
      <c r="A1523">
        <v>1519</v>
      </c>
      <c r="B1523" t="s">
        <v>991</v>
      </c>
      <c r="D1523" t="s">
        <v>1229</v>
      </c>
      <c r="E1523" t="s">
        <v>1231</v>
      </c>
      <c r="F1523" t="s">
        <v>974</v>
      </c>
      <c r="G1523">
        <v>1</v>
      </c>
      <c r="H1523">
        <v>0</v>
      </c>
      <c r="I1523" t="s">
        <v>1583</v>
      </c>
      <c r="J1523" t="s">
        <v>10700</v>
      </c>
      <c r="K1523" t="s">
        <v>5204</v>
      </c>
      <c r="L1523" t="s">
        <v>1585</v>
      </c>
      <c r="M1523" t="s">
        <v>1586</v>
      </c>
      <c r="N1523" t="s">
        <v>1231</v>
      </c>
      <c r="O1523" t="s">
        <v>1231</v>
      </c>
      <c r="P1523" t="s">
        <v>10812</v>
      </c>
      <c r="Q1523">
        <v>9949</v>
      </c>
      <c r="R1523">
        <v>9949</v>
      </c>
      <c r="S1523">
        <v>9676</v>
      </c>
      <c r="T1523">
        <v>273</v>
      </c>
      <c r="U1523">
        <v>0</v>
      </c>
      <c r="V1523">
        <v>273</v>
      </c>
      <c r="W1523">
        <v>0.97260000000000002</v>
      </c>
      <c r="X1523">
        <v>0</v>
      </c>
      <c r="Y1523">
        <v>1</v>
      </c>
      <c r="Z1523">
        <v>1</v>
      </c>
      <c r="AA1523">
        <v>0</v>
      </c>
      <c r="AB1523" t="s">
        <v>991</v>
      </c>
      <c r="AC1523" t="s">
        <v>10813</v>
      </c>
      <c r="AP1523" t="s">
        <v>981</v>
      </c>
      <c r="AQ1523">
        <v>0</v>
      </c>
      <c r="AT1523" t="s">
        <v>991</v>
      </c>
      <c r="AU1523" t="s">
        <v>10016</v>
      </c>
      <c r="AV1523" t="s">
        <v>10814</v>
      </c>
      <c r="AW1523" t="s">
        <v>10815</v>
      </c>
      <c r="AX1523" t="s">
        <v>10017</v>
      </c>
      <c r="BF1523" s="730" t="s">
        <v>1570</v>
      </c>
      <c r="BG1523" s="730" t="s">
        <v>2042</v>
      </c>
      <c r="BH1523" s="730" t="s">
        <v>11142</v>
      </c>
    </row>
    <row r="1524" spans="1:60">
      <c r="A1524">
        <v>1520</v>
      </c>
      <c r="B1524" t="s">
        <v>991</v>
      </c>
      <c r="D1524" t="s">
        <v>1223</v>
      </c>
      <c r="E1524" t="s">
        <v>1225</v>
      </c>
      <c r="F1524" t="s">
        <v>974</v>
      </c>
      <c r="G1524">
        <v>1</v>
      </c>
      <c r="H1524">
        <v>0</v>
      </c>
      <c r="I1524" t="s">
        <v>1583</v>
      </c>
      <c r="J1524" t="s">
        <v>7156</v>
      </c>
      <c r="K1524" t="s">
        <v>7578</v>
      </c>
      <c r="L1524" t="s">
        <v>1585</v>
      </c>
      <c r="M1524" t="s">
        <v>1586</v>
      </c>
      <c r="N1524" t="s">
        <v>1225</v>
      </c>
      <c r="O1524" t="s">
        <v>1225</v>
      </c>
      <c r="P1524" t="s">
        <v>10816</v>
      </c>
      <c r="Q1524">
        <v>2650</v>
      </c>
      <c r="R1524">
        <v>2513</v>
      </c>
      <c r="S1524">
        <v>2464</v>
      </c>
      <c r="T1524">
        <v>49</v>
      </c>
      <c r="U1524">
        <v>0</v>
      </c>
      <c r="V1524">
        <v>49</v>
      </c>
      <c r="W1524">
        <v>0.98050000000000004</v>
      </c>
      <c r="X1524">
        <v>1</v>
      </c>
      <c r="Y1524">
        <v>1</v>
      </c>
      <c r="Z1524">
        <v>1</v>
      </c>
      <c r="AA1524">
        <v>1</v>
      </c>
      <c r="AB1524" t="s">
        <v>991</v>
      </c>
      <c r="AC1524" t="s">
        <v>10817</v>
      </c>
      <c r="AP1524" t="s">
        <v>981</v>
      </c>
      <c r="AQ1524">
        <v>0</v>
      </c>
      <c r="AT1524" t="s">
        <v>991</v>
      </c>
      <c r="AU1524" t="s">
        <v>10016</v>
      </c>
      <c r="AV1524" t="s">
        <v>10818</v>
      </c>
      <c r="AW1524" t="s">
        <v>10819</v>
      </c>
      <c r="AX1524" t="s">
        <v>10017</v>
      </c>
      <c r="BF1524" s="730" t="s">
        <v>1317</v>
      </c>
      <c r="BG1524" s="730" t="s">
        <v>7578</v>
      </c>
      <c r="BH1524" s="730" t="s">
        <v>11142</v>
      </c>
    </row>
    <row r="1525" spans="1:60">
      <c r="A1525">
        <v>1521</v>
      </c>
      <c r="B1525" t="s">
        <v>991</v>
      </c>
      <c r="D1525" t="s">
        <v>1179</v>
      </c>
      <c r="E1525" t="s">
        <v>1182</v>
      </c>
      <c r="F1525" t="s">
        <v>974</v>
      </c>
      <c r="G1525">
        <v>1</v>
      </c>
      <c r="I1525" t="s">
        <v>6790</v>
      </c>
      <c r="J1525" t="s">
        <v>9858</v>
      </c>
      <c r="K1525" t="s">
        <v>5835</v>
      </c>
      <c r="L1525" t="s">
        <v>1585</v>
      </c>
      <c r="M1525" t="s">
        <v>1586</v>
      </c>
      <c r="N1525" t="s">
        <v>1182</v>
      </c>
      <c r="O1525" t="s">
        <v>1182</v>
      </c>
      <c r="P1525" t="s">
        <v>10820</v>
      </c>
      <c r="Q1525">
        <v>2144</v>
      </c>
      <c r="R1525">
        <v>2085</v>
      </c>
      <c r="S1525">
        <v>1879</v>
      </c>
      <c r="T1525">
        <v>166</v>
      </c>
      <c r="U1525">
        <v>40</v>
      </c>
      <c r="V1525">
        <v>206</v>
      </c>
      <c r="W1525">
        <v>0.9012</v>
      </c>
      <c r="X1525">
        <v>0</v>
      </c>
      <c r="Y1525">
        <v>1</v>
      </c>
      <c r="Z1525">
        <v>0</v>
      </c>
      <c r="AA1525">
        <v>0</v>
      </c>
      <c r="AB1525" t="s">
        <v>991</v>
      </c>
      <c r="AC1525" t="s">
        <v>10821</v>
      </c>
      <c r="AP1525" t="s">
        <v>981</v>
      </c>
      <c r="AQ1525">
        <v>0</v>
      </c>
      <c r="AT1525" t="s">
        <v>1054</v>
      </c>
      <c r="AU1525" t="s">
        <v>4296</v>
      </c>
      <c r="AV1525" t="s">
        <v>10822</v>
      </c>
      <c r="AW1525" t="s">
        <v>10823</v>
      </c>
      <c r="AX1525" t="s">
        <v>4297</v>
      </c>
      <c r="BF1525" s="730" t="s">
        <v>1229</v>
      </c>
      <c r="BG1525" s="730" t="s">
        <v>5204</v>
      </c>
      <c r="BH1525" s="730" t="s">
        <v>11142</v>
      </c>
    </row>
    <row r="1526" spans="1:60">
      <c r="A1526">
        <v>1522</v>
      </c>
      <c r="B1526" t="s">
        <v>991</v>
      </c>
      <c r="D1526" t="s">
        <v>1117</v>
      </c>
      <c r="E1526" t="s">
        <v>1120</v>
      </c>
      <c r="F1526" t="s">
        <v>974</v>
      </c>
      <c r="G1526">
        <v>1</v>
      </c>
      <c r="H1526">
        <v>0</v>
      </c>
      <c r="I1526" t="s">
        <v>1583</v>
      </c>
      <c r="J1526" t="s">
        <v>9979</v>
      </c>
      <c r="K1526" t="s">
        <v>991</v>
      </c>
      <c r="L1526" t="s">
        <v>1585</v>
      </c>
      <c r="M1526" t="s">
        <v>1586</v>
      </c>
      <c r="N1526" t="s">
        <v>1120</v>
      </c>
      <c r="O1526" t="s">
        <v>1120</v>
      </c>
      <c r="P1526" t="s">
        <v>10824</v>
      </c>
      <c r="Q1526">
        <v>3982</v>
      </c>
      <c r="R1526">
        <v>3978</v>
      </c>
      <c r="S1526">
        <v>3902</v>
      </c>
      <c r="T1526">
        <v>70</v>
      </c>
      <c r="U1526">
        <v>6</v>
      </c>
      <c r="V1526">
        <v>76</v>
      </c>
      <c r="W1526">
        <v>0.98089999999999999</v>
      </c>
      <c r="X1526">
        <v>1</v>
      </c>
      <c r="Y1526">
        <v>1</v>
      </c>
      <c r="Z1526">
        <v>1</v>
      </c>
      <c r="AA1526">
        <v>1</v>
      </c>
      <c r="AB1526" t="s">
        <v>991</v>
      </c>
      <c r="AC1526" t="s">
        <v>10825</v>
      </c>
      <c r="AP1526" t="s">
        <v>981</v>
      </c>
      <c r="AQ1526">
        <v>0</v>
      </c>
      <c r="AT1526" t="s">
        <v>936</v>
      </c>
      <c r="AU1526" t="s">
        <v>5725</v>
      </c>
      <c r="AV1526" t="s">
        <v>10826</v>
      </c>
      <c r="AW1526" t="s">
        <v>10827</v>
      </c>
      <c r="AX1526" t="s">
        <v>5726</v>
      </c>
      <c r="BF1526" s="730" t="s">
        <v>1223</v>
      </c>
      <c r="BG1526" s="730" t="s">
        <v>7578</v>
      </c>
      <c r="BH1526" s="730" t="s">
        <v>11142</v>
      </c>
    </row>
    <row r="1527" spans="1:60">
      <c r="A1527">
        <v>1523</v>
      </c>
      <c r="B1527" t="s">
        <v>991</v>
      </c>
      <c r="D1527" t="s">
        <v>1013</v>
      </c>
      <c r="E1527" t="s">
        <v>1016</v>
      </c>
      <c r="F1527" t="s">
        <v>974</v>
      </c>
      <c r="G1527">
        <v>1</v>
      </c>
      <c r="H1527">
        <v>0</v>
      </c>
      <c r="I1527" t="s">
        <v>1583</v>
      </c>
      <c r="J1527" t="s">
        <v>10828</v>
      </c>
      <c r="K1527" t="s">
        <v>10069</v>
      </c>
      <c r="L1527" t="s">
        <v>1585</v>
      </c>
      <c r="M1527" t="s">
        <v>1586</v>
      </c>
      <c r="N1527" t="s">
        <v>1016</v>
      </c>
      <c r="O1527" t="s">
        <v>10829</v>
      </c>
      <c r="P1527" t="s">
        <v>10830</v>
      </c>
      <c r="Q1527">
        <v>10691</v>
      </c>
      <c r="R1527">
        <v>10344</v>
      </c>
      <c r="S1527">
        <v>10172</v>
      </c>
      <c r="T1527">
        <v>156</v>
      </c>
      <c r="U1527">
        <v>16</v>
      </c>
      <c r="V1527">
        <v>172</v>
      </c>
      <c r="W1527">
        <v>0.98340000000000005</v>
      </c>
      <c r="X1527">
        <v>1</v>
      </c>
      <c r="Y1527">
        <v>1</v>
      </c>
      <c r="Z1527">
        <v>1</v>
      </c>
      <c r="AA1527">
        <v>1</v>
      </c>
      <c r="AB1527" t="s">
        <v>991</v>
      </c>
      <c r="AC1527" t="s">
        <v>10831</v>
      </c>
      <c r="AP1527" t="s">
        <v>981</v>
      </c>
      <c r="AQ1527">
        <v>0</v>
      </c>
      <c r="AT1527" t="s">
        <v>936</v>
      </c>
      <c r="AU1527" t="s">
        <v>5717</v>
      </c>
      <c r="AV1527" t="s">
        <v>10832</v>
      </c>
      <c r="AW1527" t="s">
        <v>10833</v>
      </c>
      <c r="AX1527" t="s">
        <v>5718</v>
      </c>
      <c r="BF1527" s="730" t="s">
        <v>1179</v>
      </c>
      <c r="BG1527" s="730" t="s">
        <v>5835</v>
      </c>
      <c r="BH1527" s="730" t="s">
        <v>11142</v>
      </c>
    </row>
    <row r="1528" spans="1:60">
      <c r="A1528">
        <v>1524</v>
      </c>
      <c r="B1528" t="s">
        <v>991</v>
      </c>
      <c r="D1528" t="s">
        <v>1003</v>
      </c>
      <c r="E1528" t="s">
        <v>10834</v>
      </c>
      <c r="F1528" t="s">
        <v>974</v>
      </c>
      <c r="G1528">
        <v>1</v>
      </c>
      <c r="H1528">
        <v>0</v>
      </c>
      <c r="I1528" t="s">
        <v>6790</v>
      </c>
      <c r="J1528" t="s">
        <v>9873</v>
      </c>
      <c r="K1528" t="s">
        <v>7578</v>
      </c>
      <c r="L1528" t="s">
        <v>1585</v>
      </c>
      <c r="M1528" t="s">
        <v>1586</v>
      </c>
      <c r="N1528" t="s">
        <v>1006</v>
      </c>
      <c r="O1528" t="s">
        <v>1006</v>
      </c>
      <c r="P1528" t="s">
        <v>10835</v>
      </c>
      <c r="Q1528">
        <v>9342</v>
      </c>
      <c r="R1528">
        <v>7015</v>
      </c>
      <c r="S1528">
        <v>6920</v>
      </c>
      <c r="T1528">
        <v>95</v>
      </c>
      <c r="U1528">
        <v>0</v>
      </c>
      <c r="V1528">
        <v>95</v>
      </c>
      <c r="W1528">
        <v>0.98650000000000004</v>
      </c>
      <c r="X1528">
        <v>1</v>
      </c>
      <c r="Y1528">
        <v>1</v>
      </c>
      <c r="Z1528">
        <v>1</v>
      </c>
      <c r="AA1528">
        <v>1</v>
      </c>
      <c r="AB1528" t="s">
        <v>991</v>
      </c>
      <c r="AC1528" t="s">
        <v>10836</v>
      </c>
      <c r="AP1528" t="s">
        <v>981</v>
      </c>
      <c r="AQ1528">
        <v>0</v>
      </c>
      <c r="AT1528" t="s">
        <v>1034</v>
      </c>
      <c r="AU1528" t="s">
        <v>8931</v>
      </c>
      <c r="AV1528" t="s">
        <v>10837</v>
      </c>
      <c r="AW1528" t="s">
        <v>10838</v>
      </c>
      <c r="AX1528" t="s">
        <v>8932</v>
      </c>
      <c r="BF1528" s="730" t="s">
        <v>1117</v>
      </c>
      <c r="BG1528" s="730" t="s">
        <v>991</v>
      </c>
      <c r="BH1528" s="730" t="s">
        <v>11142</v>
      </c>
    </row>
    <row r="1529" spans="1:60">
      <c r="A1529">
        <v>1525</v>
      </c>
      <c r="B1529" t="s">
        <v>991</v>
      </c>
      <c r="D1529" t="s">
        <v>992</v>
      </c>
      <c r="E1529" t="s">
        <v>995</v>
      </c>
      <c r="F1529" t="s">
        <v>974</v>
      </c>
      <c r="G1529">
        <v>1</v>
      </c>
      <c r="H1529">
        <v>0</v>
      </c>
      <c r="I1529" t="s">
        <v>1583</v>
      </c>
      <c r="J1529" t="s">
        <v>10387</v>
      </c>
      <c r="K1529" t="s">
        <v>7578</v>
      </c>
      <c r="L1529" t="s">
        <v>1585</v>
      </c>
      <c r="M1529" t="s">
        <v>1586</v>
      </c>
      <c r="N1529" t="s">
        <v>995</v>
      </c>
      <c r="O1529" t="s">
        <v>10839</v>
      </c>
      <c r="P1529" t="s">
        <v>10840</v>
      </c>
      <c r="Q1529">
        <v>49660</v>
      </c>
      <c r="R1529">
        <v>53252</v>
      </c>
      <c r="S1529">
        <v>49452</v>
      </c>
      <c r="T1529">
        <v>3415</v>
      </c>
      <c r="U1529">
        <v>385</v>
      </c>
      <c r="V1529">
        <v>3800</v>
      </c>
      <c r="W1529">
        <v>0.92859999999999998</v>
      </c>
      <c r="X1529">
        <v>0</v>
      </c>
      <c r="Y1529">
        <v>1</v>
      </c>
      <c r="Z1529">
        <v>1</v>
      </c>
      <c r="AA1529">
        <v>0</v>
      </c>
      <c r="AB1529" t="s">
        <v>991</v>
      </c>
      <c r="AC1529" t="s">
        <v>10841</v>
      </c>
      <c r="AP1529" t="s">
        <v>981</v>
      </c>
      <c r="AQ1529">
        <v>0</v>
      </c>
      <c r="AT1529" t="s">
        <v>1034</v>
      </c>
      <c r="AU1529" t="s">
        <v>8931</v>
      </c>
      <c r="AV1529" t="s">
        <v>10842</v>
      </c>
      <c r="AW1529" t="s">
        <v>10843</v>
      </c>
      <c r="AX1529" t="s">
        <v>8932</v>
      </c>
      <c r="BF1529" s="730" t="s">
        <v>1013</v>
      </c>
      <c r="BG1529" s="730" t="s">
        <v>10069</v>
      </c>
      <c r="BH1529" s="730" t="s">
        <v>11142</v>
      </c>
    </row>
    <row r="1530" spans="1:60">
      <c r="A1530">
        <v>1526</v>
      </c>
      <c r="B1530" t="s">
        <v>1023</v>
      </c>
      <c r="D1530" t="s">
        <v>10844</v>
      </c>
      <c r="E1530" t="s">
        <v>10845</v>
      </c>
      <c r="F1530" t="s">
        <v>974</v>
      </c>
      <c r="G1530">
        <v>1</v>
      </c>
      <c r="H1530">
        <v>0</v>
      </c>
      <c r="I1530" t="s">
        <v>5890</v>
      </c>
      <c r="J1530" t="s">
        <v>8246</v>
      </c>
      <c r="K1530" t="s">
        <v>7933</v>
      </c>
      <c r="L1530" t="s">
        <v>2878</v>
      </c>
      <c r="M1530" t="s">
        <v>1586</v>
      </c>
      <c r="N1530" t="s">
        <v>8245</v>
      </c>
      <c r="O1530" t="s">
        <v>8247</v>
      </c>
      <c r="P1530" t="s">
        <v>8248</v>
      </c>
      <c r="X1530">
        <v>0</v>
      </c>
      <c r="Y1530">
        <v>1</v>
      </c>
      <c r="Z1530">
        <v>1</v>
      </c>
      <c r="AA1530">
        <v>0</v>
      </c>
      <c r="AB1530" t="s">
        <v>1023</v>
      </c>
      <c r="AC1530" t="s">
        <v>747</v>
      </c>
      <c r="AP1530" t="s">
        <v>981</v>
      </c>
      <c r="AQ1530">
        <v>0</v>
      </c>
      <c r="AT1530" t="s">
        <v>1034</v>
      </c>
      <c r="AU1530" t="s">
        <v>9420</v>
      </c>
      <c r="AV1530" t="s">
        <v>10846</v>
      </c>
      <c r="AW1530" t="s">
        <v>10847</v>
      </c>
      <c r="AX1530" t="s">
        <v>8967</v>
      </c>
      <c r="BF1530" s="730" t="s">
        <v>1003</v>
      </c>
      <c r="BG1530" s="730" t="s">
        <v>7578</v>
      </c>
      <c r="BH1530" s="730" t="s">
        <v>11142</v>
      </c>
    </row>
    <row r="1531" spans="1:60">
      <c r="A1531">
        <v>1527</v>
      </c>
      <c r="B1531" t="s">
        <v>1521</v>
      </c>
      <c r="D1531" t="s">
        <v>10848</v>
      </c>
      <c r="E1531" t="s">
        <v>10849</v>
      </c>
      <c r="F1531" t="s">
        <v>1019</v>
      </c>
      <c r="G1531">
        <v>0</v>
      </c>
      <c r="H1531">
        <v>1</v>
      </c>
      <c r="I1531" t="s">
        <v>1643</v>
      </c>
      <c r="J1531" t="s">
        <v>1521</v>
      </c>
      <c r="K1531" t="s">
        <v>1521</v>
      </c>
      <c r="L1531" t="s">
        <v>1585</v>
      </c>
      <c r="M1531" t="s">
        <v>1586</v>
      </c>
      <c r="AB1531" t="s">
        <v>1044</v>
      </c>
      <c r="AC1531" t="s">
        <v>10850</v>
      </c>
      <c r="AT1531" t="s">
        <v>1190</v>
      </c>
      <c r="AU1531" t="s">
        <v>3097</v>
      </c>
      <c r="AV1531" t="s">
        <v>10851</v>
      </c>
      <c r="AW1531" t="s">
        <v>10852</v>
      </c>
      <c r="AX1531" t="s">
        <v>3100</v>
      </c>
      <c r="BF1531" s="730" t="s">
        <v>992</v>
      </c>
      <c r="BG1531" s="730" t="s">
        <v>7578</v>
      </c>
      <c r="BH1531" s="730" t="s">
        <v>11142</v>
      </c>
    </row>
    <row r="1532" spans="1:60">
      <c r="A1532">
        <v>1528</v>
      </c>
      <c r="B1532" t="s">
        <v>1521</v>
      </c>
      <c r="D1532" t="s">
        <v>10853</v>
      </c>
      <c r="E1532" t="s">
        <v>10854</v>
      </c>
      <c r="F1532" t="s">
        <v>1019</v>
      </c>
      <c r="G1532">
        <v>0</v>
      </c>
      <c r="H1532">
        <v>1</v>
      </c>
      <c r="I1532" t="s">
        <v>1643</v>
      </c>
      <c r="J1532" t="s">
        <v>1521</v>
      </c>
      <c r="K1532" t="s">
        <v>1521</v>
      </c>
      <c r="L1532" t="s">
        <v>1585</v>
      </c>
      <c r="M1532" t="s">
        <v>1586</v>
      </c>
      <c r="AB1532" t="s">
        <v>1044</v>
      </c>
      <c r="AC1532" t="s">
        <v>10855</v>
      </c>
      <c r="AT1532" t="s">
        <v>991</v>
      </c>
      <c r="AU1532" t="s">
        <v>10001</v>
      </c>
      <c r="AV1532" t="s">
        <v>10856</v>
      </c>
      <c r="AW1532" t="s">
        <v>10857</v>
      </c>
      <c r="AX1532" t="s">
        <v>10002</v>
      </c>
      <c r="BF1532" s="730" t="s">
        <v>10844</v>
      </c>
      <c r="BG1532" s="730" t="s">
        <v>7933</v>
      </c>
      <c r="BH1532" s="730" t="s">
        <v>11139</v>
      </c>
    </row>
    <row r="1533" spans="1:60" ht="30">
      <c r="A1533">
        <v>1529</v>
      </c>
      <c r="B1533" t="s">
        <v>1054</v>
      </c>
      <c r="D1533" t="s">
        <v>10858</v>
      </c>
      <c r="E1533" t="s">
        <v>10859</v>
      </c>
      <c r="F1533" t="s">
        <v>974</v>
      </c>
      <c r="G1533">
        <v>1</v>
      </c>
      <c r="H1533">
        <v>0</v>
      </c>
      <c r="I1533" t="s">
        <v>4002</v>
      </c>
      <c r="J1533" t="s">
        <v>4004</v>
      </c>
      <c r="K1533" t="s">
        <v>4004</v>
      </c>
      <c r="L1533" t="s">
        <v>4013</v>
      </c>
      <c r="M1533" t="s">
        <v>978</v>
      </c>
      <c r="AB1533" t="s">
        <v>936</v>
      </c>
      <c r="AC1533" s="674" t="s">
        <v>10860</v>
      </c>
      <c r="AD1533" s="675" t="s">
        <v>10861</v>
      </c>
      <c r="AE1533" s="676" t="s">
        <v>10862</v>
      </c>
      <c r="AF1533" s="677" t="s">
        <v>10863</v>
      </c>
      <c r="AG1533" s="678" t="s">
        <v>10864</v>
      </c>
      <c r="AH1533" s="678" t="s">
        <v>10865</v>
      </c>
      <c r="AI1533" s="678" t="s">
        <v>10866</v>
      </c>
      <c r="AT1533" t="s">
        <v>991</v>
      </c>
      <c r="AU1533" t="s">
        <v>9992</v>
      </c>
      <c r="AV1533" t="s">
        <v>10867</v>
      </c>
      <c r="AW1533" t="s">
        <v>10868</v>
      </c>
      <c r="AX1533" t="s">
        <v>9993</v>
      </c>
      <c r="BF1533" s="730" t="s">
        <v>10848</v>
      </c>
      <c r="BG1533" s="730" t="s">
        <v>1521</v>
      </c>
      <c r="BH1533" s="730" t="s">
        <v>11126</v>
      </c>
    </row>
    <row r="1534" spans="1:60">
      <c r="A1534">
        <v>1530</v>
      </c>
      <c r="B1534" t="s">
        <v>936</v>
      </c>
      <c r="D1534" t="s">
        <v>10869</v>
      </c>
      <c r="E1534" t="s">
        <v>10870</v>
      </c>
      <c r="F1534" t="s">
        <v>974</v>
      </c>
      <c r="G1534">
        <v>7</v>
      </c>
      <c r="H1534">
        <v>0</v>
      </c>
      <c r="I1534" t="s">
        <v>5890</v>
      </c>
      <c r="J1534" t="s">
        <v>4678</v>
      </c>
      <c r="K1534" t="s">
        <v>4678</v>
      </c>
      <c r="L1534" t="s">
        <v>2878</v>
      </c>
      <c r="M1534" t="s">
        <v>1586</v>
      </c>
      <c r="AB1534" t="s">
        <v>1044</v>
      </c>
      <c r="AC1534" t="s">
        <v>10871</v>
      </c>
      <c r="AT1534" t="s">
        <v>1190</v>
      </c>
      <c r="AU1534" t="s">
        <v>3086</v>
      </c>
      <c r="AV1534" t="s">
        <v>10872</v>
      </c>
      <c r="AW1534" t="s">
        <v>10873</v>
      </c>
      <c r="AX1534" t="s">
        <v>3089</v>
      </c>
      <c r="BF1534" s="730" t="s">
        <v>10853</v>
      </c>
      <c r="BG1534" s="730" t="s">
        <v>11143</v>
      </c>
      <c r="BH1534" s="730" t="s">
        <v>11126</v>
      </c>
    </row>
    <row r="1535" spans="1:60">
      <c r="A1535">
        <v>1531</v>
      </c>
      <c r="B1535" t="s">
        <v>936</v>
      </c>
      <c r="D1535" t="s">
        <v>10874</v>
      </c>
      <c r="E1535" t="s">
        <v>10875</v>
      </c>
      <c r="F1535" t="s">
        <v>974</v>
      </c>
      <c r="G1535">
        <v>1</v>
      </c>
      <c r="H1535">
        <v>0</v>
      </c>
      <c r="I1535" t="s">
        <v>4906</v>
      </c>
      <c r="J1535" t="s">
        <v>4678</v>
      </c>
      <c r="K1535" t="s">
        <v>4678</v>
      </c>
      <c r="L1535" t="s">
        <v>2878</v>
      </c>
      <c r="M1535" t="s">
        <v>1586</v>
      </c>
      <c r="AB1535" t="s">
        <v>991</v>
      </c>
      <c r="AC1535" t="s">
        <v>10876</v>
      </c>
      <c r="AT1535" t="s">
        <v>991</v>
      </c>
      <c r="AU1535" t="s">
        <v>9985</v>
      </c>
      <c r="AV1535" t="s">
        <v>10877</v>
      </c>
      <c r="AW1535" t="s">
        <v>10878</v>
      </c>
      <c r="AX1535" t="s">
        <v>9986</v>
      </c>
      <c r="BF1535" s="730" t="s">
        <v>10858</v>
      </c>
      <c r="BG1535" s="730" t="s">
        <v>4004</v>
      </c>
      <c r="BH1535" s="730" t="s">
        <v>11134</v>
      </c>
    </row>
    <row r="1536" spans="1:60">
      <c r="A1536">
        <v>1532</v>
      </c>
      <c r="B1536" t="s">
        <v>1044</v>
      </c>
      <c r="D1536" t="s">
        <v>10879</v>
      </c>
      <c r="E1536" t="s">
        <v>10880</v>
      </c>
      <c r="F1536" t="s">
        <v>974</v>
      </c>
      <c r="G1536">
        <v>1</v>
      </c>
      <c r="H1536">
        <v>0</v>
      </c>
      <c r="I1536" t="s">
        <v>6790</v>
      </c>
      <c r="J1536" t="s">
        <v>6767</v>
      </c>
      <c r="K1536" t="s">
        <v>6767</v>
      </c>
      <c r="L1536" t="s">
        <v>2136</v>
      </c>
      <c r="M1536" t="s">
        <v>978</v>
      </c>
      <c r="AB1536" t="s">
        <v>1034</v>
      </c>
      <c r="AC1536" t="s">
        <v>10881</v>
      </c>
      <c r="AT1536" t="s">
        <v>1239</v>
      </c>
      <c r="AU1536" t="s">
        <v>6746</v>
      </c>
      <c r="AV1536" t="s">
        <v>10882</v>
      </c>
      <c r="AW1536" t="s">
        <v>10883</v>
      </c>
      <c r="AX1536" t="s">
        <v>6747</v>
      </c>
      <c r="BF1536" s="730" t="s">
        <v>10869</v>
      </c>
      <c r="BG1536" s="730" t="s">
        <v>4678</v>
      </c>
      <c r="BH1536" s="730" t="s">
        <v>11135</v>
      </c>
    </row>
    <row r="1537" spans="1:60">
      <c r="A1537">
        <v>1533</v>
      </c>
      <c r="B1537" t="s">
        <v>1044</v>
      </c>
      <c r="D1537" t="s">
        <v>10884</v>
      </c>
      <c r="E1537" t="s">
        <v>6767</v>
      </c>
      <c r="F1537" t="s">
        <v>974</v>
      </c>
      <c r="G1537">
        <v>1</v>
      </c>
      <c r="H1537">
        <v>0</v>
      </c>
      <c r="I1537" t="s">
        <v>6790</v>
      </c>
      <c r="J1537" t="s">
        <v>6767</v>
      </c>
      <c r="K1537" t="s">
        <v>6767</v>
      </c>
      <c r="L1537" t="s">
        <v>2136</v>
      </c>
      <c r="M1537" t="s">
        <v>978</v>
      </c>
      <c r="AB1537" t="s">
        <v>1054</v>
      </c>
      <c r="AC1537" t="s">
        <v>10885</v>
      </c>
      <c r="AT1537" t="s">
        <v>1190</v>
      </c>
      <c r="AU1537" t="s">
        <v>3076</v>
      </c>
      <c r="AV1537" t="s">
        <v>10886</v>
      </c>
      <c r="AW1537" t="s">
        <v>3077</v>
      </c>
      <c r="AX1537" t="s">
        <v>3077</v>
      </c>
      <c r="BF1537" s="730" t="s">
        <v>10874</v>
      </c>
      <c r="BG1537" s="730" t="s">
        <v>4678</v>
      </c>
      <c r="BH1537" s="730" t="s">
        <v>11135</v>
      </c>
    </row>
    <row r="1538" spans="1:60">
      <c r="A1538">
        <v>1534</v>
      </c>
      <c r="B1538" t="s">
        <v>1044</v>
      </c>
      <c r="D1538" t="s">
        <v>10887</v>
      </c>
      <c r="E1538" t="s">
        <v>10888</v>
      </c>
      <c r="F1538" t="s">
        <v>974</v>
      </c>
      <c r="G1538">
        <v>1</v>
      </c>
      <c r="H1538">
        <v>0</v>
      </c>
      <c r="I1538" t="s">
        <v>6790</v>
      </c>
      <c r="J1538" t="s">
        <v>6767</v>
      </c>
      <c r="K1538" t="s">
        <v>6767</v>
      </c>
      <c r="L1538" t="s">
        <v>2136</v>
      </c>
      <c r="M1538" t="s">
        <v>978</v>
      </c>
      <c r="AB1538" t="s">
        <v>1034</v>
      </c>
      <c r="AC1538" t="s">
        <v>10889</v>
      </c>
      <c r="AT1538" t="s">
        <v>1054</v>
      </c>
      <c r="AU1538" t="s">
        <v>4289</v>
      </c>
      <c r="AV1538" t="s">
        <v>10890</v>
      </c>
      <c r="AW1538" t="s">
        <v>10891</v>
      </c>
      <c r="AX1538" t="s">
        <v>4290</v>
      </c>
      <c r="BF1538" s="730" t="s">
        <v>10879</v>
      </c>
      <c r="BG1538" s="730" t="s">
        <v>6767</v>
      </c>
      <c r="BH1538" s="730" t="s">
        <v>11138</v>
      </c>
    </row>
    <row r="1539" spans="1:60">
      <c r="A1539">
        <v>1535</v>
      </c>
      <c r="B1539" t="s">
        <v>1023</v>
      </c>
      <c r="D1539" t="s">
        <v>10892</v>
      </c>
      <c r="E1539" t="s">
        <v>10893</v>
      </c>
      <c r="F1539" t="s">
        <v>974</v>
      </c>
      <c r="G1539">
        <v>1</v>
      </c>
      <c r="H1539">
        <v>0</v>
      </c>
      <c r="I1539" t="s">
        <v>6220</v>
      </c>
      <c r="J1539" t="s">
        <v>4114</v>
      </c>
      <c r="K1539" t="s">
        <v>4114</v>
      </c>
      <c r="L1539" t="s">
        <v>1585</v>
      </c>
      <c r="M1539" t="s">
        <v>1586</v>
      </c>
      <c r="AB1539" t="s">
        <v>1023</v>
      </c>
      <c r="AC1539" t="s">
        <v>10894</v>
      </c>
      <c r="AT1539" t="s">
        <v>1190</v>
      </c>
      <c r="AU1539" t="s">
        <v>2721</v>
      </c>
      <c r="AV1539" t="s">
        <v>10895</v>
      </c>
      <c r="AW1539" t="s">
        <v>2722</v>
      </c>
      <c r="AX1539" t="s">
        <v>2722</v>
      </c>
      <c r="BF1539" s="730" t="s">
        <v>10884</v>
      </c>
      <c r="BG1539" s="730" t="s">
        <v>6767</v>
      </c>
      <c r="BH1539" s="730" t="s">
        <v>11138</v>
      </c>
    </row>
    <row r="1540" spans="1:60">
      <c r="A1540">
        <v>1536</v>
      </c>
      <c r="B1540" t="s">
        <v>1034</v>
      </c>
      <c r="D1540" t="s">
        <v>10896</v>
      </c>
      <c r="E1540" t="s">
        <v>10897</v>
      </c>
      <c r="F1540" t="s">
        <v>974</v>
      </c>
      <c r="G1540">
        <v>1</v>
      </c>
      <c r="H1540">
        <v>0</v>
      </c>
      <c r="I1540" t="s">
        <v>8881</v>
      </c>
      <c r="J1540" t="s">
        <v>1034</v>
      </c>
      <c r="K1540" t="s">
        <v>1034</v>
      </c>
      <c r="L1540" t="s">
        <v>4005</v>
      </c>
      <c r="M1540" t="s">
        <v>978</v>
      </c>
      <c r="AB1540" t="s">
        <v>936</v>
      </c>
      <c r="AC1540" t="s">
        <v>10898</v>
      </c>
      <c r="AT1540" t="s">
        <v>1190</v>
      </c>
      <c r="AU1540" t="s">
        <v>2715</v>
      </c>
      <c r="AV1540" t="s">
        <v>10899</v>
      </c>
      <c r="AW1540" t="s">
        <v>2716</v>
      </c>
      <c r="AX1540" t="s">
        <v>2716</v>
      </c>
      <c r="BF1540" s="730" t="s">
        <v>10887</v>
      </c>
      <c r="BG1540" s="730" t="s">
        <v>6767</v>
      </c>
      <c r="BH1540" s="730" t="s">
        <v>11138</v>
      </c>
    </row>
    <row r="1541" spans="1:60">
      <c r="A1541">
        <v>1537</v>
      </c>
      <c r="B1541" t="s">
        <v>1034</v>
      </c>
      <c r="D1541" t="s">
        <v>10900</v>
      </c>
      <c r="E1541" t="s">
        <v>3132</v>
      </c>
      <c r="F1541" t="s">
        <v>974</v>
      </c>
      <c r="G1541">
        <v>1</v>
      </c>
      <c r="H1541">
        <v>0</v>
      </c>
      <c r="I1541" t="s">
        <v>8881</v>
      </c>
      <c r="J1541" t="s">
        <v>7788</v>
      </c>
      <c r="K1541" t="s">
        <v>7788</v>
      </c>
      <c r="L1541" t="s">
        <v>4005</v>
      </c>
      <c r="M1541" t="s">
        <v>978</v>
      </c>
      <c r="AB1541" t="s">
        <v>1034</v>
      </c>
      <c r="AC1541" t="s">
        <v>10901</v>
      </c>
      <c r="AT1541" t="s">
        <v>991</v>
      </c>
      <c r="AU1541" t="s">
        <v>9977</v>
      </c>
      <c r="AV1541" t="s">
        <v>10902</v>
      </c>
      <c r="AW1541" t="s">
        <v>10903</v>
      </c>
      <c r="AX1541" t="s">
        <v>9978</v>
      </c>
      <c r="BF1541" s="730" t="s">
        <v>10892</v>
      </c>
      <c r="BG1541" s="730" t="s">
        <v>4114</v>
      </c>
      <c r="BH1541" s="730" t="s">
        <v>11139</v>
      </c>
    </row>
    <row r="1542" spans="1:60">
      <c r="A1542">
        <v>1538</v>
      </c>
      <c r="B1542" t="s">
        <v>1034</v>
      </c>
      <c r="D1542" t="s">
        <v>10904</v>
      </c>
      <c r="E1542" t="s">
        <v>10905</v>
      </c>
      <c r="F1542" t="s">
        <v>974</v>
      </c>
      <c r="G1542">
        <v>1</v>
      </c>
      <c r="H1542">
        <v>0</v>
      </c>
      <c r="I1542" t="s">
        <v>8881</v>
      </c>
      <c r="J1542" t="s">
        <v>8912</v>
      </c>
      <c r="K1542" t="s">
        <v>8912</v>
      </c>
      <c r="L1542" t="s">
        <v>4005</v>
      </c>
      <c r="M1542" t="s">
        <v>978</v>
      </c>
      <c r="AB1542" t="s">
        <v>991</v>
      </c>
      <c r="AC1542" t="s">
        <v>10906</v>
      </c>
      <c r="AT1542" t="s">
        <v>1044</v>
      </c>
      <c r="AU1542" t="s">
        <v>7314</v>
      </c>
      <c r="AV1542" t="s">
        <v>10907</v>
      </c>
      <c r="AW1542" t="s">
        <v>7315</v>
      </c>
      <c r="AX1542" t="s">
        <v>7315</v>
      </c>
      <c r="BF1542" s="730" t="s">
        <v>10896</v>
      </c>
      <c r="BG1542" s="730" t="s">
        <v>1034</v>
      </c>
      <c r="BH1542" s="730" t="s">
        <v>11141</v>
      </c>
    </row>
    <row r="1543" spans="1:60">
      <c r="A1543">
        <v>1539</v>
      </c>
      <c r="B1543" t="s">
        <v>991</v>
      </c>
      <c r="D1543" t="s">
        <v>10908</v>
      </c>
      <c r="E1543" t="s">
        <v>10909</v>
      </c>
      <c r="F1543" t="s">
        <v>974</v>
      </c>
      <c r="G1543">
        <v>1</v>
      </c>
      <c r="H1543">
        <v>0</v>
      </c>
      <c r="I1543" t="s">
        <v>1583</v>
      </c>
      <c r="J1543" t="s">
        <v>10061</v>
      </c>
      <c r="K1543" t="s">
        <v>10061</v>
      </c>
      <c r="L1543" t="s">
        <v>1585</v>
      </c>
      <c r="M1543" t="s">
        <v>1586</v>
      </c>
      <c r="AB1543" t="s">
        <v>991</v>
      </c>
      <c r="AC1543" t="s">
        <v>10910</v>
      </c>
      <c r="AT1543" t="s">
        <v>1082</v>
      </c>
      <c r="AU1543" t="s">
        <v>2642</v>
      </c>
      <c r="AV1543" t="s">
        <v>10911</v>
      </c>
      <c r="AW1543" t="s">
        <v>2643</v>
      </c>
      <c r="AX1543" t="s">
        <v>2643</v>
      </c>
      <c r="BF1543" s="730" t="s">
        <v>10900</v>
      </c>
      <c r="BG1543" s="730" t="s">
        <v>7788</v>
      </c>
      <c r="BH1543" s="730" t="s">
        <v>11141</v>
      </c>
    </row>
    <row r="1544" spans="1:60">
      <c r="A1544">
        <v>1540</v>
      </c>
      <c r="B1544" t="s">
        <v>991</v>
      </c>
      <c r="D1544" t="s">
        <v>10912</v>
      </c>
      <c r="E1544" t="s">
        <v>10913</v>
      </c>
      <c r="F1544" t="s">
        <v>974</v>
      </c>
      <c r="G1544">
        <v>1</v>
      </c>
      <c r="H1544">
        <v>0</v>
      </c>
      <c r="I1544" t="s">
        <v>1583</v>
      </c>
      <c r="J1544" t="s">
        <v>991</v>
      </c>
      <c r="K1544" t="s">
        <v>991</v>
      </c>
      <c r="L1544" t="s">
        <v>1585</v>
      </c>
      <c r="M1544" t="s">
        <v>1586</v>
      </c>
      <c r="AT1544" t="s">
        <v>1044</v>
      </c>
      <c r="AU1544" t="s">
        <v>7461</v>
      </c>
      <c r="AV1544" t="s">
        <v>10914</v>
      </c>
      <c r="AW1544" t="s">
        <v>10915</v>
      </c>
      <c r="AX1544" t="s">
        <v>7462</v>
      </c>
      <c r="BF1544" s="730" t="s">
        <v>10904</v>
      </c>
      <c r="BG1544" s="730" t="s">
        <v>8912</v>
      </c>
      <c r="BH1544" s="730" t="s">
        <v>11141</v>
      </c>
    </row>
    <row r="1545" spans="1:60">
      <c r="A1545">
        <v>1541</v>
      </c>
      <c r="B1545" t="s">
        <v>991</v>
      </c>
      <c r="D1545" t="s">
        <v>10916</v>
      </c>
      <c r="E1545" t="s">
        <v>10917</v>
      </c>
      <c r="F1545" t="s">
        <v>974</v>
      </c>
      <c r="G1545">
        <v>1</v>
      </c>
      <c r="H1545">
        <v>0</v>
      </c>
      <c r="I1545" t="s">
        <v>6220</v>
      </c>
      <c r="J1545" t="s">
        <v>5204</v>
      </c>
      <c r="K1545" t="s">
        <v>5204</v>
      </c>
      <c r="L1545" t="s">
        <v>1585</v>
      </c>
      <c r="M1545" t="s">
        <v>1586</v>
      </c>
      <c r="AT1545" t="s">
        <v>1034</v>
      </c>
      <c r="AU1545" t="s">
        <v>9413</v>
      </c>
      <c r="AV1545" t="s">
        <v>10918</v>
      </c>
      <c r="AW1545" t="s">
        <v>10919</v>
      </c>
      <c r="AX1545" t="s">
        <v>9414</v>
      </c>
      <c r="BF1545" s="730" t="s">
        <v>10908</v>
      </c>
      <c r="BG1545" s="730" t="s">
        <v>10061</v>
      </c>
      <c r="BH1545" s="730" t="s">
        <v>11142</v>
      </c>
    </row>
    <row r="1546" spans="1:60">
      <c r="A1546" t="s">
        <v>10920</v>
      </c>
      <c r="AT1546" t="s">
        <v>1034</v>
      </c>
      <c r="AU1546" t="s">
        <v>8924</v>
      </c>
      <c r="AV1546" t="s">
        <v>10921</v>
      </c>
      <c r="AW1546" t="s">
        <v>10922</v>
      </c>
      <c r="AX1546" t="s">
        <v>8925</v>
      </c>
      <c r="BF1546" s="730" t="s">
        <v>10912</v>
      </c>
      <c r="BG1546" s="730" t="s">
        <v>991</v>
      </c>
      <c r="BH1546" s="730" t="s">
        <v>11142</v>
      </c>
    </row>
    <row r="1547" spans="1:60">
      <c r="AT1547" t="s">
        <v>1044</v>
      </c>
      <c r="AU1547" t="s">
        <v>7389</v>
      </c>
      <c r="AV1547" t="s">
        <v>10923</v>
      </c>
      <c r="AW1547" t="s">
        <v>10924</v>
      </c>
      <c r="AX1547" t="s">
        <v>7390</v>
      </c>
      <c r="BF1547" s="730" t="s">
        <v>10916</v>
      </c>
      <c r="BG1547" s="730" t="s">
        <v>5204</v>
      </c>
      <c r="BH1547" s="730" t="s">
        <v>11142</v>
      </c>
    </row>
    <row r="1548" spans="1:60">
      <c r="AT1548" t="s">
        <v>1034</v>
      </c>
      <c r="AU1548" t="s">
        <v>9405</v>
      </c>
      <c r="AV1548" t="s">
        <v>10925</v>
      </c>
      <c r="AW1548" t="s">
        <v>10926</v>
      </c>
      <c r="AX1548" t="s">
        <v>7390</v>
      </c>
    </row>
    <row r="1549" spans="1:60">
      <c r="AT1549" t="s">
        <v>1054</v>
      </c>
      <c r="AU1549" t="s">
        <v>4281</v>
      </c>
      <c r="AV1549" t="s">
        <v>10927</v>
      </c>
      <c r="AW1549" t="s">
        <v>4282</v>
      </c>
      <c r="AX1549" t="s">
        <v>4282</v>
      </c>
    </row>
    <row r="1550" spans="1:60">
      <c r="AT1550" t="s">
        <v>1023</v>
      </c>
      <c r="AU1550" t="s">
        <v>7972</v>
      </c>
      <c r="AV1550" t="s">
        <v>10928</v>
      </c>
      <c r="AW1550" t="s">
        <v>7973</v>
      </c>
      <c r="AX1550" t="s">
        <v>7973</v>
      </c>
    </row>
    <row r="1551" spans="1:60">
      <c r="AT1551" t="s">
        <v>1034</v>
      </c>
      <c r="AU1551" t="s">
        <v>8917</v>
      </c>
      <c r="AV1551" t="s">
        <v>10929</v>
      </c>
      <c r="AW1551" t="s">
        <v>8918</v>
      </c>
      <c r="AX1551" t="s">
        <v>8918</v>
      </c>
    </row>
    <row r="1552" spans="1:60">
      <c r="AT1552" t="s">
        <v>1034</v>
      </c>
      <c r="AU1552" t="s">
        <v>9398</v>
      </c>
      <c r="AV1552" t="s">
        <v>10930</v>
      </c>
      <c r="AW1552" t="s">
        <v>10931</v>
      </c>
      <c r="AX1552" t="s">
        <v>9399</v>
      </c>
    </row>
    <row r="1553" spans="46:50">
      <c r="AT1553" t="s">
        <v>936</v>
      </c>
      <c r="AU1553" t="s">
        <v>4912</v>
      </c>
      <c r="AV1553" t="s">
        <v>10932</v>
      </c>
      <c r="AW1553" t="s">
        <v>4913</v>
      </c>
      <c r="AX1553" t="s">
        <v>4913</v>
      </c>
    </row>
    <row r="1554" spans="46:50">
      <c r="AT1554" t="s">
        <v>1034</v>
      </c>
      <c r="AU1554" t="s">
        <v>8909</v>
      </c>
      <c r="AV1554" t="s">
        <v>10933</v>
      </c>
      <c r="AW1554" t="s">
        <v>10934</v>
      </c>
      <c r="AX1554" t="s">
        <v>8910</v>
      </c>
    </row>
    <row r="1555" spans="46:50">
      <c r="AT1555" t="s">
        <v>991</v>
      </c>
      <c r="AU1555" t="s">
        <v>9970</v>
      </c>
      <c r="AV1555" t="s">
        <v>10935</v>
      </c>
      <c r="AW1555" t="s">
        <v>9971</v>
      </c>
      <c r="AX1555" t="s">
        <v>9971</v>
      </c>
    </row>
    <row r="1556" spans="46:50">
      <c r="AT1556" t="s">
        <v>991</v>
      </c>
      <c r="AU1556" t="s">
        <v>9970</v>
      </c>
      <c r="AV1556" t="s">
        <v>10936</v>
      </c>
      <c r="AW1556" t="s">
        <v>10937</v>
      </c>
      <c r="AX1556" t="s">
        <v>9971</v>
      </c>
    </row>
    <row r="1557" spans="46:50">
      <c r="AT1557" t="s">
        <v>991</v>
      </c>
      <c r="AU1557" t="s">
        <v>9970</v>
      </c>
      <c r="AV1557" t="s">
        <v>10938</v>
      </c>
      <c r="AW1557" t="s">
        <v>10939</v>
      </c>
      <c r="AX1557" t="s">
        <v>9971</v>
      </c>
    </row>
    <row r="1558" spans="46:50">
      <c r="AT1558" t="s">
        <v>991</v>
      </c>
      <c r="AU1558" t="s">
        <v>9964</v>
      </c>
      <c r="AV1558" t="s">
        <v>10940</v>
      </c>
      <c r="AW1558" t="s">
        <v>10941</v>
      </c>
      <c r="AX1558" t="s">
        <v>9965</v>
      </c>
    </row>
    <row r="1559" spans="46:50">
      <c r="AT1559" t="s">
        <v>1034</v>
      </c>
      <c r="AU1559" t="s">
        <v>9788</v>
      </c>
      <c r="AV1559" t="s">
        <v>10942</v>
      </c>
      <c r="AW1559" t="s">
        <v>9789</v>
      </c>
      <c r="AX1559" t="s">
        <v>9789</v>
      </c>
    </row>
    <row r="1560" spans="46:50">
      <c r="AT1560" t="s">
        <v>936</v>
      </c>
      <c r="AU1560" t="s">
        <v>5959</v>
      </c>
      <c r="AV1560" t="s">
        <v>10943</v>
      </c>
      <c r="AW1560" t="s">
        <v>10944</v>
      </c>
      <c r="AX1560" t="s">
        <v>5960</v>
      </c>
    </row>
    <row r="1561" spans="46:50">
      <c r="AT1561" t="s">
        <v>936</v>
      </c>
      <c r="AU1561" t="s">
        <v>5965</v>
      </c>
      <c r="AV1561" t="s">
        <v>10945</v>
      </c>
      <c r="AW1561" t="s">
        <v>10946</v>
      </c>
      <c r="AX1561" t="s">
        <v>5966</v>
      </c>
    </row>
    <row r="1562" spans="46:50">
      <c r="AT1562" t="s">
        <v>936</v>
      </c>
      <c r="AU1562" t="s">
        <v>5965</v>
      </c>
      <c r="AV1562" t="s">
        <v>10947</v>
      </c>
      <c r="AW1562" t="s">
        <v>10948</v>
      </c>
      <c r="AX1562" t="s">
        <v>5966</v>
      </c>
    </row>
    <row r="1563" spans="46:50">
      <c r="AT1563" t="s">
        <v>1054</v>
      </c>
      <c r="AU1563" t="s">
        <v>4275</v>
      </c>
      <c r="AV1563" t="s">
        <v>10949</v>
      </c>
      <c r="AW1563" t="s">
        <v>10950</v>
      </c>
      <c r="AX1563" t="s">
        <v>4276</v>
      </c>
    </row>
    <row r="1564" spans="46:50">
      <c r="AT1564" t="s">
        <v>936</v>
      </c>
      <c r="AU1564" t="s">
        <v>5329</v>
      </c>
      <c r="AV1564" t="s">
        <v>10951</v>
      </c>
      <c r="AW1564" t="s">
        <v>10952</v>
      </c>
      <c r="AX1564" t="s">
        <v>5330</v>
      </c>
    </row>
    <row r="1565" spans="46:50">
      <c r="AT1565" t="s">
        <v>991</v>
      </c>
      <c r="AU1565" t="s">
        <v>9956</v>
      </c>
      <c r="AV1565" t="s">
        <v>10953</v>
      </c>
      <c r="AW1565" t="s">
        <v>10954</v>
      </c>
      <c r="AX1565" t="s">
        <v>9957</v>
      </c>
    </row>
    <row r="1566" spans="46:50">
      <c r="AT1566" t="s">
        <v>1023</v>
      </c>
      <c r="AU1566" t="s">
        <v>8220</v>
      </c>
      <c r="AV1566" t="s">
        <v>10955</v>
      </c>
      <c r="AW1566" t="s">
        <v>8221</v>
      </c>
      <c r="AX1566" t="s">
        <v>8221</v>
      </c>
    </row>
    <row r="1567" spans="46:50">
      <c r="AT1567" t="s">
        <v>1044</v>
      </c>
      <c r="AU1567" t="s">
        <v>6788</v>
      </c>
      <c r="AV1567" t="s">
        <v>10956</v>
      </c>
      <c r="AW1567" t="s">
        <v>10957</v>
      </c>
      <c r="AX1567" t="s">
        <v>6789</v>
      </c>
    </row>
    <row r="1568" spans="46:50">
      <c r="AT1568" t="s">
        <v>991</v>
      </c>
      <c r="AU1568" t="s">
        <v>9950</v>
      </c>
      <c r="AV1568" t="s">
        <v>10958</v>
      </c>
      <c r="AW1568" t="s">
        <v>10959</v>
      </c>
      <c r="AX1568" t="s">
        <v>9951</v>
      </c>
    </row>
    <row r="1569" spans="46:50">
      <c r="AT1569" t="s">
        <v>1044</v>
      </c>
      <c r="AU1569" t="s">
        <v>7717</v>
      </c>
      <c r="AV1569" t="s">
        <v>10960</v>
      </c>
      <c r="AW1569" t="s">
        <v>7719</v>
      </c>
      <c r="AX1569" t="s">
        <v>7718</v>
      </c>
    </row>
    <row r="1570" spans="46:50">
      <c r="AT1570" t="s">
        <v>1044</v>
      </c>
      <c r="AU1570" t="s">
        <v>7427</v>
      </c>
      <c r="AV1570" t="s">
        <v>10961</v>
      </c>
      <c r="AW1570" t="s">
        <v>10962</v>
      </c>
      <c r="AX1570" t="s">
        <v>7428</v>
      </c>
    </row>
    <row r="1571" spans="46:50">
      <c r="AT1571" t="s">
        <v>1521</v>
      </c>
      <c r="AU1571" t="s">
        <v>2091</v>
      </c>
      <c r="AV1571" t="s">
        <v>10963</v>
      </c>
      <c r="AW1571" t="s">
        <v>10964</v>
      </c>
      <c r="AX1571" t="s">
        <v>2092</v>
      </c>
    </row>
    <row r="1572" spans="46:50">
      <c r="AT1572" t="s">
        <v>1023</v>
      </c>
      <c r="AU1572" t="s">
        <v>8214</v>
      </c>
      <c r="AV1572" t="s">
        <v>10965</v>
      </c>
      <c r="AW1572" t="s">
        <v>10966</v>
      </c>
      <c r="AX1572" t="s">
        <v>8215</v>
      </c>
    </row>
    <row r="1573" spans="46:50">
      <c r="AT1573" t="s">
        <v>1521</v>
      </c>
      <c r="AU1573" t="s">
        <v>1904</v>
      </c>
      <c r="AV1573" t="s">
        <v>10967</v>
      </c>
      <c r="AW1573" t="s">
        <v>1905</v>
      </c>
      <c r="AX1573" t="s">
        <v>1905</v>
      </c>
    </row>
    <row r="1574" spans="46:50">
      <c r="AT1574" t="s">
        <v>1190</v>
      </c>
      <c r="AU1574" t="s">
        <v>3479</v>
      </c>
      <c r="AV1574" t="s">
        <v>10968</v>
      </c>
      <c r="AW1574" t="s">
        <v>10969</v>
      </c>
      <c r="AX1574" t="s">
        <v>1905</v>
      </c>
    </row>
    <row r="1575" spans="46:50">
      <c r="AT1575" t="s">
        <v>1190</v>
      </c>
      <c r="AU1575" t="s">
        <v>3479</v>
      </c>
      <c r="AV1575" t="s">
        <v>10970</v>
      </c>
      <c r="AW1575" t="s">
        <v>10971</v>
      </c>
      <c r="AX1575" t="s">
        <v>1905</v>
      </c>
    </row>
    <row r="1576" spans="46:50">
      <c r="AT1576" t="s">
        <v>1023</v>
      </c>
      <c r="AU1576" t="s">
        <v>8207</v>
      </c>
      <c r="AV1576" t="s">
        <v>10972</v>
      </c>
      <c r="AW1576" t="s">
        <v>8208</v>
      </c>
      <c r="AX1576" t="s">
        <v>8209</v>
      </c>
    </row>
    <row r="1577" spans="46:50">
      <c r="AT1577" t="s">
        <v>1023</v>
      </c>
      <c r="AU1577" t="s">
        <v>8200</v>
      </c>
      <c r="AV1577" t="s">
        <v>10973</v>
      </c>
      <c r="AW1577" t="s">
        <v>8201</v>
      </c>
      <c r="AX1577" t="s">
        <v>8201</v>
      </c>
    </row>
    <row r="1578" spans="46:50">
      <c r="AT1578" t="s">
        <v>971</v>
      </c>
      <c r="AU1578" t="s">
        <v>1174</v>
      </c>
      <c r="AV1578" t="s">
        <v>10974</v>
      </c>
      <c r="AW1578" t="s">
        <v>1175</v>
      </c>
      <c r="AX1578" t="s">
        <v>1175</v>
      </c>
    </row>
    <row r="1579" spans="46:50">
      <c r="AT1579" t="s">
        <v>1034</v>
      </c>
      <c r="AU1579" t="s">
        <v>8902</v>
      </c>
      <c r="AV1579" t="s">
        <v>10975</v>
      </c>
      <c r="AW1579" t="s">
        <v>8903</v>
      </c>
      <c r="AX1579" t="s">
        <v>8903</v>
      </c>
    </row>
    <row r="1580" spans="46:50">
      <c r="AT1580" t="s">
        <v>1054</v>
      </c>
      <c r="AU1580" t="s">
        <v>4267</v>
      </c>
      <c r="AV1580" t="s">
        <v>10976</v>
      </c>
      <c r="AW1580" t="s">
        <v>10977</v>
      </c>
      <c r="AX1580" t="s">
        <v>4268</v>
      </c>
    </row>
    <row r="1581" spans="46:50">
      <c r="AT1581" t="s">
        <v>1054</v>
      </c>
      <c r="AU1581" t="s">
        <v>4259</v>
      </c>
      <c r="AV1581" t="s">
        <v>10978</v>
      </c>
      <c r="AW1581" t="s">
        <v>10979</v>
      </c>
      <c r="AX1581" t="s">
        <v>4260</v>
      </c>
    </row>
    <row r="1582" spans="46:50">
      <c r="AT1582" t="s">
        <v>1054</v>
      </c>
      <c r="AU1582" t="s">
        <v>4251</v>
      </c>
      <c r="AV1582" t="s">
        <v>10980</v>
      </c>
      <c r="AW1582" t="s">
        <v>10981</v>
      </c>
      <c r="AX1582" t="s">
        <v>4252</v>
      </c>
    </row>
    <row r="1583" spans="46:50">
      <c r="AT1583" t="s">
        <v>1054</v>
      </c>
      <c r="AU1583" t="s">
        <v>4670</v>
      </c>
      <c r="AV1583" t="s">
        <v>10982</v>
      </c>
      <c r="AW1583" t="s">
        <v>10983</v>
      </c>
      <c r="AX1583" t="s">
        <v>4671</v>
      </c>
    </row>
    <row r="1584" spans="46:50">
      <c r="AT1584" t="s">
        <v>1054</v>
      </c>
      <c r="AU1584" t="s">
        <v>4659</v>
      </c>
      <c r="AV1584" t="s">
        <v>10984</v>
      </c>
      <c r="AW1584" t="s">
        <v>10985</v>
      </c>
      <c r="AX1584" t="s">
        <v>4660</v>
      </c>
    </row>
    <row r="1585" spans="46:50">
      <c r="AT1585" t="s">
        <v>1521</v>
      </c>
      <c r="AU1585" t="s">
        <v>1709</v>
      </c>
      <c r="AV1585" t="s">
        <v>10986</v>
      </c>
      <c r="AW1585" t="s">
        <v>1710</v>
      </c>
      <c r="AX1585" t="s">
        <v>1710</v>
      </c>
    </row>
    <row r="1586" spans="46:50">
      <c r="AT1586" t="s">
        <v>991</v>
      </c>
      <c r="AU1586" t="s">
        <v>9941</v>
      </c>
      <c r="AV1586" t="s">
        <v>10987</v>
      </c>
      <c r="AW1586" t="s">
        <v>10988</v>
      </c>
      <c r="AX1586" t="s">
        <v>9942</v>
      </c>
    </row>
    <row r="1587" spans="46:50">
      <c r="AT1587" t="s">
        <v>936</v>
      </c>
      <c r="AU1587" t="s">
        <v>5606</v>
      </c>
      <c r="AV1587" t="s">
        <v>10989</v>
      </c>
      <c r="AW1587" t="s">
        <v>5607</v>
      </c>
      <c r="AX1587" t="s">
        <v>5607</v>
      </c>
    </row>
    <row r="1588" spans="46:50">
      <c r="AT1588" t="s">
        <v>1034</v>
      </c>
      <c r="AU1588" t="s">
        <v>8894</v>
      </c>
      <c r="AV1588" t="s">
        <v>10990</v>
      </c>
      <c r="AW1588" t="s">
        <v>10991</v>
      </c>
      <c r="AX1588" t="s">
        <v>8895</v>
      </c>
    </row>
    <row r="1589" spans="46:50">
      <c r="AT1589" t="s">
        <v>1023</v>
      </c>
      <c r="AU1589" t="s">
        <v>8192</v>
      </c>
      <c r="AV1589" t="s">
        <v>10992</v>
      </c>
      <c r="AW1589" t="s">
        <v>8193</v>
      </c>
      <c r="AX1589" t="s">
        <v>8193</v>
      </c>
    </row>
    <row r="1590" spans="46:50">
      <c r="AT1590" t="s">
        <v>1082</v>
      </c>
      <c r="AU1590" t="s">
        <v>2678</v>
      </c>
      <c r="AV1590" t="s">
        <v>10993</v>
      </c>
      <c r="AW1590" t="s">
        <v>2679</v>
      </c>
      <c r="AX1590" t="s">
        <v>2679</v>
      </c>
    </row>
    <row r="1591" spans="46:50">
      <c r="AT1591" t="s">
        <v>1521</v>
      </c>
      <c r="AU1591" t="s">
        <v>1779</v>
      </c>
      <c r="AV1591" t="s">
        <v>10994</v>
      </c>
      <c r="AW1591" t="s">
        <v>1780</v>
      </c>
      <c r="AX1591" t="s">
        <v>1780</v>
      </c>
    </row>
    <row r="1592" spans="46:50">
      <c r="AT1592" t="s">
        <v>1082</v>
      </c>
      <c r="AU1592" t="s">
        <v>2515</v>
      </c>
      <c r="AV1592" t="s">
        <v>10995</v>
      </c>
      <c r="AW1592" t="s">
        <v>2516</v>
      </c>
      <c r="AX1592" t="s">
        <v>2516</v>
      </c>
    </row>
    <row r="1593" spans="46:50">
      <c r="AT1593" t="s">
        <v>971</v>
      </c>
      <c r="AU1593" t="s">
        <v>1353</v>
      </c>
      <c r="AV1593" t="s">
        <v>10996</v>
      </c>
      <c r="AW1593" t="s">
        <v>1354</v>
      </c>
      <c r="AX1593" t="s">
        <v>1354</v>
      </c>
    </row>
    <row r="1594" spans="46:50">
      <c r="AT1594" t="s">
        <v>991</v>
      </c>
      <c r="AU1594" t="s">
        <v>9934</v>
      </c>
      <c r="AV1594" t="s">
        <v>10997</v>
      </c>
      <c r="AW1594" t="s">
        <v>10998</v>
      </c>
      <c r="AX1594" t="s">
        <v>9935</v>
      </c>
    </row>
    <row r="1595" spans="46:50">
      <c r="AT1595" t="s">
        <v>991</v>
      </c>
      <c r="AU1595" t="s">
        <v>9928</v>
      </c>
      <c r="AV1595" t="s">
        <v>10999</v>
      </c>
      <c r="AW1595" t="s">
        <v>9419</v>
      </c>
      <c r="AX1595" t="s">
        <v>9929</v>
      </c>
    </row>
    <row r="1596" spans="46:50">
      <c r="AT1596" t="s">
        <v>991</v>
      </c>
      <c r="AU1596" t="s">
        <v>9919</v>
      </c>
      <c r="AV1596" t="s">
        <v>11000</v>
      </c>
      <c r="AW1596" t="s">
        <v>11001</v>
      </c>
      <c r="AX1596" t="s">
        <v>9920</v>
      </c>
    </row>
    <row r="1597" spans="46:50">
      <c r="AT1597" t="s">
        <v>1239</v>
      </c>
      <c r="AU1597" t="s">
        <v>6247</v>
      </c>
      <c r="AV1597" t="s">
        <v>11002</v>
      </c>
      <c r="AW1597" t="s">
        <v>11003</v>
      </c>
      <c r="AX1597" t="s">
        <v>6248</v>
      </c>
    </row>
    <row r="1598" spans="46:50">
      <c r="AT1598" t="s">
        <v>1521</v>
      </c>
      <c r="AU1598" t="s">
        <v>2020</v>
      </c>
      <c r="AV1598" t="s">
        <v>11004</v>
      </c>
      <c r="AW1598" t="s">
        <v>2021</v>
      </c>
      <c r="AX1598" t="s">
        <v>2021</v>
      </c>
    </row>
    <row r="1599" spans="46:50">
      <c r="AT1599" t="s">
        <v>1054</v>
      </c>
      <c r="AU1599" t="s">
        <v>4242</v>
      </c>
      <c r="AV1599" t="s">
        <v>11005</v>
      </c>
      <c r="AW1599" t="s">
        <v>11006</v>
      </c>
      <c r="AX1599" t="s">
        <v>4243</v>
      </c>
    </row>
    <row r="1600" spans="46:50">
      <c r="AT1600" t="s">
        <v>1044</v>
      </c>
      <c r="AU1600" t="s">
        <v>7328</v>
      </c>
      <c r="AV1600" t="s">
        <v>11007</v>
      </c>
      <c r="AW1600" t="s">
        <v>11008</v>
      </c>
      <c r="AX1600" t="s">
        <v>7329</v>
      </c>
    </row>
    <row r="1601" spans="46:50">
      <c r="AT1601" t="s">
        <v>1054</v>
      </c>
      <c r="AU1601" t="s">
        <v>4232</v>
      </c>
      <c r="AV1601" t="s">
        <v>11009</v>
      </c>
      <c r="AW1601" t="s">
        <v>11010</v>
      </c>
      <c r="AX1601" t="s">
        <v>4233</v>
      </c>
    </row>
    <row r="1602" spans="46:50">
      <c r="AT1602" t="s">
        <v>1054</v>
      </c>
      <c r="AU1602" t="s">
        <v>4232</v>
      </c>
      <c r="AV1602" t="s">
        <v>11011</v>
      </c>
      <c r="AW1602" t="s">
        <v>11012</v>
      </c>
      <c r="AX1602" t="s">
        <v>4233</v>
      </c>
    </row>
    <row r="1603" spans="46:50">
      <c r="AT1603" t="s">
        <v>1054</v>
      </c>
      <c r="AU1603" t="s">
        <v>3964</v>
      </c>
      <c r="AV1603" t="s">
        <v>11013</v>
      </c>
      <c r="AW1603" t="s">
        <v>11014</v>
      </c>
      <c r="AX1603" t="s">
        <v>3965</v>
      </c>
    </row>
    <row r="1604" spans="46:50">
      <c r="AT1604" t="s">
        <v>1023</v>
      </c>
      <c r="AU1604" t="s">
        <v>8185</v>
      </c>
      <c r="AV1604" t="s">
        <v>11015</v>
      </c>
      <c r="AW1604" t="s">
        <v>11016</v>
      </c>
      <c r="AX1604" t="s">
        <v>8186</v>
      </c>
    </row>
    <row r="1605" spans="46:50">
      <c r="AT1605" t="s">
        <v>1239</v>
      </c>
      <c r="AU1605" t="s">
        <v>6359</v>
      </c>
      <c r="AV1605" t="s">
        <v>11017</v>
      </c>
      <c r="AW1605" t="s">
        <v>11018</v>
      </c>
      <c r="AX1605" t="s">
        <v>6360</v>
      </c>
    </row>
    <row r="1606" spans="46:50">
      <c r="AT1606" t="s">
        <v>1239</v>
      </c>
      <c r="AU1606" t="s">
        <v>6428</v>
      </c>
      <c r="AV1606" t="s">
        <v>11019</v>
      </c>
      <c r="AW1606" t="s">
        <v>6429</v>
      </c>
      <c r="AX1606" t="s">
        <v>6429</v>
      </c>
    </row>
    <row r="1607" spans="46:50">
      <c r="AT1607" t="s">
        <v>1044</v>
      </c>
      <c r="AU1607" t="s">
        <v>7259</v>
      </c>
      <c r="AV1607" t="s">
        <v>11020</v>
      </c>
      <c r="AW1607" t="s">
        <v>11021</v>
      </c>
      <c r="AX1607" t="s">
        <v>7260</v>
      </c>
    </row>
    <row r="1608" spans="46:50">
      <c r="AT1608" t="s">
        <v>971</v>
      </c>
      <c r="AU1608" t="s">
        <v>1077</v>
      </c>
      <c r="AV1608" t="s">
        <v>11022</v>
      </c>
      <c r="AW1608" t="s">
        <v>1078</v>
      </c>
      <c r="AX1608" t="s">
        <v>1078</v>
      </c>
    </row>
    <row r="1609" spans="46:50">
      <c r="AT1609" t="s">
        <v>1521</v>
      </c>
      <c r="AU1609" t="s">
        <v>1895</v>
      </c>
      <c r="AV1609" t="s">
        <v>11023</v>
      </c>
      <c r="AW1609" t="s">
        <v>1896</v>
      </c>
      <c r="AX1609" t="s">
        <v>1896</v>
      </c>
    </row>
    <row r="1610" spans="46:50">
      <c r="AT1610" t="s">
        <v>971</v>
      </c>
      <c r="AU1610" t="s">
        <v>1282</v>
      </c>
      <c r="AV1610" t="s">
        <v>11024</v>
      </c>
      <c r="AW1610" t="s">
        <v>11025</v>
      </c>
      <c r="AX1610" t="s">
        <v>1283</v>
      </c>
    </row>
    <row r="1611" spans="46:50">
      <c r="AT1611" t="s">
        <v>936</v>
      </c>
      <c r="AU1611" t="s">
        <v>5972</v>
      </c>
      <c r="AV1611" t="s">
        <v>11026</v>
      </c>
      <c r="AW1611" t="s">
        <v>5973</v>
      </c>
      <c r="AX1611" t="s">
        <v>5973</v>
      </c>
    </row>
    <row r="1612" spans="46:50">
      <c r="AT1612" t="s">
        <v>1082</v>
      </c>
      <c r="AU1612" t="s">
        <v>2184</v>
      </c>
      <c r="AV1612" t="s">
        <v>11027</v>
      </c>
      <c r="AW1612" t="s">
        <v>11028</v>
      </c>
      <c r="AX1612" t="s">
        <v>2185</v>
      </c>
    </row>
    <row r="1613" spans="46:50">
      <c r="AT1613" t="s">
        <v>1023</v>
      </c>
      <c r="AU1613" t="s">
        <v>8177</v>
      </c>
      <c r="AV1613" t="s">
        <v>11029</v>
      </c>
      <c r="AW1613" t="s">
        <v>11030</v>
      </c>
      <c r="AX1613" t="s">
        <v>8178</v>
      </c>
    </row>
    <row r="1614" spans="46:50">
      <c r="AT1614" t="s">
        <v>1521</v>
      </c>
      <c r="AU1614" t="s">
        <v>1619</v>
      </c>
      <c r="AV1614" t="s">
        <v>11031</v>
      </c>
      <c r="AW1614" t="s">
        <v>11032</v>
      </c>
      <c r="AX1614" t="s">
        <v>1620</v>
      </c>
    </row>
    <row r="1615" spans="46:50">
      <c r="AT1615" t="s">
        <v>971</v>
      </c>
      <c r="AU1615" t="s">
        <v>1219</v>
      </c>
      <c r="AV1615" t="s">
        <v>11033</v>
      </c>
      <c r="AW1615" t="s">
        <v>1220</v>
      </c>
      <c r="AX1615" t="s">
        <v>1220</v>
      </c>
    </row>
    <row r="1616" spans="46:50">
      <c r="AT1616" t="s">
        <v>1023</v>
      </c>
      <c r="AU1616" t="s">
        <v>8169</v>
      </c>
      <c r="AV1616" t="s">
        <v>11034</v>
      </c>
      <c r="AW1616" t="s">
        <v>11035</v>
      </c>
      <c r="AX1616" t="s">
        <v>8170</v>
      </c>
    </row>
    <row r="1617" spans="46:50">
      <c r="AT1617" t="s">
        <v>936</v>
      </c>
      <c r="AU1617" t="s">
        <v>4904</v>
      </c>
      <c r="AV1617" t="s">
        <v>11036</v>
      </c>
      <c r="AW1617" t="s">
        <v>11037</v>
      </c>
      <c r="AX1617" t="s">
        <v>4905</v>
      </c>
    </row>
    <row r="1618" spans="46:50">
      <c r="AT1618" t="s">
        <v>1054</v>
      </c>
      <c r="AU1618" t="s">
        <v>4650</v>
      </c>
      <c r="AV1618" t="s">
        <v>11038</v>
      </c>
      <c r="AW1618" t="s">
        <v>4652</v>
      </c>
      <c r="AX1618" t="s">
        <v>4651</v>
      </c>
    </row>
    <row r="1619" spans="46:50">
      <c r="AT1619" t="s">
        <v>1034</v>
      </c>
      <c r="AU1619" t="s">
        <v>8888</v>
      </c>
      <c r="AV1619" t="s">
        <v>11039</v>
      </c>
      <c r="AW1619" t="s">
        <v>8889</v>
      </c>
      <c r="AX1619" t="s">
        <v>8889</v>
      </c>
    </row>
    <row r="1620" spans="46:50">
      <c r="AT1620" t="s">
        <v>1082</v>
      </c>
      <c r="AU1620" t="s">
        <v>2493</v>
      </c>
      <c r="AV1620" t="s">
        <v>11040</v>
      </c>
      <c r="AW1620" t="s">
        <v>11041</v>
      </c>
      <c r="AX1620" t="s">
        <v>2494</v>
      </c>
    </row>
    <row r="1621" spans="46:50">
      <c r="AT1621" t="s">
        <v>1521</v>
      </c>
      <c r="AU1621" t="s">
        <v>1681</v>
      </c>
      <c r="AV1621" t="s">
        <v>11042</v>
      </c>
      <c r="AW1621" t="s">
        <v>1655</v>
      </c>
      <c r="AX1621" t="s">
        <v>1655</v>
      </c>
    </row>
    <row r="1622" spans="46:50">
      <c r="AT1622" t="s">
        <v>991</v>
      </c>
      <c r="AU1622" t="s">
        <v>9913</v>
      </c>
      <c r="AV1622" t="s">
        <v>11043</v>
      </c>
      <c r="AW1622" t="s">
        <v>11044</v>
      </c>
      <c r="AX1622" t="s">
        <v>9914</v>
      </c>
    </row>
    <row r="1623" spans="46:50">
      <c r="AT1623" t="s">
        <v>936</v>
      </c>
      <c r="AU1623" t="s">
        <v>4895</v>
      </c>
      <c r="AV1623" t="s">
        <v>11045</v>
      </c>
      <c r="AW1623" t="s">
        <v>4896</v>
      </c>
      <c r="AX1623" t="s">
        <v>4896</v>
      </c>
    </row>
    <row r="1624" spans="46:50">
      <c r="AT1624" t="s">
        <v>991</v>
      </c>
      <c r="AU1624" t="s">
        <v>9907</v>
      </c>
      <c r="AV1624" t="s">
        <v>11046</v>
      </c>
      <c r="AW1624" t="s">
        <v>11047</v>
      </c>
      <c r="AX1624" t="s">
        <v>9908</v>
      </c>
    </row>
    <row r="1625" spans="46:50">
      <c r="AT1625" t="s">
        <v>936</v>
      </c>
      <c r="AU1625" t="s">
        <v>5683</v>
      </c>
      <c r="AV1625" t="s">
        <v>11048</v>
      </c>
      <c r="AW1625" t="s">
        <v>5684</v>
      </c>
      <c r="AX1625" t="s">
        <v>5684</v>
      </c>
    </row>
    <row r="1626" spans="46:50">
      <c r="AT1626" t="s">
        <v>991</v>
      </c>
      <c r="AU1626" t="s">
        <v>9899</v>
      </c>
      <c r="AV1626" t="s">
        <v>11049</v>
      </c>
      <c r="AW1626" t="s">
        <v>11050</v>
      </c>
      <c r="AX1626" t="s">
        <v>9900</v>
      </c>
    </row>
    <row r="1627" spans="46:50">
      <c r="AT1627" t="s">
        <v>1190</v>
      </c>
      <c r="AU1627" t="s">
        <v>2698</v>
      </c>
      <c r="AV1627" t="s">
        <v>11051</v>
      </c>
      <c r="AW1627" t="s">
        <v>2699</v>
      </c>
      <c r="AX1627" t="s">
        <v>2699</v>
      </c>
    </row>
    <row r="1628" spans="46:50">
      <c r="AT1628" t="s">
        <v>1044</v>
      </c>
      <c r="AU1628" t="s">
        <v>7907</v>
      </c>
      <c r="AV1628" t="s">
        <v>11052</v>
      </c>
      <c r="AW1628" t="s">
        <v>11053</v>
      </c>
      <c r="AX1628" t="s">
        <v>7908</v>
      </c>
    </row>
    <row r="1629" spans="46:50">
      <c r="AT1629" t="s">
        <v>991</v>
      </c>
      <c r="AU1629" t="s">
        <v>9891</v>
      </c>
      <c r="AV1629" t="s">
        <v>11054</v>
      </c>
      <c r="AW1629" t="s">
        <v>11055</v>
      </c>
      <c r="AX1629" t="s">
        <v>9892</v>
      </c>
    </row>
    <row r="1630" spans="46:50">
      <c r="AT1630" t="s">
        <v>1044</v>
      </c>
      <c r="AU1630" t="s">
        <v>6833</v>
      </c>
      <c r="AV1630" t="s">
        <v>11056</v>
      </c>
      <c r="AW1630" t="s">
        <v>6835</v>
      </c>
      <c r="AX1630" t="s">
        <v>6834</v>
      </c>
    </row>
    <row r="1631" spans="46:50">
      <c r="AT1631" t="s">
        <v>991</v>
      </c>
      <c r="AU1631" t="s">
        <v>9882</v>
      </c>
      <c r="AV1631" t="s">
        <v>11057</v>
      </c>
      <c r="AW1631" t="s">
        <v>11058</v>
      </c>
      <c r="AX1631" t="s">
        <v>9883</v>
      </c>
    </row>
    <row r="1632" spans="46:50">
      <c r="AT1632" t="s">
        <v>1044</v>
      </c>
      <c r="AU1632" t="s">
        <v>7880</v>
      </c>
      <c r="AV1632" t="s">
        <v>11059</v>
      </c>
      <c r="AW1632" t="s">
        <v>11060</v>
      </c>
      <c r="AX1632" t="s">
        <v>7881</v>
      </c>
    </row>
    <row r="1633" spans="46:50">
      <c r="AT1633" t="s">
        <v>971</v>
      </c>
      <c r="AU1633" t="s">
        <v>1364</v>
      </c>
      <c r="AV1633" t="s">
        <v>11061</v>
      </c>
      <c r="AW1633" t="s">
        <v>11062</v>
      </c>
      <c r="AX1633" t="s">
        <v>1365</v>
      </c>
    </row>
    <row r="1634" spans="46:50">
      <c r="AT1634" t="s">
        <v>1044</v>
      </c>
      <c r="AU1634" t="s">
        <v>7163</v>
      </c>
      <c r="AV1634" t="s">
        <v>11063</v>
      </c>
      <c r="AW1634" t="s">
        <v>7166</v>
      </c>
      <c r="AX1634" t="s">
        <v>7164</v>
      </c>
    </row>
    <row r="1635" spans="46:50">
      <c r="AT1635" t="s">
        <v>991</v>
      </c>
      <c r="AU1635" t="s">
        <v>9871</v>
      </c>
      <c r="AV1635" t="s">
        <v>11064</v>
      </c>
      <c r="AW1635" t="s">
        <v>11065</v>
      </c>
      <c r="AX1635" t="s">
        <v>9872</v>
      </c>
    </row>
    <row r="1636" spans="46:50">
      <c r="AT1636" t="s">
        <v>936</v>
      </c>
      <c r="AU1636" t="s">
        <v>5768</v>
      </c>
      <c r="AV1636" t="s">
        <v>11066</v>
      </c>
      <c r="AW1636" t="s">
        <v>11067</v>
      </c>
      <c r="AX1636" t="s">
        <v>5769</v>
      </c>
    </row>
    <row r="1637" spans="46:50">
      <c r="AT1637" t="s">
        <v>936</v>
      </c>
      <c r="AU1637" t="s">
        <v>5768</v>
      </c>
      <c r="AV1637" t="s">
        <v>11068</v>
      </c>
      <c r="AW1637" t="s">
        <v>11069</v>
      </c>
      <c r="AX1637" t="s">
        <v>5769</v>
      </c>
    </row>
    <row r="1638" spans="46:50">
      <c r="AT1638" t="s">
        <v>936</v>
      </c>
      <c r="AU1638" t="s">
        <v>5768</v>
      </c>
      <c r="AV1638" t="s">
        <v>11070</v>
      </c>
      <c r="AW1638" t="s">
        <v>11071</v>
      </c>
      <c r="AX1638" t="s">
        <v>5769</v>
      </c>
    </row>
    <row r="1639" spans="46:50">
      <c r="AT1639" t="s">
        <v>936</v>
      </c>
      <c r="AU1639" t="s">
        <v>5758</v>
      </c>
      <c r="AV1639" t="s">
        <v>11072</v>
      </c>
      <c r="AW1639" t="s">
        <v>11073</v>
      </c>
      <c r="AX1639" t="s">
        <v>5759</v>
      </c>
    </row>
    <row r="1640" spans="46:50">
      <c r="AT1640" t="s">
        <v>991</v>
      </c>
      <c r="AU1640" t="s">
        <v>9863</v>
      </c>
      <c r="AV1640" t="s">
        <v>11074</v>
      </c>
      <c r="AW1640" t="s">
        <v>11075</v>
      </c>
      <c r="AX1640" t="s">
        <v>9864</v>
      </c>
    </row>
    <row r="1641" spans="46:50">
      <c r="AT1641" t="s">
        <v>1082</v>
      </c>
      <c r="AU1641" t="s">
        <v>2131</v>
      </c>
      <c r="AV1641" t="s">
        <v>11076</v>
      </c>
      <c r="AW1641" t="s">
        <v>11077</v>
      </c>
      <c r="AX1641" t="s">
        <v>2132</v>
      </c>
    </row>
    <row r="1642" spans="46:50">
      <c r="AT1642" t="s">
        <v>991</v>
      </c>
      <c r="AU1642" t="s">
        <v>9856</v>
      </c>
      <c r="AV1642" t="s">
        <v>11078</v>
      </c>
      <c r="AW1642" t="s">
        <v>11079</v>
      </c>
      <c r="AX1642" t="s">
        <v>9857</v>
      </c>
    </row>
    <row r="1643" spans="46:50">
      <c r="AT1643" t="s">
        <v>971</v>
      </c>
      <c r="AU1643" t="s">
        <v>1140</v>
      </c>
      <c r="AV1643" t="s">
        <v>11080</v>
      </c>
      <c r="AW1643" t="s">
        <v>1142</v>
      </c>
      <c r="AX1643" t="s">
        <v>1141</v>
      </c>
    </row>
    <row r="1644" spans="46:50">
      <c r="AT1644" t="s">
        <v>1521</v>
      </c>
      <c r="AU1644" t="s">
        <v>1641</v>
      </c>
      <c r="AV1644" t="s">
        <v>11081</v>
      </c>
      <c r="AW1644" t="s">
        <v>11082</v>
      </c>
      <c r="AX1644" t="s">
        <v>1642</v>
      </c>
    </row>
    <row r="1645" spans="46:50">
      <c r="AT1645" t="s">
        <v>1034</v>
      </c>
      <c r="AU1645" t="s">
        <v>8879</v>
      </c>
      <c r="AV1645" t="s">
        <v>11083</v>
      </c>
      <c r="AW1645" t="s">
        <v>11084</v>
      </c>
      <c r="AX1645" t="s">
        <v>8880</v>
      </c>
    </row>
    <row r="1646" spans="46:50">
      <c r="AT1646" t="s">
        <v>1034</v>
      </c>
      <c r="AU1646" t="s">
        <v>8879</v>
      </c>
      <c r="AV1646" t="s">
        <v>11085</v>
      </c>
      <c r="AW1646" t="s">
        <v>11086</v>
      </c>
      <c r="AX1646" t="s">
        <v>8880</v>
      </c>
    </row>
    <row r="1647" spans="46:50">
      <c r="AT1647" t="s">
        <v>1023</v>
      </c>
      <c r="AU1647" t="s">
        <v>7966</v>
      </c>
      <c r="AV1647" t="s">
        <v>11087</v>
      </c>
      <c r="AW1647" t="s">
        <v>11088</v>
      </c>
      <c r="AX1647" t="s">
        <v>7967</v>
      </c>
    </row>
    <row r="1648" spans="46:50">
      <c r="AT1648" t="s">
        <v>1239</v>
      </c>
      <c r="AU1648" t="s">
        <v>6438</v>
      </c>
      <c r="AV1648" t="s">
        <v>11089</v>
      </c>
      <c r="AW1648" t="s">
        <v>11090</v>
      </c>
      <c r="AX1648" t="s">
        <v>6439</v>
      </c>
    </row>
    <row r="1649" spans="1:50">
      <c r="AT1649" t="s">
        <v>1034</v>
      </c>
      <c r="AU1649" t="s">
        <v>9751</v>
      </c>
      <c r="AV1649" t="s">
        <v>11091</v>
      </c>
      <c r="AW1649" t="s">
        <v>11092</v>
      </c>
      <c r="AX1649" t="s">
        <v>9770</v>
      </c>
    </row>
    <row r="1650" spans="1:50">
      <c r="AT1650" t="s">
        <v>1044</v>
      </c>
      <c r="AU1650" t="s">
        <v>10850</v>
      </c>
      <c r="AV1650" t="s">
        <v>11093</v>
      </c>
      <c r="AW1650" t="s">
        <v>11093</v>
      </c>
      <c r="AX1650" t="s">
        <v>10880</v>
      </c>
    </row>
    <row r="1651" spans="1:50">
      <c r="AT1651" t="s">
        <v>1044</v>
      </c>
      <c r="AU1651" t="s">
        <v>10855</v>
      </c>
      <c r="AV1651" t="s">
        <v>11094</v>
      </c>
      <c r="AW1651" t="s">
        <v>11094</v>
      </c>
      <c r="AX1651" t="s">
        <v>6767</v>
      </c>
    </row>
    <row r="1652" spans="1:50">
      <c r="AT1652" t="s">
        <v>936</v>
      </c>
      <c r="AU1652" t="s">
        <v>10860</v>
      </c>
      <c r="AV1652" t="s">
        <v>11095</v>
      </c>
      <c r="AW1652" t="s">
        <v>11095</v>
      </c>
      <c r="AX1652" t="s">
        <v>10870</v>
      </c>
    </row>
    <row r="1653" spans="1:50">
      <c r="AT1653" t="s">
        <v>936</v>
      </c>
      <c r="AU1653" t="s">
        <v>10861</v>
      </c>
      <c r="AV1653" t="s">
        <v>11096</v>
      </c>
      <c r="AW1653" t="s">
        <v>11096</v>
      </c>
      <c r="AX1653" t="s">
        <v>10870</v>
      </c>
    </row>
    <row r="1654" spans="1:50">
      <c r="AT1654" t="s">
        <v>936</v>
      </c>
      <c r="AU1654" t="s">
        <v>10862</v>
      </c>
      <c r="AV1654" t="s">
        <v>11097</v>
      </c>
      <c r="AW1654" t="s">
        <v>11097</v>
      </c>
      <c r="AX1654" t="s">
        <v>10870</v>
      </c>
    </row>
    <row r="1655" spans="1:50">
      <c r="AT1655" t="s">
        <v>936</v>
      </c>
      <c r="AU1655" t="s">
        <v>10863</v>
      </c>
      <c r="AV1655" t="s">
        <v>11098</v>
      </c>
      <c r="AW1655" t="s">
        <v>11098</v>
      </c>
      <c r="AX1655" t="s">
        <v>10870</v>
      </c>
    </row>
    <row r="1656" spans="1:50">
      <c r="AT1656" t="s">
        <v>936</v>
      </c>
      <c r="AU1656" t="s">
        <v>10864</v>
      </c>
      <c r="AV1656" t="s">
        <v>11099</v>
      </c>
      <c r="AW1656" t="s">
        <v>11099</v>
      </c>
      <c r="AX1656" t="s">
        <v>10870</v>
      </c>
    </row>
    <row r="1657" spans="1:50">
      <c r="AT1657" t="s">
        <v>936</v>
      </c>
      <c r="AU1657" t="s">
        <v>10865</v>
      </c>
      <c r="AV1657" t="s">
        <v>11100</v>
      </c>
      <c r="AW1657" t="s">
        <v>11100</v>
      </c>
      <c r="AX1657" t="s">
        <v>10870</v>
      </c>
    </row>
    <row r="1658" spans="1:50">
      <c r="AT1658" t="s">
        <v>936</v>
      </c>
      <c r="AU1658" t="s">
        <v>10866</v>
      </c>
      <c r="AV1658" t="s">
        <v>11101</v>
      </c>
      <c r="AW1658" t="s">
        <v>11101</v>
      </c>
      <c r="AX1658" t="s">
        <v>10870</v>
      </c>
    </row>
    <row r="1659" spans="1:50">
      <c r="AT1659" t="s">
        <v>1044</v>
      </c>
      <c r="AU1659" t="s">
        <v>10871</v>
      </c>
      <c r="AV1659" t="s">
        <v>11102</v>
      </c>
      <c r="AW1659" t="s">
        <v>11102</v>
      </c>
      <c r="AX1659" t="s">
        <v>10888</v>
      </c>
    </row>
    <row r="1660" spans="1:50">
      <c r="AT1660" t="s">
        <v>991</v>
      </c>
      <c r="AU1660" t="s">
        <v>10876</v>
      </c>
      <c r="AV1660" t="s">
        <v>11103</v>
      </c>
      <c r="AW1660" t="s">
        <v>11103</v>
      </c>
      <c r="AX1660" t="s">
        <v>10917</v>
      </c>
    </row>
    <row r="1661" spans="1:50">
      <c r="AT1661" t="s">
        <v>1034</v>
      </c>
      <c r="AU1661" t="s">
        <v>10881</v>
      </c>
      <c r="AV1661" t="s">
        <v>11104</v>
      </c>
      <c r="AW1661" t="s">
        <v>11104</v>
      </c>
      <c r="AX1661" t="s">
        <v>10905</v>
      </c>
    </row>
    <row r="1662" spans="1:50">
      <c r="AT1662" t="s">
        <v>1054</v>
      </c>
      <c r="AU1662" t="s">
        <v>10885</v>
      </c>
      <c r="AV1662" t="s">
        <v>10859</v>
      </c>
      <c r="AW1662" t="s">
        <v>10859</v>
      </c>
      <c r="AX1662" t="s">
        <v>10859</v>
      </c>
    </row>
    <row r="1663" spans="1:50">
      <c r="A1663" t="s">
        <v>11105</v>
      </c>
      <c r="AT1663" t="s">
        <v>1034</v>
      </c>
      <c r="AU1663" t="s">
        <v>10889</v>
      </c>
      <c r="AV1663" t="s">
        <v>11106</v>
      </c>
      <c r="AW1663" t="s">
        <v>11106</v>
      </c>
      <c r="AX1663" t="s">
        <v>3132</v>
      </c>
    </row>
    <row r="1664" spans="1:50">
      <c r="AT1664" t="s">
        <v>1023</v>
      </c>
      <c r="AU1664" t="s">
        <v>10894</v>
      </c>
      <c r="AV1664" t="s">
        <v>11107</v>
      </c>
      <c r="AW1664" t="s">
        <v>11107</v>
      </c>
      <c r="AX1664" t="s">
        <v>10893</v>
      </c>
    </row>
    <row r="1665" spans="1:50">
      <c r="A1665" t="s">
        <v>11108</v>
      </c>
      <c r="AT1665" t="s">
        <v>936</v>
      </c>
      <c r="AU1665" t="s">
        <v>10898</v>
      </c>
      <c r="AV1665" t="s">
        <v>11109</v>
      </c>
      <c r="AW1665" t="s">
        <v>11109</v>
      </c>
      <c r="AX1665" t="s">
        <v>10875</v>
      </c>
    </row>
    <row r="1666" spans="1:50">
      <c r="AT1666" t="s">
        <v>1034</v>
      </c>
      <c r="AU1666" t="s">
        <v>10901</v>
      </c>
      <c r="AV1666" t="s">
        <v>11110</v>
      </c>
      <c r="AW1666" t="s">
        <v>11110</v>
      </c>
      <c r="AX1666" t="s">
        <v>10897</v>
      </c>
    </row>
    <row r="1667" spans="1:50">
      <c r="AT1667" t="s">
        <v>991</v>
      </c>
      <c r="AU1667" t="s">
        <v>10906</v>
      </c>
      <c r="AV1667" t="s">
        <v>10913</v>
      </c>
      <c r="AW1667" t="s">
        <v>10913</v>
      </c>
      <c r="AX1667" t="s">
        <v>10913</v>
      </c>
    </row>
    <row r="1668" spans="1:50">
      <c r="AT1668" t="s">
        <v>991</v>
      </c>
      <c r="AU1668" t="s">
        <v>10910</v>
      </c>
      <c r="AV1668" t="s">
        <v>11111</v>
      </c>
      <c r="AW1668" t="s">
        <v>11111</v>
      </c>
      <c r="AX1668" t="s">
        <v>10909</v>
      </c>
    </row>
    <row r="1669" spans="1:50">
      <c r="AU1669" t="s">
        <v>5887</v>
      </c>
      <c r="AV1669" t="s">
        <v>984</v>
      </c>
      <c r="AW1669" t="s">
        <v>984</v>
      </c>
    </row>
    <row r="1670" spans="1:50">
      <c r="AU1670" t="s">
        <v>10841</v>
      </c>
      <c r="AV1670" t="s">
        <v>994</v>
      </c>
      <c r="AW1670" t="s">
        <v>994</v>
      </c>
    </row>
    <row r="1671" spans="1:50">
      <c r="AU1671" t="s">
        <v>10836</v>
      </c>
      <c r="AV1671" t="s">
        <v>1005</v>
      </c>
      <c r="AW1671" t="s">
        <v>1005</v>
      </c>
    </row>
    <row r="1672" spans="1:50">
      <c r="AU1672" t="s">
        <v>10831</v>
      </c>
      <c r="AV1672" t="s">
        <v>1015</v>
      </c>
      <c r="AW1672" t="s">
        <v>1015</v>
      </c>
    </row>
    <row r="1673" spans="1:50">
      <c r="AU1673" t="s">
        <v>8870</v>
      </c>
      <c r="AV1673" t="s">
        <v>1026</v>
      </c>
      <c r="AW1673" t="s">
        <v>1026</v>
      </c>
    </row>
    <row r="1674" spans="1:50">
      <c r="AU1674" t="s">
        <v>9393</v>
      </c>
      <c r="AV1674" t="s">
        <v>1037</v>
      </c>
      <c r="AW1674" t="s">
        <v>1037</v>
      </c>
    </row>
    <row r="1675" spans="1:50">
      <c r="AU1675" t="s">
        <v>6799</v>
      </c>
      <c r="AV1675" t="s">
        <v>1047</v>
      </c>
      <c r="AW1675" t="s">
        <v>1047</v>
      </c>
    </row>
    <row r="1676" spans="1:50">
      <c r="AU1676" t="s">
        <v>4645</v>
      </c>
      <c r="AV1676" t="s">
        <v>1057</v>
      </c>
      <c r="AW1676" t="s">
        <v>1057</v>
      </c>
    </row>
    <row r="1677" spans="1:50">
      <c r="AU1677" t="s">
        <v>8866</v>
      </c>
      <c r="AV1677" t="s">
        <v>1067</v>
      </c>
      <c r="AW1677" t="s">
        <v>1067</v>
      </c>
    </row>
    <row r="1678" spans="1:50">
      <c r="AU1678" t="s">
        <v>8867</v>
      </c>
      <c r="AV1678" t="s">
        <v>1076</v>
      </c>
      <c r="AW1678" t="s">
        <v>1076</v>
      </c>
    </row>
    <row r="1679" spans="1:50">
      <c r="AU1679" t="s">
        <v>2164</v>
      </c>
      <c r="AV1679" t="s">
        <v>1085</v>
      </c>
      <c r="AW1679" t="s">
        <v>1085</v>
      </c>
    </row>
    <row r="1680" spans="1:50">
      <c r="AU1680" t="s">
        <v>9390</v>
      </c>
      <c r="AV1680" t="s">
        <v>1100</v>
      </c>
      <c r="AW1680" t="s">
        <v>1100</v>
      </c>
    </row>
    <row r="1681" spans="47:49">
      <c r="AU1681" t="s">
        <v>4892</v>
      </c>
      <c r="AV1681" t="s">
        <v>1108</v>
      </c>
      <c r="AW1681" t="s">
        <v>1108</v>
      </c>
    </row>
    <row r="1682" spans="47:49">
      <c r="AU1682" t="s">
        <v>10825</v>
      </c>
      <c r="AV1682" t="s">
        <v>1119</v>
      </c>
      <c r="AW1682" t="s">
        <v>1119</v>
      </c>
    </row>
    <row r="1683" spans="47:49">
      <c r="AU1683" t="s">
        <v>6785</v>
      </c>
      <c r="AV1683" t="s">
        <v>1128</v>
      </c>
      <c r="AW1683" t="s">
        <v>1128</v>
      </c>
    </row>
    <row r="1684" spans="47:49">
      <c r="AU1684" t="s">
        <v>5838</v>
      </c>
      <c r="AV1684" t="s">
        <v>1138</v>
      </c>
      <c r="AW1684" t="s">
        <v>1138</v>
      </c>
    </row>
    <row r="1685" spans="47:49">
      <c r="AU1685" t="s">
        <v>5463</v>
      </c>
      <c r="AV1685" t="s">
        <v>1148</v>
      </c>
      <c r="AW1685" t="s">
        <v>1148</v>
      </c>
    </row>
    <row r="1686" spans="47:49">
      <c r="AU1686" t="s">
        <v>5464</v>
      </c>
      <c r="AV1686" t="s">
        <v>1156</v>
      </c>
      <c r="AW1686" t="s">
        <v>1156</v>
      </c>
    </row>
    <row r="1687" spans="47:49">
      <c r="AU1687" t="s">
        <v>9387</v>
      </c>
      <c r="AV1687" t="s">
        <v>1164</v>
      </c>
      <c r="AW1687" t="s">
        <v>1164</v>
      </c>
    </row>
    <row r="1688" spans="47:49">
      <c r="AU1688" t="s">
        <v>9853</v>
      </c>
      <c r="AV1688" t="s">
        <v>1172</v>
      </c>
      <c r="AW1688" t="s">
        <v>1172</v>
      </c>
    </row>
    <row r="1689" spans="47:49">
      <c r="AU1689" t="s">
        <v>10821</v>
      </c>
      <c r="AV1689" t="s">
        <v>1181</v>
      </c>
      <c r="AW1689" t="s">
        <v>1181</v>
      </c>
    </row>
    <row r="1690" spans="47:49">
      <c r="AU1690" t="s">
        <v>3071</v>
      </c>
      <c r="AV1690" t="s">
        <v>1193</v>
      </c>
      <c r="AW1690" t="s">
        <v>1193</v>
      </c>
    </row>
    <row r="1691" spans="47:49">
      <c r="AU1691" t="s">
        <v>6856</v>
      </c>
      <c r="AV1691" t="s">
        <v>1201</v>
      </c>
      <c r="AW1691" t="s">
        <v>1201</v>
      </c>
    </row>
    <row r="1692" spans="47:49">
      <c r="AU1692" t="s">
        <v>7423</v>
      </c>
      <c r="AV1692" t="s">
        <v>1209</v>
      </c>
      <c r="AW1692" t="s">
        <v>1209</v>
      </c>
    </row>
    <row r="1693" spans="47:49">
      <c r="AU1693" t="s">
        <v>9381</v>
      </c>
      <c r="AV1693" t="s">
        <v>1217</v>
      </c>
      <c r="AW1693" t="s">
        <v>1217</v>
      </c>
    </row>
    <row r="1694" spans="47:49">
      <c r="AU1694" t="s">
        <v>10817</v>
      </c>
      <c r="AV1694" t="s">
        <v>1225</v>
      </c>
      <c r="AW1694" t="s">
        <v>1225</v>
      </c>
    </row>
    <row r="1695" spans="47:49">
      <c r="AU1695" t="s">
        <v>10813</v>
      </c>
      <c r="AV1695" t="s">
        <v>1231</v>
      </c>
      <c r="AW1695" t="s">
        <v>1231</v>
      </c>
    </row>
    <row r="1696" spans="47:49">
      <c r="AU1696" t="s">
        <v>6368</v>
      </c>
      <c r="AV1696" t="s">
        <v>1242</v>
      </c>
      <c r="AW1696" t="s">
        <v>1242</v>
      </c>
    </row>
    <row r="1697" spans="47:49">
      <c r="AU1697" t="s">
        <v>9848</v>
      </c>
      <c r="AV1697" t="s">
        <v>1250</v>
      </c>
      <c r="AW1697" t="s">
        <v>1250</v>
      </c>
    </row>
    <row r="1698" spans="47:49">
      <c r="AU1698" t="s">
        <v>2413</v>
      </c>
      <c r="AV1698" t="s">
        <v>1257</v>
      </c>
      <c r="AW1698" t="s">
        <v>1257</v>
      </c>
    </row>
    <row r="1699" spans="47:49">
      <c r="AU1699" t="s">
        <v>9374</v>
      </c>
      <c r="AV1699" t="s">
        <v>1265</v>
      </c>
      <c r="AW1699" t="s">
        <v>1265</v>
      </c>
    </row>
    <row r="1700" spans="47:49">
      <c r="AU1700" t="s">
        <v>2232</v>
      </c>
      <c r="AV1700" t="s">
        <v>1273</v>
      </c>
      <c r="AW1700" t="s">
        <v>1273</v>
      </c>
    </row>
    <row r="1701" spans="47:49">
      <c r="AU1701" t="s">
        <v>2633</v>
      </c>
      <c r="AV1701" t="s">
        <v>1280</v>
      </c>
      <c r="AW1701" t="s">
        <v>1280</v>
      </c>
    </row>
    <row r="1702" spans="47:49">
      <c r="AU1702" t="s">
        <v>9843</v>
      </c>
      <c r="AV1702" t="s">
        <v>1288</v>
      </c>
      <c r="AW1702" t="s">
        <v>1288</v>
      </c>
    </row>
    <row r="1703" spans="47:49">
      <c r="AU1703" t="s">
        <v>9844</v>
      </c>
      <c r="AV1703" t="s">
        <v>1295</v>
      </c>
      <c r="AW1703" t="s">
        <v>1295</v>
      </c>
    </row>
    <row r="1704" spans="47:49">
      <c r="AU1704" t="s">
        <v>9369</v>
      </c>
      <c r="AV1704" t="s">
        <v>1303</v>
      </c>
      <c r="AW1704" t="s">
        <v>1303</v>
      </c>
    </row>
    <row r="1705" spans="47:49">
      <c r="AU1705" t="s">
        <v>9365</v>
      </c>
      <c r="AV1705" t="s">
        <v>1311</v>
      </c>
      <c r="AW1705" t="s">
        <v>1311</v>
      </c>
    </row>
    <row r="1706" spans="47:49">
      <c r="AU1706" t="s">
        <v>10809</v>
      </c>
      <c r="AV1706" t="s">
        <v>1319</v>
      </c>
      <c r="AW1706" t="s">
        <v>1319</v>
      </c>
    </row>
    <row r="1707" spans="47:49">
      <c r="AU1707" t="s">
        <v>5326</v>
      </c>
      <c r="AV1707" t="s">
        <v>1327</v>
      </c>
      <c r="AW1707" t="s">
        <v>1327</v>
      </c>
    </row>
    <row r="1708" spans="47:49">
      <c r="AU1708" t="s">
        <v>7678</v>
      </c>
      <c r="AV1708" t="s">
        <v>1334</v>
      </c>
      <c r="AW1708" t="s">
        <v>1334</v>
      </c>
    </row>
    <row r="1709" spans="47:49">
      <c r="AU1709" t="s">
        <v>4639</v>
      </c>
      <c r="AV1709" t="s">
        <v>1342</v>
      </c>
      <c r="AW1709" t="s">
        <v>1342</v>
      </c>
    </row>
    <row r="1710" spans="47:49">
      <c r="AU1710" t="s">
        <v>4227</v>
      </c>
      <c r="AV1710" t="s">
        <v>1351</v>
      </c>
      <c r="AW1710" t="s">
        <v>1351</v>
      </c>
    </row>
    <row r="1711" spans="47:49">
      <c r="AU1711" t="s">
        <v>7865</v>
      </c>
      <c r="AV1711" t="s">
        <v>1362</v>
      </c>
      <c r="AW1711" t="s">
        <v>1362</v>
      </c>
    </row>
    <row r="1712" spans="47:49">
      <c r="AU1712" t="s">
        <v>9839</v>
      </c>
      <c r="AV1712" t="s">
        <v>1371</v>
      </c>
      <c r="AW1712" t="s">
        <v>1371</v>
      </c>
    </row>
    <row r="1713" spans="47:49">
      <c r="AU1713" t="s">
        <v>6667</v>
      </c>
      <c r="AV1713" t="s">
        <v>1378</v>
      </c>
      <c r="AW1713" t="s">
        <v>1378</v>
      </c>
    </row>
    <row r="1714" spans="47:49">
      <c r="AU1714" t="s">
        <v>3949</v>
      </c>
      <c r="AV1714" t="s">
        <v>1385</v>
      </c>
      <c r="AW1714" t="s">
        <v>1385</v>
      </c>
    </row>
    <row r="1715" spans="47:49">
      <c r="AU1715" t="s">
        <v>7081</v>
      </c>
      <c r="AV1715" t="s">
        <v>1392</v>
      </c>
      <c r="AW1715" t="s">
        <v>1392</v>
      </c>
    </row>
    <row r="1716" spans="47:49">
      <c r="AU1716" t="s">
        <v>7627</v>
      </c>
      <c r="AV1716" t="s">
        <v>1400</v>
      </c>
      <c r="AW1716" t="s">
        <v>1400</v>
      </c>
    </row>
    <row r="1717" spans="47:49">
      <c r="AU1717" t="s">
        <v>9359</v>
      </c>
      <c r="AV1717" t="s">
        <v>1408</v>
      </c>
      <c r="AW1717" t="s">
        <v>1408</v>
      </c>
    </row>
    <row r="1718" spans="47:49">
      <c r="AU1718" t="s">
        <v>9360</v>
      </c>
      <c r="AV1718" t="s">
        <v>1416</v>
      </c>
      <c r="AW1718" t="s">
        <v>1416</v>
      </c>
    </row>
    <row r="1719" spans="47:49">
      <c r="AU1719" t="s">
        <v>9354</v>
      </c>
      <c r="AV1719" t="s">
        <v>1423</v>
      </c>
      <c r="AW1719" t="s">
        <v>1423</v>
      </c>
    </row>
    <row r="1720" spans="47:49">
      <c r="AU1720" t="s">
        <v>7148</v>
      </c>
      <c r="AV1720" t="s">
        <v>1432</v>
      </c>
      <c r="AW1720" t="s">
        <v>1432</v>
      </c>
    </row>
    <row r="1721" spans="47:49">
      <c r="AU1721" t="s">
        <v>9834</v>
      </c>
      <c r="AV1721" t="s">
        <v>1440</v>
      </c>
      <c r="AW1721" t="s">
        <v>1440</v>
      </c>
    </row>
    <row r="1722" spans="47:49">
      <c r="AU1722" t="s">
        <v>4633</v>
      </c>
      <c r="AV1722" t="s">
        <v>1449</v>
      </c>
      <c r="AW1722" t="s">
        <v>1449</v>
      </c>
    </row>
    <row r="1723" spans="47:49">
      <c r="AU1723" t="s">
        <v>7946</v>
      </c>
      <c r="AV1723" t="s">
        <v>1457</v>
      </c>
      <c r="AW1723" t="s">
        <v>1457</v>
      </c>
    </row>
    <row r="1724" spans="47:49">
      <c r="AU1724" t="s">
        <v>5322</v>
      </c>
      <c r="AV1724" t="s">
        <v>1465</v>
      </c>
      <c r="AW1724" t="s">
        <v>1465</v>
      </c>
    </row>
    <row r="1725" spans="47:49">
      <c r="AU1725" t="s">
        <v>4629</v>
      </c>
      <c r="AV1725" t="s">
        <v>1473</v>
      </c>
      <c r="AW1725" t="s">
        <v>1473</v>
      </c>
    </row>
    <row r="1726" spans="47:49">
      <c r="AU1726" t="s">
        <v>8861</v>
      </c>
      <c r="AV1726" t="s">
        <v>1481</v>
      </c>
      <c r="AW1726" t="s">
        <v>1481</v>
      </c>
    </row>
    <row r="1727" spans="47:49">
      <c r="AU1727" t="s">
        <v>8857</v>
      </c>
      <c r="AV1727" t="s">
        <v>1489</v>
      </c>
      <c r="AW1727" t="s">
        <v>1489</v>
      </c>
    </row>
    <row r="1728" spans="47:49">
      <c r="AU1728" t="s">
        <v>7729</v>
      </c>
      <c r="AV1728" t="s">
        <v>1498</v>
      </c>
      <c r="AW1728" t="s">
        <v>1498</v>
      </c>
    </row>
    <row r="1729" spans="47:49">
      <c r="AU1729" t="s">
        <v>6230</v>
      </c>
      <c r="AV1729" t="s">
        <v>1506</v>
      </c>
      <c r="AW1729" t="s">
        <v>1506</v>
      </c>
    </row>
    <row r="1730" spans="47:49">
      <c r="AU1730" t="s">
        <v>7995</v>
      </c>
      <c r="AV1730" t="s">
        <v>1514</v>
      </c>
      <c r="AW1730" t="s">
        <v>1514</v>
      </c>
    </row>
    <row r="1731" spans="47:49">
      <c r="AU1731" t="s">
        <v>1704</v>
      </c>
      <c r="AV1731" t="s">
        <v>1524</v>
      </c>
      <c r="AW1731" t="s">
        <v>1524</v>
      </c>
    </row>
    <row r="1732" spans="47:49">
      <c r="AU1732" t="s">
        <v>8854</v>
      </c>
      <c r="AV1732" t="s">
        <v>1533</v>
      </c>
      <c r="AW1732" t="s">
        <v>1533</v>
      </c>
    </row>
    <row r="1733" spans="47:49">
      <c r="AU1733" t="s">
        <v>3470</v>
      </c>
      <c r="AV1733" t="s">
        <v>1542</v>
      </c>
      <c r="AW1733" t="s">
        <v>1542</v>
      </c>
    </row>
    <row r="1734" spans="47:49">
      <c r="AU1734" t="s">
        <v>8137</v>
      </c>
      <c r="AV1734" t="s">
        <v>1550</v>
      </c>
      <c r="AW1734" t="s">
        <v>1550</v>
      </c>
    </row>
    <row r="1735" spans="47:49">
      <c r="AU1735" t="s">
        <v>2589</v>
      </c>
      <c r="AV1735" t="s">
        <v>1558</v>
      </c>
      <c r="AW1735" t="s">
        <v>1558</v>
      </c>
    </row>
    <row r="1736" spans="47:49">
      <c r="AU1736" t="s">
        <v>2590</v>
      </c>
      <c r="AV1736" t="s">
        <v>1565</v>
      </c>
      <c r="AW1736" t="s">
        <v>1565</v>
      </c>
    </row>
    <row r="1737" spans="47:49">
      <c r="AU1737" t="s">
        <v>10805</v>
      </c>
      <c r="AV1737" t="s">
        <v>1572</v>
      </c>
      <c r="AW1737" t="s">
        <v>1572</v>
      </c>
    </row>
    <row r="1738" spans="47:49">
      <c r="AU1738" t="s">
        <v>5570</v>
      </c>
      <c r="AV1738" t="s">
        <v>1579</v>
      </c>
      <c r="AW1738" t="s">
        <v>1579</v>
      </c>
    </row>
    <row r="1739" spans="47:49">
      <c r="AU1739" t="s">
        <v>5571</v>
      </c>
      <c r="AV1739" t="s">
        <v>1590</v>
      </c>
      <c r="AW1739" t="s">
        <v>1590</v>
      </c>
    </row>
    <row r="1740" spans="47:49">
      <c r="AU1740" t="s">
        <v>8054</v>
      </c>
      <c r="AV1740" t="s">
        <v>1598</v>
      </c>
      <c r="AW1740" t="s">
        <v>1598</v>
      </c>
    </row>
    <row r="1741" spans="47:49">
      <c r="AU1741" t="s">
        <v>5314</v>
      </c>
      <c r="AV1741" t="s">
        <v>1605</v>
      </c>
      <c r="AW1741" t="s">
        <v>1605</v>
      </c>
    </row>
    <row r="1742" spans="47:49">
      <c r="AU1742" t="s">
        <v>5315</v>
      </c>
      <c r="AV1742" t="s">
        <v>1611</v>
      </c>
      <c r="AW1742" t="s">
        <v>1611</v>
      </c>
    </row>
    <row r="1743" spans="47:49">
      <c r="AU1743" t="s">
        <v>5316</v>
      </c>
      <c r="AV1743" t="s">
        <v>1618</v>
      </c>
      <c r="AW1743" t="s">
        <v>1618</v>
      </c>
    </row>
    <row r="1744" spans="47:49">
      <c r="AU1744" t="s">
        <v>8850</v>
      </c>
      <c r="AV1744" t="s">
        <v>1625</v>
      </c>
      <c r="AW1744" t="s">
        <v>1625</v>
      </c>
    </row>
    <row r="1745" spans="47:49">
      <c r="AU1745" t="s">
        <v>1631</v>
      </c>
      <c r="AV1745" t="s">
        <v>1633</v>
      </c>
      <c r="AW1745" t="s">
        <v>1633</v>
      </c>
    </row>
    <row r="1746" spans="47:49">
      <c r="AU1746" t="s">
        <v>5979</v>
      </c>
      <c r="AV1746" t="s">
        <v>1639</v>
      </c>
      <c r="AW1746" t="s">
        <v>1639</v>
      </c>
    </row>
    <row r="1747" spans="47:49">
      <c r="AU1747" t="s">
        <v>4218</v>
      </c>
      <c r="AV1747" t="s">
        <v>1650</v>
      </c>
      <c r="AW1747" t="s">
        <v>1650</v>
      </c>
    </row>
    <row r="1748" spans="47:49">
      <c r="AU1748" t="s">
        <v>4219</v>
      </c>
      <c r="AV1748" t="s">
        <v>1662</v>
      </c>
      <c r="AW1748" t="s">
        <v>1662</v>
      </c>
    </row>
    <row r="1749" spans="47:49">
      <c r="AU1749" t="s">
        <v>5926</v>
      </c>
      <c r="AV1749" t="s">
        <v>1672</v>
      </c>
      <c r="AW1749" t="s">
        <v>1672</v>
      </c>
    </row>
    <row r="1750" spans="47:49">
      <c r="AU1750" t="s">
        <v>5927</v>
      </c>
      <c r="AV1750" t="s">
        <v>1680</v>
      </c>
      <c r="AW1750" t="s">
        <v>1680</v>
      </c>
    </row>
    <row r="1751" spans="47:49">
      <c r="AU1751" t="s">
        <v>5920</v>
      </c>
      <c r="AV1751" t="s">
        <v>1689</v>
      </c>
      <c r="AW1751" t="s">
        <v>1689</v>
      </c>
    </row>
    <row r="1752" spans="47:49">
      <c r="AU1752" t="s">
        <v>10801</v>
      </c>
      <c r="AV1752" t="s">
        <v>1699</v>
      </c>
      <c r="AW1752" t="s">
        <v>1699</v>
      </c>
    </row>
    <row r="1753" spans="47:49">
      <c r="AU1753" t="s">
        <v>10797</v>
      </c>
      <c r="AV1753" t="s">
        <v>1707</v>
      </c>
      <c r="AW1753" t="s">
        <v>1707</v>
      </c>
    </row>
    <row r="1754" spans="47:49">
      <c r="AU1754" t="s">
        <v>8873</v>
      </c>
      <c r="AV1754" t="s">
        <v>1717</v>
      </c>
      <c r="AW1754" t="s">
        <v>1717</v>
      </c>
    </row>
    <row r="1755" spans="47:49">
      <c r="AU1755" t="s">
        <v>2470</v>
      </c>
      <c r="AV1755" t="s">
        <v>1726</v>
      </c>
      <c r="AW1755" t="s">
        <v>1726</v>
      </c>
    </row>
    <row r="1756" spans="47:49">
      <c r="AU1756" t="s">
        <v>2458</v>
      </c>
      <c r="AV1756" t="s">
        <v>1733</v>
      </c>
      <c r="AW1756" t="s">
        <v>1733</v>
      </c>
    </row>
    <row r="1757" spans="47:49">
      <c r="AU1757" t="s">
        <v>4625</v>
      </c>
      <c r="AV1757" t="s">
        <v>1741</v>
      </c>
      <c r="AW1757" t="s">
        <v>1741</v>
      </c>
    </row>
    <row r="1758" spans="47:49">
      <c r="AU1758" t="s">
        <v>2086</v>
      </c>
      <c r="AV1758" t="s">
        <v>1749</v>
      </c>
      <c r="AW1758" t="s">
        <v>1749</v>
      </c>
    </row>
    <row r="1759" spans="47:49">
      <c r="AU1759" t="s">
        <v>9831</v>
      </c>
      <c r="AV1759" t="s">
        <v>1758</v>
      </c>
      <c r="AW1759" t="s">
        <v>1758</v>
      </c>
    </row>
    <row r="1760" spans="47:49">
      <c r="AU1760" t="s">
        <v>7335</v>
      </c>
      <c r="AV1760" t="s">
        <v>1767</v>
      </c>
      <c r="AW1760" t="s">
        <v>1767</v>
      </c>
    </row>
    <row r="1761" spans="47:49">
      <c r="AU1761" t="s">
        <v>7256</v>
      </c>
      <c r="AV1761" t="s">
        <v>1777</v>
      </c>
      <c r="AW1761" t="s">
        <v>1777</v>
      </c>
    </row>
    <row r="1762" spans="47:49">
      <c r="AU1762" t="s">
        <v>9828</v>
      </c>
      <c r="AV1762" t="s">
        <v>1786</v>
      </c>
      <c r="AW1762" t="s">
        <v>1786</v>
      </c>
    </row>
    <row r="1763" spans="47:49">
      <c r="AU1763" t="s">
        <v>1793</v>
      </c>
      <c r="AV1763" t="s">
        <v>1795</v>
      </c>
      <c r="AW1763" t="s">
        <v>1795</v>
      </c>
    </row>
    <row r="1764" spans="47:49">
      <c r="AU1764" t="s">
        <v>4212</v>
      </c>
      <c r="AV1764" t="s">
        <v>1803</v>
      </c>
      <c r="AW1764" t="s">
        <v>1803</v>
      </c>
    </row>
    <row r="1765" spans="47:49">
      <c r="AU1765" t="s">
        <v>4208</v>
      </c>
      <c r="AV1765" t="s">
        <v>1811</v>
      </c>
      <c r="AW1765" t="s">
        <v>1811</v>
      </c>
    </row>
    <row r="1766" spans="47:49">
      <c r="AU1766" t="s">
        <v>9818</v>
      </c>
      <c r="AV1766" t="s">
        <v>1819</v>
      </c>
      <c r="AW1766" t="s">
        <v>1819</v>
      </c>
    </row>
    <row r="1767" spans="47:49">
      <c r="AU1767" t="s">
        <v>10793</v>
      </c>
      <c r="AV1767" t="s">
        <v>1826</v>
      </c>
      <c r="AW1767" t="s">
        <v>1826</v>
      </c>
    </row>
    <row r="1768" spans="47:49">
      <c r="AU1768" t="s">
        <v>8734</v>
      </c>
      <c r="AV1768" t="s">
        <v>1836</v>
      </c>
      <c r="AW1768" t="s">
        <v>1836</v>
      </c>
    </row>
    <row r="1769" spans="47:49">
      <c r="AU1769" t="s">
        <v>4888</v>
      </c>
      <c r="AV1769" t="s">
        <v>1844</v>
      </c>
      <c r="AW1769" t="s">
        <v>1844</v>
      </c>
    </row>
    <row r="1770" spans="47:49">
      <c r="AU1770" t="s">
        <v>7621</v>
      </c>
      <c r="AV1770" t="s">
        <v>1856</v>
      </c>
      <c r="AW1770" t="s">
        <v>1856</v>
      </c>
    </row>
    <row r="1771" spans="47:49">
      <c r="AU1771" t="s">
        <v>7622</v>
      </c>
      <c r="AV1771" t="s">
        <v>1866</v>
      </c>
      <c r="AW1771" t="s">
        <v>1866</v>
      </c>
    </row>
    <row r="1772" spans="47:49">
      <c r="AU1772" t="s">
        <v>1053</v>
      </c>
      <c r="AV1772" t="s">
        <v>1049</v>
      </c>
      <c r="AW1772" t="s">
        <v>1049</v>
      </c>
    </row>
    <row r="1773" spans="47:49">
      <c r="AU1773" t="s">
        <v>4202</v>
      </c>
      <c r="AV1773" t="s">
        <v>1882</v>
      </c>
      <c r="AW1773" t="s">
        <v>1882</v>
      </c>
    </row>
    <row r="1774" spans="47:49">
      <c r="AU1774" t="s">
        <v>10788</v>
      </c>
      <c r="AV1774" t="s">
        <v>1893</v>
      </c>
      <c r="AW1774" t="s">
        <v>1893</v>
      </c>
    </row>
    <row r="1775" spans="47:49">
      <c r="AU1775" t="s">
        <v>10783</v>
      </c>
      <c r="AV1775" t="s">
        <v>1902</v>
      </c>
      <c r="AW1775" t="s">
        <v>1902</v>
      </c>
    </row>
    <row r="1776" spans="47:49">
      <c r="AU1776" t="s">
        <v>10784</v>
      </c>
      <c r="AV1776" t="s">
        <v>1909</v>
      </c>
      <c r="AW1776" t="s">
        <v>1909</v>
      </c>
    </row>
    <row r="1777" spans="47:49">
      <c r="AU1777" t="s">
        <v>8748</v>
      </c>
      <c r="AV1777" t="s">
        <v>1917</v>
      </c>
      <c r="AW1777" t="s">
        <v>1917</v>
      </c>
    </row>
    <row r="1778" spans="47:49">
      <c r="AU1778" t="s">
        <v>6568</v>
      </c>
      <c r="AV1778" t="s">
        <v>1927</v>
      </c>
      <c r="AW1778" t="s">
        <v>1927</v>
      </c>
    </row>
    <row r="1779" spans="47:49">
      <c r="AU1779" t="s">
        <v>8845</v>
      </c>
      <c r="AV1779" t="s">
        <v>1936</v>
      </c>
      <c r="AW1779" t="s">
        <v>1936</v>
      </c>
    </row>
    <row r="1780" spans="47:49">
      <c r="AU1780" t="s">
        <v>10779</v>
      </c>
      <c r="AV1780" t="s">
        <v>1945</v>
      </c>
      <c r="AW1780" t="s">
        <v>1945</v>
      </c>
    </row>
    <row r="1781" spans="47:49">
      <c r="AU1781" t="s">
        <v>10775</v>
      </c>
      <c r="AV1781" t="s">
        <v>1953</v>
      </c>
      <c r="AW1781" t="s">
        <v>1953</v>
      </c>
    </row>
    <row r="1782" spans="47:49">
      <c r="AU1782" t="s">
        <v>10771</v>
      </c>
      <c r="AV1782" t="s">
        <v>1961</v>
      </c>
      <c r="AW1782" t="s">
        <v>1961</v>
      </c>
    </row>
    <row r="1783" spans="47:49">
      <c r="AU1783" t="s">
        <v>4884</v>
      </c>
      <c r="AV1783" t="s">
        <v>1971</v>
      </c>
      <c r="AW1783" t="s">
        <v>1971</v>
      </c>
    </row>
    <row r="1784" spans="47:49">
      <c r="AU1784" t="s">
        <v>9350</v>
      </c>
      <c r="AV1784" t="s">
        <v>1440</v>
      </c>
      <c r="AW1784" t="s">
        <v>1440</v>
      </c>
    </row>
    <row r="1785" spans="47:49">
      <c r="AU1785" t="s">
        <v>8841</v>
      </c>
      <c r="AV1785" t="s">
        <v>1987</v>
      </c>
      <c r="AW1785" t="s">
        <v>1987</v>
      </c>
    </row>
    <row r="1786" spans="47:49">
      <c r="AU1786" t="s">
        <v>6528</v>
      </c>
      <c r="AV1786" t="s">
        <v>1994</v>
      </c>
      <c r="AW1786" t="s">
        <v>1994</v>
      </c>
    </row>
    <row r="1787" spans="47:49">
      <c r="AU1787" t="s">
        <v>4618</v>
      </c>
      <c r="AV1787" t="s">
        <v>2004</v>
      </c>
      <c r="AW1787" t="s">
        <v>2004</v>
      </c>
    </row>
    <row r="1788" spans="47:49">
      <c r="AU1788" t="s">
        <v>4619</v>
      </c>
      <c r="AV1788" t="s">
        <v>2011</v>
      </c>
      <c r="AW1788" t="s">
        <v>2011</v>
      </c>
    </row>
    <row r="1789" spans="47:49">
      <c r="AU1789" t="s">
        <v>10766</v>
      </c>
      <c r="AV1789" t="s">
        <v>2018</v>
      </c>
      <c r="AW1789" t="s">
        <v>2018</v>
      </c>
    </row>
    <row r="1790" spans="47:49">
      <c r="AU1790" t="s">
        <v>9346</v>
      </c>
      <c r="AV1790" t="s">
        <v>2026</v>
      </c>
      <c r="AW1790" t="s">
        <v>2026</v>
      </c>
    </row>
    <row r="1791" spans="47:49">
      <c r="AU1791" t="s">
        <v>6320</v>
      </c>
      <c r="AV1791" t="s">
        <v>2034</v>
      </c>
      <c r="AW1791" t="s">
        <v>2034</v>
      </c>
    </row>
    <row r="1792" spans="47:49">
      <c r="AU1792" t="s">
        <v>10761</v>
      </c>
      <c r="AV1792" t="s">
        <v>2041</v>
      </c>
      <c r="AW1792" t="s">
        <v>2041</v>
      </c>
    </row>
    <row r="1793" spans="47:49">
      <c r="AU1793" t="s">
        <v>3058</v>
      </c>
      <c r="AV1793" t="s">
        <v>2049</v>
      </c>
      <c r="AW1793" t="s">
        <v>2049</v>
      </c>
    </row>
    <row r="1794" spans="47:49">
      <c r="AU1794" t="s">
        <v>9814</v>
      </c>
      <c r="AV1794" t="s">
        <v>2057</v>
      </c>
      <c r="AW1794" t="s">
        <v>2057</v>
      </c>
    </row>
    <row r="1795" spans="47:49">
      <c r="AU1795" t="s">
        <v>7775</v>
      </c>
      <c r="AV1795" t="s">
        <v>2066</v>
      </c>
      <c r="AW1795" t="s">
        <v>2066</v>
      </c>
    </row>
    <row r="1796" spans="47:49">
      <c r="AU1796" t="s">
        <v>7218</v>
      </c>
      <c r="AV1796" t="s">
        <v>2075</v>
      </c>
      <c r="AW1796" t="s">
        <v>2075</v>
      </c>
    </row>
    <row r="1797" spans="47:49">
      <c r="AU1797" t="s">
        <v>5308</v>
      </c>
      <c r="AV1797" t="s">
        <v>2083</v>
      </c>
      <c r="AW1797" t="s">
        <v>2083</v>
      </c>
    </row>
    <row r="1798" spans="47:49">
      <c r="AU1798" t="s">
        <v>5671</v>
      </c>
      <c r="AV1798" t="s">
        <v>2089</v>
      </c>
      <c r="AW1798" t="s">
        <v>2089</v>
      </c>
    </row>
    <row r="1799" spans="47:49">
      <c r="AU1799" t="s">
        <v>6418</v>
      </c>
      <c r="AV1799" t="s">
        <v>2097</v>
      </c>
      <c r="AW1799" t="s">
        <v>2097</v>
      </c>
    </row>
    <row r="1800" spans="47:49">
      <c r="AU1800" t="s">
        <v>9342</v>
      </c>
      <c r="AV1800" t="s">
        <v>2105</v>
      </c>
      <c r="AW1800" t="s">
        <v>2105</v>
      </c>
    </row>
    <row r="1801" spans="47:49">
      <c r="AU1801" t="s">
        <v>4198</v>
      </c>
      <c r="AV1801" t="s">
        <v>2113</v>
      </c>
      <c r="AW1801" t="s">
        <v>2113</v>
      </c>
    </row>
    <row r="1802" spans="47:49">
      <c r="AU1802" t="s">
        <v>4611</v>
      </c>
      <c r="AV1802" t="s">
        <v>2122</v>
      </c>
      <c r="AW1802" t="s">
        <v>2122</v>
      </c>
    </row>
    <row r="1803" spans="47:49">
      <c r="AU1803" t="s">
        <v>10756</v>
      </c>
      <c r="AV1803" t="s">
        <v>2129</v>
      </c>
      <c r="AW1803" t="s">
        <v>2129</v>
      </c>
    </row>
    <row r="1804" spans="47:49">
      <c r="AU1804" t="s">
        <v>2533</v>
      </c>
      <c r="AV1804" t="s">
        <v>2143</v>
      </c>
      <c r="AW1804" t="s">
        <v>2143</v>
      </c>
    </row>
    <row r="1805" spans="47:49">
      <c r="AU1805" t="s">
        <v>8835</v>
      </c>
      <c r="AV1805" t="s">
        <v>2154</v>
      </c>
      <c r="AW1805" t="s">
        <v>2154</v>
      </c>
    </row>
    <row r="1806" spans="47:49">
      <c r="AU1806" t="s">
        <v>8836</v>
      </c>
      <c r="AV1806" t="s">
        <v>2160</v>
      </c>
      <c r="AW1806" t="s">
        <v>2160</v>
      </c>
    </row>
    <row r="1807" spans="47:49">
      <c r="AU1807" t="s">
        <v>9810</v>
      </c>
      <c r="AV1807" t="s">
        <v>2167</v>
      </c>
      <c r="AW1807" t="s">
        <v>2167</v>
      </c>
    </row>
    <row r="1808" spans="47:49">
      <c r="AU1808" t="s">
        <v>2197</v>
      </c>
      <c r="AV1808" t="s">
        <v>2175</v>
      </c>
      <c r="AW1808" t="s">
        <v>2175</v>
      </c>
    </row>
    <row r="1809" spans="47:49">
      <c r="AU1809" t="s">
        <v>2695</v>
      </c>
      <c r="AV1809" t="s">
        <v>2183</v>
      </c>
      <c r="AW1809" t="s">
        <v>2183</v>
      </c>
    </row>
    <row r="1810" spans="47:49">
      <c r="AU1810" t="s">
        <v>7633</v>
      </c>
      <c r="AV1810" t="s">
        <v>2193</v>
      </c>
      <c r="AW1810" t="s">
        <v>2193</v>
      </c>
    </row>
    <row r="1811" spans="47:49">
      <c r="AU1811" t="s">
        <v>8830</v>
      </c>
      <c r="AV1811" t="s">
        <v>2200</v>
      </c>
      <c r="AW1811" t="s">
        <v>2200</v>
      </c>
    </row>
    <row r="1812" spans="47:49">
      <c r="AU1812" t="s">
        <v>6516</v>
      </c>
      <c r="AV1812" t="s">
        <v>2207</v>
      </c>
      <c r="AW1812" t="s">
        <v>2207</v>
      </c>
    </row>
    <row r="1813" spans="47:49">
      <c r="AU1813" t="s">
        <v>8134</v>
      </c>
      <c r="AV1813" t="s">
        <v>2214</v>
      </c>
      <c r="AW1813" t="s">
        <v>2214</v>
      </c>
    </row>
    <row r="1814" spans="47:49">
      <c r="AU1814" t="s">
        <v>7755</v>
      </c>
      <c r="AV1814" t="s">
        <v>2222</v>
      </c>
      <c r="AW1814" t="s">
        <v>2222</v>
      </c>
    </row>
    <row r="1815" spans="47:49">
      <c r="AU1815" t="s">
        <v>3052</v>
      </c>
      <c r="AV1815" t="s">
        <v>2230</v>
      </c>
      <c r="AW1815" t="s">
        <v>2230</v>
      </c>
    </row>
    <row r="1816" spans="47:49">
      <c r="AU1816" t="s">
        <v>8128</v>
      </c>
      <c r="AV1816" t="s">
        <v>2235</v>
      </c>
      <c r="AW1816" t="s">
        <v>2235</v>
      </c>
    </row>
    <row r="1817" spans="47:49">
      <c r="AU1817" t="s">
        <v>3465</v>
      </c>
      <c r="AV1817" t="s">
        <v>2242</v>
      </c>
      <c r="AW1817" t="s">
        <v>2242</v>
      </c>
    </row>
    <row r="1818" spans="47:49">
      <c r="AU1818" t="s">
        <v>5860</v>
      </c>
      <c r="AV1818" t="s">
        <v>2252</v>
      </c>
      <c r="AW1818" t="s">
        <v>2252</v>
      </c>
    </row>
    <row r="1819" spans="47:49">
      <c r="AU1819" t="s">
        <v>3459</v>
      </c>
      <c r="AV1819" t="s">
        <v>2262</v>
      </c>
      <c r="AW1819" t="s">
        <v>2262</v>
      </c>
    </row>
    <row r="1820" spans="47:49">
      <c r="AU1820" t="s">
        <v>7745</v>
      </c>
      <c r="AV1820" t="s">
        <v>2270</v>
      </c>
      <c r="AW1820" t="s">
        <v>2270</v>
      </c>
    </row>
    <row r="1821" spans="47:49">
      <c r="AU1821" t="s">
        <v>2445</v>
      </c>
      <c r="AV1821" t="s">
        <v>2279</v>
      </c>
      <c r="AW1821" t="s">
        <v>2279</v>
      </c>
    </row>
    <row r="1822" spans="47:49">
      <c r="AU1822" t="s">
        <v>2080</v>
      </c>
      <c r="AV1822" t="s">
        <v>2078</v>
      </c>
      <c r="AW1822" t="s">
        <v>2078</v>
      </c>
    </row>
    <row r="1823" spans="47:49">
      <c r="AU1823" t="s">
        <v>1454</v>
      </c>
      <c r="AV1823" t="s">
        <v>2290</v>
      </c>
      <c r="AW1823" t="s">
        <v>2290</v>
      </c>
    </row>
    <row r="1824" spans="47:49">
      <c r="AU1824" t="s">
        <v>1308</v>
      </c>
      <c r="AV1824" t="s">
        <v>1306</v>
      </c>
      <c r="AW1824" t="s">
        <v>1306</v>
      </c>
    </row>
    <row r="1825" spans="47:49">
      <c r="AU1825" t="s">
        <v>9337</v>
      </c>
      <c r="AV1825" t="s">
        <v>2305</v>
      </c>
      <c r="AW1825" t="s">
        <v>2305</v>
      </c>
    </row>
    <row r="1826" spans="47:49">
      <c r="AU1826" t="s">
        <v>8826</v>
      </c>
      <c r="AV1826" t="s">
        <v>2317</v>
      </c>
      <c r="AW1826" t="s">
        <v>2317</v>
      </c>
    </row>
    <row r="1827" spans="47:49">
      <c r="AU1827" t="s">
        <v>10752</v>
      </c>
      <c r="AV1827" t="s">
        <v>2324</v>
      </c>
      <c r="AW1827" t="s">
        <v>2324</v>
      </c>
    </row>
    <row r="1828" spans="47:49">
      <c r="AU1828" t="s">
        <v>6598</v>
      </c>
      <c r="AV1828" t="s">
        <v>1440</v>
      </c>
      <c r="AW1828" t="s">
        <v>1440</v>
      </c>
    </row>
    <row r="1829" spans="47:49">
      <c r="AU1829" t="s">
        <v>1563</v>
      </c>
      <c r="AV1829" t="s">
        <v>2339</v>
      </c>
      <c r="AW1829" t="s">
        <v>2339</v>
      </c>
    </row>
    <row r="1830" spans="47:49">
      <c r="AU1830" t="s">
        <v>1968</v>
      </c>
      <c r="AV1830" t="s">
        <v>2348</v>
      </c>
      <c r="AW1830" t="s">
        <v>2348</v>
      </c>
    </row>
    <row r="1831" spans="47:49">
      <c r="AU1831" t="s">
        <v>5296</v>
      </c>
      <c r="AV1831" t="s">
        <v>2357</v>
      </c>
      <c r="AW1831" t="s">
        <v>2357</v>
      </c>
    </row>
    <row r="1832" spans="47:49">
      <c r="AU1832" t="s">
        <v>7021</v>
      </c>
      <c r="AV1832" t="s">
        <v>2365</v>
      </c>
      <c r="AW1832" t="s">
        <v>2365</v>
      </c>
    </row>
    <row r="1833" spans="47:49">
      <c r="AU1833" t="s">
        <v>6401</v>
      </c>
      <c r="AV1833" t="s">
        <v>2372</v>
      </c>
      <c r="AW1833" t="s">
        <v>2372</v>
      </c>
    </row>
    <row r="1834" spans="47:49">
      <c r="AU1834" t="s">
        <v>10748</v>
      </c>
      <c r="AV1834" t="s">
        <v>2379</v>
      </c>
      <c r="AW1834" t="s">
        <v>2379</v>
      </c>
    </row>
    <row r="1835" spans="47:49">
      <c r="AU1835" t="s">
        <v>9333</v>
      </c>
      <c r="AV1835" t="s">
        <v>2388</v>
      </c>
      <c r="AW1835" t="s">
        <v>2388</v>
      </c>
    </row>
    <row r="1836" spans="47:49">
      <c r="AU1836" t="s">
        <v>6851</v>
      </c>
      <c r="AV1836" t="s">
        <v>2396</v>
      </c>
      <c r="AW1836" t="s">
        <v>2396</v>
      </c>
    </row>
    <row r="1837" spans="47:49">
      <c r="AU1837" t="s">
        <v>9328</v>
      </c>
      <c r="AV1837" t="s">
        <v>2407</v>
      </c>
      <c r="AW1837" t="s">
        <v>2407</v>
      </c>
    </row>
    <row r="1838" spans="47:49">
      <c r="AU1838" t="s">
        <v>9329</v>
      </c>
      <c r="AV1838" t="s">
        <v>2415</v>
      </c>
      <c r="AW1838" t="s">
        <v>2415</v>
      </c>
    </row>
    <row r="1839" spans="47:49">
      <c r="AU1839" t="s">
        <v>3943</v>
      </c>
      <c r="AV1839" t="s">
        <v>2423</v>
      </c>
      <c r="AW1839" t="s">
        <v>2423</v>
      </c>
    </row>
    <row r="1840" spans="47:49">
      <c r="AU1840" t="s">
        <v>7898</v>
      </c>
      <c r="AV1840" t="s">
        <v>2433</v>
      </c>
      <c r="AW1840" t="s">
        <v>2433</v>
      </c>
    </row>
    <row r="1841" spans="47:49">
      <c r="AU1841" t="s">
        <v>9322</v>
      </c>
      <c r="AV1841" t="s">
        <v>2442</v>
      </c>
      <c r="AW1841" t="s">
        <v>2442</v>
      </c>
    </row>
    <row r="1842" spans="47:49">
      <c r="AU1842" t="s">
        <v>9323</v>
      </c>
      <c r="AV1842" t="s">
        <v>2447</v>
      </c>
      <c r="AW1842" t="s">
        <v>2447</v>
      </c>
    </row>
    <row r="1843" spans="47:49">
      <c r="AU1843" t="s">
        <v>6822</v>
      </c>
      <c r="AV1843" t="s">
        <v>2454</v>
      </c>
      <c r="AW1843" t="s">
        <v>2454</v>
      </c>
    </row>
    <row r="1844" spans="47:49">
      <c r="AU1844" t="s">
        <v>10743</v>
      </c>
      <c r="AV1844" t="s">
        <v>2461</v>
      </c>
      <c r="AW1844" t="s">
        <v>2461</v>
      </c>
    </row>
    <row r="1845" spans="47:49">
      <c r="AU1845" t="s">
        <v>10744</v>
      </c>
      <c r="AV1845" t="s">
        <v>2468</v>
      </c>
      <c r="AW1845" t="s">
        <v>2468</v>
      </c>
    </row>
    <row r="1846" spans="47:49">
      <c r="AU1846" t="s">
        <v>1236</v>
      </c>
      <c r="AV1846" t="s">
        <v>2472</v>
      </c>
      <c r="AW1846" t="s">
        <v>2472</v>
      </c>
    </row>
    <row r="1847" spans="47:49">
      <c r="AU1847" t="s">
        <v>1237</v>
      </c>
      <c r="AV1847" t="s">
        <v>2478</v>
      </c>
      <c r="AW1847" t="s">
        <v>2478</v>
      </c>
    </row>
    <row r="1848" spans="47:49">
      <c r="AU1848" t="s">
        <v>1238</v>
      </c>
      <c r="AV1848" t="s">
        <v>2485</v>
      </c>
      <c r="AW1848" t="s">
        <v>2485</v>
      </c>
    </row>
    <row r="1849" spans="47:49">
      <c r="AU1849" t="s">
        <v>3938</v>
      </c>
      <c r="AV1849" t="s">
        <v>2492</v>
      </c>
      <c r="AW1849" t="s">
        <v>2492</v>
      </c>
    </row>
    <row r="1850" spans="47:49">
      <c r="AU1850" t="s">
        <v>10737</v>
      </c>
      <c r="AV1850" t="s">
        <v>2500</v>
      </c>
      <c r="AW1850" t="s">
        <v>2500</v>
      </c>
    </row>
    <row r="1851" spans="47:49">
      <c r="AU1851" t="s">
        <v>2619</v>
      </c>
      <c r="AV1851" t="s">
        <v>2506</v>
      </c>
      <c r="AW1851" t="s">
        <v>2506</v>
      </c>
    </row>
    <row r="1852" spans="47:49">
      <c r="AU1852" t="s">
        <v>9318</v>
      </c>
      <c r="AV1852" t="s">
        <v>2513</v>
      </c>
      <c r="AW1852" t="s">
        <v>2513</v>
      </c>
    </row>
    <row r="1853" spans="47:49">
      <c r="AU1853" t="s">
        <v>9798</v>
      </c>
      <c r="AV1853" t="s">
        <v>2521</v>
      </c>
      <c r="AW1853" t="s">
        <v>2521</v>
      </c>
    </row>
    <row r="1854" spans="47:49">
      <c r="AU1854" t="s">
        <v>3453</v>
      </c>
      <c r="AV1854" t="s">
        <v>2529</v>
      </c>
      <c r="AW1854" t="s">
        <v>2529</v>
      </c>
    </row>
    <row r="1855" spans="47:49">
      <c r="AU1855" t="s">
        <v>5893</v>
      </c>
      <c r="AV1855" t="s">
        <v>2536</v>
      </c>
      <c r="AW1855" t="s">
        <v>2536</v>
      </c>
    </row>
    <row r="1856" spans="47:49">
      <c r="AU1856" t="s">
        <v>5519</v>
      </c>
      <c r="AV1856" t="s">
        <v>2544</v>
      </c>
      <c r="AW1856" t="s">
        <v>2544</v>
      </c>
    </row>
    <row r="1857" spans="47:49">
      <c r="AU1857" t="s">
        <v>3934</v>
      </c>
      <c r="AV1857" t="s">
        <v>2553</v>
      </c>
      <c r="AW1857" t="s">
        <v>2553</v>
      </c>
    </row>
    <row r="1858" spans="47:49">
      <c r="AU1858" t="s">
        <v>3935</v>
      </c>
      <c r="AV1858" t="s">
        <v>2559</v>
      </c>
      <c r="AW1858" t="s">
        <v>2559</v>
      </c>
    </row>
    <row r="1859" spans="47:49">
      <c r="AU1859" t="s">
        <v>8821</v>
      </c>
      <c r="AV1859" t="s">
        <v>2566</v>
      </c>
      <c r="AW1859" t="s">
        <v>2566</v>
      </c>
    </row>
    <row r="1860" spans="47:49">
      <c r="AU1860" t="s">
        <v>8822</v>
      </c>
      <c r="AV1860" t="s">
        <v>2572</v>
      </c>
      <c r="AW1860" t="s">
        <v>2572</v>
      </c>
    </row>
    <row r="1861" spans="47:49">
      <c r="AU1861" t="s">
        <v>8817</v>
      </c>
      <c r="AV1861" t="s">
        <v>2579</v>
      </c>
      <c r="AW1861" t="s">
        <v>2579</v>
      </c>
    </row>
    <row r="1862" spans="47:49">
      <c r="AU1862" t="s">
        <v>4606</v>
      </c>
      <c r="AV1862" t="s">
        <v>2587</v>
      </c>
      <c r="AW1862" t="s">
        <v>2587</v>
      </c>
    </row>
    <row r="1863" spans="47:49">
      <c r="AU1863" t="s">
        <v>8809</v>
      </c>
      <c r="AV1863" t="s">
        <v>2593</v>
      </c>
      <c r="AW1863" t="s">
        <v>2593</v>
      </c>
    </row>
    <row r="1864" spans="47:49">
      <c r="AU1864" t="s">
        <v>3046</v>
      </c>
      <c r="AV1864" t="s">
        <v>2599</v>
      </c>
      <c r="AW1864" t="s">
        <v>2599</v>
      </c>
    </row>
    <row r="1865" spans="47:49">
      <c r="AU1865" t="s">
        <v>10734</v>
      </c>
      <c r="AV1865" t="s">
        <v>2607</v>
      </c>
      <c r="AW1865" t="s">
        <v>2607</v>
      </c>
    </row>
    <row r="1866" spans="47:49">
      <c r="AU1866" t="s">
        <v>6539</v>
      </c>
      <c r="AV1866" t="s">
        <v>2615</v>
      </c>
      <c r="AW1866" t="s">
        <v>2615</v>
      </c>
    </row>
    <row r="1867" spans="47:49">
      <c r="AU1867" t="s">
        <v>3038</v>
      </c>
      <c r="AV1867" t="s">
        <v>2622</v>
      </c>
      <c r="AW1867" t="s">
        <v>2622</v>
      </c>
    </row>
    <row r="1868" spans="47:49">
      <c r="AU1868" t="s">
        <v>7770</v>
      </c>
      <c r="AV1868" t="s">
        <v>2631</v>
      </c>
      <c r="AW1868" t="s">
        <v>2631</v>
      </c>
    </row>
    <row r="1869" spans="47:49">
      <c r="AU1869" t="s">
        <v>8806</v>
      </c>
      <c r="AV1869" t="s">
        <v>2636</v>
      </c>
      <c r="AW1869" t="s">
        <v>2636</v>
      </c>
    </row>
    <row r="1870" spans="47:49">
      <c r="AU1870" t="s">
        <v>2451</v>
      </c>
      <c r="AV1870" t="s">
        <v>2641</v>
      </c>
      <c r="AW1870" t="s">
        <v>2641</v>
      </c>
    </row>
    <row r="1871" spans="47:49">
      <c r="AU1871" t="s">
        <v>4192</v>
      </c>
      <c r="AV1871" t="s">
        <v>2648</v>
      </c>
      <c r="AW1871" t="s">
        <v>2648</v>
      </c>
    </row>
    <row r="1872" spans="47:49">
      <c r="AU1872" t="s">
        <v>10730</v>
      </c>
      <c r="AV1872" t="s">
        <v>2655</v>
      </c>
      <c r="AW1872" t="s">
        <v>2655</v>
      </c>
    </row>
    <row r="1873" spans="47:49">
      <c r="AU1873" t="s">
        <v>10731</v>
      </c>
      <c r="AV1873" t="s">
        <v>2661</v>
      </c>
      <c r="AW1873" t="s">
        <v>2661</v>
      </c>
    </row>
    <row r="1874" spans="47:49">
      <c r="AU1874" t="s">
        <v>8801</v>
      </c>
      <c r="AV1874" t="s">
        <v>2668</v>
      </c>
      <c r="AW1874" t="s">
        <v>2668</v>
      </c>
    </row>
    <row r="1875" spans="47:49">
      <c r="AU1875" t="s">
        <v>9312</v>
      </c>
      <c r="AV1875" t="s">
        <v>2676</v>
      </c>
      <c r="AW1875" t="s">
        <v>2676</v>
      </c>
    </row>
    <row r="1876" spans="47:49">
      <c r="AU1876" t="s">
        <v>6473</v>
      </c>
      <c r="AV1876" t="s">
        <v>2684</v>
      </c>
      <c r="AW1876" t="s">
        <v>2684</v>
      </c>
    </row>
    <row r="1877" spans="47:49">
      <c r="AU1877" t="s">
        <v>5650</v>
      </c>
      <c r="AV1877" t="s">
        <v>2692</v>
      </c>
      <c r="AW1877" t="s">
        <v>2692</v>
      </c>
    </row>
    <row r="1878" spans="47:49">
      <c r="AU1878" t="s">
        <v>5651</v>
      </c>
      <c r="AV1878" t="s">
        <v>2697</v>
      </c>
      <c r="AW1878" t="s">
        <v>2697</v>
      </c>
    </row>
    <row r="1879" spans="47:49">
      <c r="AU1879" t="s">
        <v>1833</v>
      </c>
      <c r="AV1879" t="s">
        <v>2706</v>
      </c>
      <c r="AW1879" t="s">
        <v>2706</v>
      </c>
    </row>
    <row r="1880" spans="47:49">
      <c r="AU1880" t="s">
        <v>4600</v>
      </c>
      <c r="AV1880" t="s">
        <v>2713</v>
      </c>
      <c r="AW1880" t="s">
        <v>2713</v>
      </c>
    </row>
    <row r="1881" spans="47:49">
      <c r="AU1881" t="s">
        <v>1495</v>
      </c>
      <c r="AV1881" t="s">
        <v>1492</v>
      </c>
      <c r="AW1881" t="s">
        <v>1492</v>
      </c>
    </row>
    <row r="1882" spans="47:49">
      <c r="AU1882" t="s">
        <v>4877</v>
      </c>
      <c r="AV1882" t="s">
        <v>2729</v>
      </c>
      <c r="AW1882" t="s">
        <v>2729</v>
      </c>
    </row>
    <row r="1883" spans="47:49">
      <c r="AU1883" t="s">
        <v>9308</v>
      </c>
      <c r="AV1883" t="s">
        <v>2736</v>
      </c>
      <c r="AW1883" t="s">
        <v>2736</v>
      </c>
    </row>
    <row r="1884" spans="47:49">
      <c r="AU1884" t="s">
        <v>10726</v>
      </c>
      <c r="AV1884" t="s">
        <v>2744</v>
      </c>
      <c r="AW1884" t="s">
        <v>2744</v>
      </c>
    </row>
    <row r="1885" spans="47:49">
      <c r="AU1885" t="s">
        <v>8256</v>
      </c>
      <c r="AV1885" t="s">
        <v>2753</v>
      </c>
      <c r="AW1885" t="s">
        <v>2753</v>
      </c>
    </row>
    <row r="1886" spans="47:49">
      <c r="AU1886" t="s">
        <v>7437</v>
      </c>
      <c r="AV1886" t="s">
        <v>2762</v>
      </c>
      <c r="AW1886" t="s">
        <v>2762</v>
      </c>
    </row>
    <row r="1887" spans="47:49">
      <c r="AU1887" t="s">
        <v>4592</v>
      </c>
      <c r="AV1887" t="s">
        <v>2770</v>
      </c>
      <c r="AW1887" t="s">
        <v>2770</v>
      </c>
    </row>
    <row r="1888" spans="47:49">
      <c r="AU1888" t="s">
        <v>9794</v>
      </c>
      <c r="AV1888" t="s">
        <v>2778</v>
      </c>
      <c r="AW1888" t="s">
        <v>2778</v>
      </c>
    </row>
    <row r="1889" spans="47:49">
      <c r="AU1889" t="s">
        <v>6980</v>
      </c>
      <c r="AV1889" t="s">
        <v>2786</v>
      </c>
      <c r="AW1889" t="s">
        <v>2786</v>
      </c>
    </row>
    <row r="1890" spans="47:49">
      <c r="AU1890" t="s">
        <v>2672</v>
      </c>
      <c r="AV1890" t="s">
        <v>2670</v>
      </c>
      <c r="AW1890" t="s">
        <v>2670</v>
      </c>
    </row>
    <row r="1891" spans="47:49">
      <c r="AU1891" t="s">
        <v>2673</v>
      </c>
      <c r="AV1891" t="s">
        <v>2800</v>
      </c>
      <c r="AW1891" t="s">
        <v>2800</v>
      </c>
    </row>
    <row r="1892" spans="47:49">
      <c r="AU1892" t="s">
        <v>8117</v>
      </c>
      <c r="AV1892" t="s">
        <v>2806</v>
      </c>
      <c r="AW1892" t="s">
        <v>2806</v>
      </c>
    </row>
    <row r="1893" spans="47:49">
      <c r="AU1893" t="s">
        <v>6094</v>
      </c>
      <c r="AV1893" t="s">
        <v>2814</v>
      </c>
      <c r="AW1893" t="s">
        <v>2814</v>
      </c>
    </row>
    <row r="1894" spans="47:49">
      <c r="AU1894" t="s">
        <v>3032</v>
      </c>
      <c r="AV1894" t="s">
        <v>2822</v>
      </c>
      <c r="AW1894" t="s">
        <v>2822</v>
      </c>
    </row>
    <row r="1895" spans="47:49">
      <c r="AU1895" t="s">
        <v>3927</v>
      </c>
      <c r="AV1895" t="s">
        <v>2830</v>
      </c>
      <c r="AW1895" t="s">
        <v>2830</v>
      </c>
    </row>
    <row r="1896" spans="47:49">
      <c r="AU1896" t="s">
        <v>2430</v>
      </c>
      <c r="AV1896" t="s">
        <v>2839</v>
      </c>
      <c r="AW1896" t="s">
        <v>2839</v>
      </c>
    </row>
    <row r="1897" spans="47:49">
      <c r="AU1897" t="s">
        <v>9302</v>
      </c>
      <c r="AV1897" t="s">
        <v>2848</v>
      </c>
      <c r="AW1897" t="s">
        <v>2848</v>
      </c>
    </row>
    <row r="1898" spans="47:49">
      <c r="AU1898" t="s">
        <v>4188</v>
      </c>
      <c r="AV1898" t="s">
        <v>2856</v>
      </c>
      <c r="AW1898" t="s">
        <v>2856</v>
      </c>
    </row>
    <row r="1899" spans="47:49">
      <c r="AU1899" t="s">
        <v>4180</v>
      </c>
      <c r="AV1899" t="s">
        <v>2864</v>
      </c>
      <c r="AW1899" t="s">
        <v>2864</v>
      </c>
    </row>
    <row r="1900" spans="47:49">
      <c r="AU1900" t="s">
        <v>9298</v>
      </c>
      <c r="AV1900" t="s">
        <v>2874</v>
      </c>
      <c r="AW1900" t="s">
        <v>2874</v>
      </c>
    </row>
    <row r="1901" spans="47:49">
      <c r="AU1901" t="s">
        <v>1462</v>
      </c>
      <c r="AV1901" t="s">
        <v>1460</v>
      </c>
      <c r="AW1901" t="s">
        <v>1460</v>
      </c>
    </row>
    <row r="1902" spans="47:49">
      <c r="AU1902" t="s">
        <v>1331</v>
      </c>
      <c r="AV1902" t="s">
        <v>2888</v>
      </c>
      <c r="AW1902" t="s">
        <v>2888</v>
      </c>
    </row>
    <row r="1903" spans="47:49">
      <c r="AU1903" t="s">
        <v>7725</v>
      </c>
      <c r="AV1903" t="s">
        <v>2895</v>
      </c>
      <c r="AW1903" t="s">
        <v>2895</v>
      </c>
    </row>
    <row r="1904" spans="47:49">
      <c r="AU1904" t="s">
        <v>8792</v>
      </c>
      <c r="AV1904" t="s">
        <v>2896</v>
      </c>
      <c r="AW1904" t="s">
        <v>2896</v>
      </c>
    </row>
    <row r="1905" spans="47:49">
      <c r="AU1905" t="s">
        <v>7474</v>
      </c>
      <c r="AV1905" t="s">
        <v>2910</v>
      </c>
      <c r="AW1905" t="s">
        <v>2910</v>
      </c>
    </row>
    <row r="1906" spans="47:49">
      <c r="AU1906" t="s">
        <v>2420</v>
      </c>
      <c r="AV1906" t="s">
        <v>2915</v>
      </c>
      <c r="AW1906" t="s">
        <v>2915</v>
      </c>
    </row>
    <row r="1907" spans="47:49">
      <c r="AU1907" t="s">
        <v>6698</v>
      </c>
      <c r="AV1907" t="s">
        <v>2417</v>
      </c>
      <c r="AW1907" t="s">
        <v>2417</v>
      </c>
    </row>
    <row r="1908" spans="47:49">
      <c r="AU1908" t="s">
        <v>5824</v>
      </c>
      <c r="AV1908" t="s">
        <v>2927</v>
      </c>
      <c r="AW1908" t="s">
        <v>2927</v>
      </c>
    </row>
    <row r="1909" spans="47:49">
      <c r="AU1909" t="s">
        <v>8123</v>
      </c>
      <c r="AV1909" t="s">
        <v>2935</v>
      </c>
      <c r="AW1909" t="s">
        <v>2935</v>
      </c>
    </row>
    <row r="1910" spans="47:49">
      <c r="AU1910" t="s">
        <v>6769</v>
      </c>
      <c r="AV1910" t="s">
        <v>2943</v>
      </c>
      <c r="AW1910" t="s">
        <v>2943</v>
      </c>
    </row>
    <row r="1911" spans="47:49">
      <c r="AU1911" t="s">
        <v>8785</v>
      </c>
      <c r="AV1911" t="s">
        <v>2952</v>
      </c>
      <c r="AW1911" t="s">
        <v>2952</v>
      </c>
    </row>
    <row r="1912" spans="47:49">
      <c r="AU1912" t="s">
        <v>8786</v>
      </c>
      <c r="AV1912" t="s">
        <v>2958</v>
      </c>
      <c r="AW1912" t="s">
        <v>2958</v>
      </c>
    </row>
    <row r="1913" spans="47:49">
      <c r="AU1913" t="s">
        <v>3447</v>
      </c>
      <c r="AV1913" t="s">
        <v>2966</v>
      </c>
      <c r="AW1913" t="s">
        <v>2966</v>
      </c>
    </row>
    <row r="1914" spans="47:49">
      <c r="AU1914" t="s">
        <v>10722</v>
      </c>
      <c r="AV1914" t="s">
        <v>2974</v>
      </c>
      <c r="AW1914" t="s">
        <v>2974</v>
      </c>
    </row>
    <row r="1915" spans="47:49">
      <c r="AU1915" t="s">
        <v>6462</v>
      </c>
      <c r="AV1915" t="s">
        <v>2981</v>
      </c>
      <c r="AW1915" t="s">
        <v>2981</v>
      </c>
    </row>
    <row r="1916" spans="47:49">
      <c r="AU1916" t="s">
        <v>4871</v>
      </c>
      <c r="AV1916" t="s">
        <v>2991</v>
      </c>
      <c r="AW1916" t="s">
        <v>2991</v>
      </c>
    </row>
    <row r="1917" spans="47:49">
      <c r="AU1917" t="s">
        <v>9785</v>
      </c>
      <c r="AV1917" t="s">
        <v>2999</v>
      </c>
      <c r="AW1917" t="s">
        <v>2999</v>
      </c>
    </row>
    <row r="1918" spans="47:49">
      <c r="AU1918" t="s">
        <v>3441</v>
      </c>
      <c r="AV1918" t="s">
        <v>3007</v>
      </c>
      <c r="AW1918" t="s">
        <v>3007</v>
      </c>
    </row>
    <row r="1919" spans="47:49">
      <c r="AU1919" t="s">
        <v>5512</v>
      </c>
      <c r="AV1919" t="s">
        <v>3013</v>
      </c>
      <c r="AW1919" t="s">
        <v>3013</v>
      </c>
    </row>
    <row r="1920" spans="47:49">
      <c r="AU1920" t="s">
        <v>10718</v>
      </c>
      <c r="AV1920" t="s">
        <v>3021</v>
      </c>
      <c r="AW1920" t="s">
        <v>3021</v>
      </c>
    </row>
    <row r="1921" spans="47:49">
      <c r="AU1921" t="s">
        <v>6294</v>
      </c>
      <c r="AV1921" t="s">
        <v>3029</v>
      </c>
      <c r="AW1921" t="s">
        <v>3029</v>
      </c>
    </row>
    <row r="1922" spans="47:49">
      <c r="AU1922" t="s">
        <v>3433</v>
      </c>
      <c r="AV1922" t="s">
        <v>3035</v>
      </c>
      <c r="AW1922" t="s">
        <v>3035</v>
      </c>
    </row>
    <row r="1923" spans="47:49">
      <c r="AU1923" t="s">
        <v>5558</v>
      </c>
      <c r="AV1923" t="s">
        <v>3041</v>
      </c>
      <c r="AW1923" t="s">
        <v>3041</v>
      </c>
    </row>
    <row r="1924" spans="47:49">
      <c r="AU1924" t="s">
        <v>10712</v>
      </c>
      <c r="AV1924" t="s">
        <v>3049</v>
      </c>
      <c r="AW1924" t="s">
        <v>3049</v>
      </c>
    </row>
    <row r="1925" spans="47:49">
      <c r="AU1925" t="s">
        <v>8780</v>
      </c>
      <c r="AV1925" t="s">
        <v>3055</v>
      </c>
      <c r="AW1925" t="s">
        <v>3055</v>
      </c>
    </row>
    <row r="1926" spans="47:49">
      <c r="AU1926" t="s">
        <v>6354</v>
      </c>
      <c r="AV1926" t="s">
        <v>3061</v>
      </c>
      <c r="AW1926" t="s">
        <v>3061</v>
      </c>
    </row>
    <row r="1927" spans="47:49">
      <c r="AU1927" t="s">
        <v>6347</v>
      </c>
      <c r="AV1927" t="s">
        <v>3068</v>
      </c>
      <c r="AW1927" t="s">
        <v>3068</v>
      </c>
    </row>
    <row r="1928" spans="47:49">
      <c r="AU1928" t="s">
        <v>10706</v>
      </c>
      <c r="AV1928" t="s">
        <v>3074</v>
      </c>
      <c r="AW1928" t="s">
        <v>3074</v>
      </c>
    </row>
    <row r="1929" spans="47:49">
      <c r="AU1929" t="s">
        <v>10702</v>
      </c>
      <c r="AV1929" t="s">
        <v>3085</v>
      </c>
      <c r="AW1929" t="s">
        <v>3085</v>
      </c>
    </row>
    <row r="1930" spans="47:49">
      <c r="AU1930" t="s">
        <v>3923</v>
      </c>
      <c r="AV1930" t="s">
        <v>3095</v>
      </c>
      <c r="AW1930" t="s">
        <v>3095</v>
      </c>
    </row>
    <row r="1931" spans="47:49">
      <c r="AU1931" t="s">
        <v>4584</v>
      </c>
      <c r="AV1931" t="s">
        <v>3105</v>
      </c>
      <c r="AW1931" t="s">
        <v>3105</v>
      </c>
    </row>
    <row r="1932" spans="47:49">
      <c r="AU1932" t="s">
        <v>5508</v>
      </c>
      <c r="AV1932" t="s">
        <v>3114</v>
      </c>
      <c r="AW1932" t="s">
        <v>3114</v>
      </c>
    </row>
    <row r="1933" spans="47:49">
      <c r="AU1933" t="s">
        <v>4577</v>
      </c>
      <c r="AV1933" t="s">
        <v>3123</v>
      </c>
      <c r="AW1933" t="s">
        <v>3123</v>
      </c>
    </row>
    <row r="1934" spans="47:49">
      <c r="AU1934" t="s">
        <v>4578</v>
      </c>
      <c r="AV1934" t="s">
        <v>3132</v>
      </c>
      <c r="AW1934" t="s">
        <v>3132</v>
      </c>
    </row>
    <row r="1935" spans="47:49">
      <c r="AU1935" t="s">
        <v>4579</v>
      </c>
      <c r="AV1935" t="s">
        <v>3138</v>
      </c>
      <c r="AW1935" t="s">
        <v>3138</v>
      </c>
    </row>
    <row r="1936" spans="47:49">
      <c r="AU1936" t="s">
        <v>7921</v>
      </c>
      <c r="AV1936" t="s">
        <v>3146</v>
      </c>
      <c r="AW1936" t="s">
        <v>3146</v>
      </c>
    </row>
    <row r="1937" spans="47:49">
      <c r="AU1937" t="s">
        <v>8774</v>
      </c>
      <c r="AV1937" t="s">
        <v>3155</v>
      </c>
      <c r="AW1937" t="s">
        <v>3155</v>
      </c>
    </row>
    <row r="1938" spans="47:49">
      <c r="AU1938" t="s">
        <v>8764</v>
      </c>
      <c r="AV1938" t="s">
        <v>3165</v>
      </c>
      <c r="AW1938" t="s">
        <v>3165</v>
      </c>
    </row>
    <row r="1939" spans="47:49">
      <c r="AU1939" t="s">
        <v>6003</v>
      </c>
      <c r="AV1939" t="s">
        <v>3175</v>
      </c>
      <c r="AW1939" t="s">
        <v>3175</v>
      </c>
    </row>
    <row r="1940" spans="47:49">
      <c r="AU1940" t="s">
        <v>6533</v>
      </c>
      <c r="AV1940" t="s">
        <v>3183</v>
      </c>
      <c r="AW1940" t="s">
        <v>3183</v>
      </c>
    </row>
    <row r="1941" spans="47:49">
      <c r="AU1941" t="s">
        <v>10698</v>
      </c>
      <c r="AV1941" t="s">
        <v>3190</v>
      </c>
      <c r="AW1941" t="s">
        <v>3190</v>
      </c>
    </row>
    <row r="1942" spans="47:49">
      <c r="AU1942" t="s">
        <v>1437</v>
      </c>
      <c r="AV1942" t="s">
        <v>1435</v>
      </c>
      <c r="AW1942" t="s">
        <v>1435</v>
      </c>
    </row>
    <row r="1943" spans="47:49">
      <c r="AU1943" t="s">
        <v>5280</v>
      </c>
      <c r="AV1943" t="s">
        <v>3203</v>
      </c>
      <c r="AW1943" t="s">
        <v>3203</v>
      </c>
    </row>
    <row r="1944" spans="47:49">
      <c r="AU1944" t="s">
        <v>8760</v>
      </c>
      <c r="AV1944" t="s">
        <v>3210</v>
      </c>
      <c r="AW1944" t="s">
        <v>3210</v>
      </c>
    </row>
    <row r="1945" spans="47:49">
      <c r="AU1945" t="s">
        <v>8117</v>
      </c>
      <c r="AV1945" t="s">
        <v>3220</v>
      </c>
      <c r="AW1945" t="s">
        <v>3220</v>
      </c>
    </row>
    <row r="1946" spans="47:49">
      <c r="AU1946" t="s">
        <v>2101</v>
      </c>
      <c r="AV1946" t="s">
        <v>3228</v>
      </c>
      <c r="AW1946" t="s">
        <v>3228</v>
      </c>
    </row>
    <row r="1947" spans="47:49">
      <c r="AU1947" t="s">
        <v>2102</v>
      </c>
      <c r="AV1947" t="s">
        <v>3234</v>
      </c>
      <c r="AW1947" t="s">
        <v>3234</v>
      </c>
    </row>
    <row r="1948" spans="47:49">
      <c r="AU1948" t="s">
        <v>9781</v>
      </c>
      <c r="AV1948" t="s">
        <v>3242</v>
      </c>
      <c r="AW1948" t="s">
        <v>3242</v>
      </c>
    </row>
    <row r="1949" spans="47:49">
      <c r="AU1949" t="s">
        <v>4574</v>
      </c>
      <c r="AV1949" t="s">
        <v>3251</v>
      </c>
      <c r="AW1949" t="s">
        <v>3251</v>
      </c>
    </row>
    <row r="1950" spans="47:49">
      <c r="AU1950" t="s">
        <v>4173</v>
      </c>
      <c r="AV1950" t="s">
        <v>3259</v>
      </c>
      <c r="AW1950" t="s">
        <v>3259</v>
      </c>
    </row>
    <row r="1951" spans="47:49">
      <c r="AU1951" t="s">
        <v>9777</v>
      </c>
      <c r="AV1951" t="s">
        <v>3267</v>
      </c>
      <c r="AW1951" t="s">
        <v>3267</v>
      </c>
    </row>
    <row r="1952" spans="47:49">
      <c r="AU1952" t="s">
        <v>11112</v>
      </c>
      <c r="AV1952" t="s">
        <v>3274</v>
      </c>
      <c r="AW1952" t="s">
        <v>3274</v>
      </c>
    </row>
    <row r="1953" spans="47:49">
      <c r="AU1953" t="s">
        <v>3909</v>
      </c>
      <c r="AV1953" t="s">
        <v>3283</v>
      </c>
      <c r="AW1953" t="s">
        <v>3283</v>
      </c>
    </row>
    <row r="1954" spans="47:49">
      <c r="AU1954" t="s">
        <v>3910</v>
      </c>
      <c r="AV1954" t="s">
        <v>3291</v>
      </c>
      <c r="AW1954" t="s">
        <v>3291</v>
      </c>
    </row>
    <row r="1955" spans="47:49">
      <c r="AU1955" t="s">
        <v>3902</v>
      </c>
      <c r="AV1955" t="s">
        <v>3299</v>
      </c>
      <c r="AW1955" t="s">
        <v>3299</v>
      </c>
    </row>
    <row r="1956" spans="47:49">
      <c r="AU1956" t="s">
        <v>1375</v>
      </c>
      <c r="AV1956" t="s">
        <v>1440</v>
      </c>
      <c r="AW1956" t="s">
        <v>1440</v>
      </c>
    </row>
    <row r="1957" spans="47:49">
      <c r="AU1957" t="s">
        <v>9293</v>
      </c>
      <c r="AV1957" t="s">
        <v>3314</v>
      </c>
      <c r="AW1957" t="s">
        <v>3314</v>
      </c>
    </row>
    <row r="1958" spans="47:49">
      <c r="AU1958" t="s">
        <v>9293</v>
      </c>
      <c r="AV1958" t="s">
        <v>3321</v>
      </c>
      <c r="AW1958" t="s">
        <v>3321</v>
      </c>
    </row>
    <row r="1959" spans="47:49">
      <c r="AU1959" t="s">
        <v>9768</v>
      </c>
      <c r="AV1959" t="s">
        <v>3329</v>
      </c>
      <c r="AW1959" t="s">
        <v>3329</v>
      </c>
    </row>
    <row r="1960" spans="47:49">
      <c r="AU1960" t="s">
        <v>7593</v>
      </c>
      <c r="AV1960" t="s">
        <v>3337</v>
      </c>
      <c r="AW1960" t="s">
        <v>3337</v>
      </c>
    </row>
    <row r="1961" spans="47:49">
      <c r="AU1961" t="s">
        <v>9762</v>
      </c>
      <c r="AV1961" t="s">
        <v>3345</v>
      </c>
      <c r="AW1961" t="s">
        <v>3345</v>
      </c>
    </row>
    <row r="1962" spans="47:49">
      <c r="AU1962" t="s">
        <v>7586</v>
      </c>
      <c r="AV1962" t="s">
        <v>3355</v>
      </c>
      <c r="AW1962" t="s">
        <v>3355</v>
      </c>
    </row>
    <row r="1963" spans="47:49">
      <c r="AU1963" t="s">
        <v>2393</v>
      </c>
      <c r="AV1963" t="s">
        <v>3362</v>
      </c>
      <c r="AW1963" t="s">
        <v>3362</v>
      </c>
    </row>
    <row r="1964" spans="47:49">
      <c r="AU1964" t="s">
        <v>9288</v>
      </c>
      <c r="AV1964" t="s">
        <v>3372</v>
      </c>
      <c r="AW1964" t="s">
        <v>3372</v>
      </c>
    </row>
    <row r="1965" spans="47:49">
      <c r="AU1965" t="s">
        <v>3896</v>
      </c>
      <c r="AV1965" t="s">
        <v>3380</v>
      </c>
      <c r="AW1965" t="s">
        <v>3380</v>
      </c>
    </row>
    <row r="1966" spans="47:49">
      <c r="AU1966" t="s">
        <v>7512</v>
      </c>
      <c r="AV1966" t="s">
        <v>3389</v>
      </c>
      <c r="AW1966" t="s">
        <v>3389</v>
      </c>
    </row>
    <row r="1967" spans="47:49">
      <c r="AU1967" t="s">
        <v>9282</v>
      </c>
      <c r="AV1967" t="s">
        <v>3398</v>
      </c>
      <c r="AW1967" t="s">
        <v>3398</v>
      </c>
    </row>
    <row r="1968" spans="47:49">
      <c r="AU1968" t="s">
        <v>10694</v>
      </c>
      <c r="AV1968" t="s">
        <v>3407</v>
      </c>
      <c r="AW1968" t="s">
        <v>3407</v>
      </c>
    </row>
    <row r="1969" spans="47:49">
      <c r="AU1969" t="s">
        <v>2219</v>
      </c>
      <c r="AV1969" t="s">
        <v>2216</v>
      </c>
      <c r="AW1969" t="s">
        <v>2216</v>
      </c>
    </row>
    <row r="1970" spans="47:49">
      <c r="AU1970" t="s">
        <v>3888</v>
      </c>
      <c r="AV1970" t="s">
        <v>3421</v>
      </c>
      <c r="AW1970" t="s">
        <v>3421</v>
      </c>
    </row>
    <row r="1971" spans="47:49">
      <c r="AU1971" t="s">
        <v>9278</v>
      </c>
      <c r="AV1971" t="s">
        <v>3430</v>
      </c>
      <c r="AW1971" t="s">
        <v>3430</v>
      </c>
    </row>
    <row r="1972" spans="47:49">
      <c r="AU1972" t="s">
        <v>9759</v>
      </c>
      <c r="AV1972" t="s">
        <v>3436</v>
      </c>
      <c r="AW1972" t="s">
        <v>3436</v>
      </c>
    </row>
    <row r="1973" spans="47:49">
      <c r="AU1973" t="s">
        <v>9755</v>
      </c>
      <c r="AV1973" t="s">
        <v>3444</v>
      </c>
      <c r="AW1973" t="s">
        <v>3444</v>
      </c>
    </row>
    <row r="1974" spans="47:49">
      <c r="AU1974" t="s">
        <v>8757</v>
      </c>
      <c r="AV1974" t="s">
        <v>3450</v>
      </c>
      <c r="AW1974" t="s">
        <v>3450</v>
      </c>
    </row>
    <row r="1975" spans="47:49">
      <c r="AU1975" t="s">
        <v>6761</v>
      </c>
      <c r="AV1975" t="s">
        <v>3456</v>
      </c>
      <c r="AW1975" t="s">
        <v>3456</v>
      </c>
    </row>
    <row r="1976" spans="47:49">
      <c r="AU1976" t="s">
        <v>8796</v>
      </c>
      <c r="AV1976" t="s">
        <v>3462</v>
      </c>
      <c r="AW1976" t="s">
        <v>3462</v>
      </c>
    </row>
    <row r="1977" spans="47:49">
      <c r="AU1977" t="s">
        <v>1890</v>
      </c>
      <c r="AV1977" t="s">
        <v>3467</v>
      </c>
      <c r="AW1977" t="s">
        <v>3467</v>
      </c>
    </row>
    <row r="1978" spans="47:49">
      <c r="AU1978" t="s">
        <v>5542</v>
      </c>
      <c r="AV1978" t="s">
        <v>3473</v>
      </c>
      <c r="AW1978" t="s">
        <v>3473</v>
      </c>
    </row>
    <row r="1979" spans="47:49">
      <c r="AU1979" t="s">
        <v>1800</v>
      </c>
      <c r="AV1979" t="s">
        <v>3478</v>
      </c>
      <c r="AW1979" t="s">
        <v>3478</v>
      </c>
    </row>
    <row r="1980" spans="47:49">
      <c r="AU1980" t="s">
        <v>5832</v>
      </c>
      <c r="AV1980" t="s">
        <v>3486</v>
      </c>
      <c r="AW1980" t="s">
        <v>3486</v>
      </c>
    </row>
    <row r="1981" spans="47:49">
      <c r="AU1981" t="s">
        <v>7378</v>
      </c>
      <c r="AV1981" t="s">
        <v>3494</v>
      </c>
      <c r="AW1981" t="s">
        <v>3494</v>
      </c>
    </row>
    <row r="1982" spans="47:49">
      <c r="AU1982" t="s">
        <v>10689</v>
      </c>
      <c r="AV1982" t="s">
        <v>3504</v>
      </c>
      <c r="AW1982" t="s">
        <v>3504</v>
      </c>
    </row>
    <row r="1983" spans="47:49">
      <c r="AU1983" t="s">
        <v>10690</v>
      </c>
      <c r="AV1983" t="s">
        <v>3512</v>
      </c>
      <c r="AW1983" t="s">
        <v>3512</v>
      </c>
    </row>
    <row r="1984" spans="47:49">
      <c r="AU1984" t="s">
        <v>2612</v>
      </c>
      <c r="AV1984" t="s">
        <v>2609</v>
      </c>
      <c r="AW1984" t="s">
        <v>2609</v>
      </c>
    </row>
    <row r="1985" spans="47:49">
      <c r="AU1985" t="s">
        <v>1270</v>
      </c>
      <c r="AV1985" t="s">
        <v>3527</v>
      </c>
      <c r="AW1985" t="s">
        <v>3527</v>
      </c>
    </row>
    <row r="1986" spans="47:49">
      <c r="AU1986" t="s">
        <v>1261</v>
      </c>
      <c r="AV1986" t="s">
        <v>3533</v>
      </c>
      <c r="AW1986" t="s">
        <v>3533</v>
      </c>
    </row>
    <row r="1987" spans="47:49">
      <c r="AU1987" t="s">
        <v>6379</v>
      </c>
      <c r="AV1987" t="s">
        <v>3542</v>
      </c>
      <c r="AW1987" t="s">
        <v>3542</v>
      </c>
    </row>
    <row r="1988" spans="47:49">
      <c r="AU1988" t="s">
        <v>5289</v>
      </c>
      <c r="AV1988" t="s">
        <v>3549</v>
      </c>
      <c r="AW1988" t="s">
        <v>3549</v>
      </c>
    </row>
    <row r="1989" spans="47:49">
      <c r="AU1989" t="s">
        <v>7790</v>
      </c>
      <c r="AV1989" t="s">
        <v>3559</v>
      </c>
      <c r="AW1989" t="s">
        <v>3559</v>
      </c>
    </row>
    <row r="1990" spans="47:49">
      <c r="AU1990" t="s">
        <v>2541</v>
      </c>
      <c r="AV1990" t="s">
        <v>1524</v>
      </c>
      <c r="AW1990" t="s">
        <v>1524</v>
      </c>
    </row>
    <row r="1991" spans="47:49">
      <c r="AU1991" t="s">
        <v>4568</v>
      </c>
      <c r="AV1991" t="s">
        <v>3574</v>
      </c>
      <c r="AW1991" t="s">
        <v>3574</v>
      </c>
    </row>
    <row r="1992" spans="47:49">
      <c r="AU1992" t="s">
        <v>9274</v>
      </c>
      <c r="AV1992" t="s">
        <v>3583</v>
      </c>
      <c r="AW1992" t="s">
        <v>3583</v>
      </c>
    </row>
    <row r="1993" spans="47:49">
      <c r="AU1993" t="s">
        <v>3881</v>
      </c>
      <c r="AV1993" t="s">
        <v>3591</v>
      </c>
      <c r="AW1993" t="s">
        <v>3591</v>
      </c>
    </row>
    <row r="1994" spans="47:49">
      <c r="AU1994" t="s">
        <v>1660</v>
      </c>
      <c r="AV1994" t="s">
        <v>1653</v>
      </c>
      <c r="AW1994" t="s">
        <v>1653</v>
      </c>
    </row>
    <row r="1995" spans="47:49">
      <c r="AU1995" t="s">
        <v>4168</v>
      </c>
      <c r="AV1995" t="s">
        <v>3604</v>
      </c>
      <c r="AW1995" t="s">
        <v>3604</v>
      </c>
    </row>
    <row r="1996" spans="47:49">
      <c r="AU1996" t="s">
        <v>4169</v>
      </c>
      <c r="AV1996" t="s">
        <v>3611</v>
      </c>
      <c r="AW1996" t="s">
        <v>3611</v>
      </c>
    </row>
    <row r="1997" spans="47:49">
      <c r="AU1997" t="s">
        <v>3874</v>
      </c>
      <c r="AV1997" t="s">
        <v>3618</v>
      </c>
      <c r="AW1997" t="s">
        <v>3618</v>
      </c>
    </row>
    <row r="1998" spans="47:49">
      <c r="AU1998" t="s">
        <v>9270</v>
      </c>
      <c r="AV1998" t="s">
        <v>3627</v>
      </c>
      <c r="AW1998" t="s">
        <v>3627</v>
      </c>
    </row>
    <row r="1999" spans="47:49">
      <c r="AU1999" t="s">
        <v>5588</v>
      </c>
      <c r="AV1999" t="s">
        <v>3635</v>
      </c>
      <c r="AW1999" t="s">
        <v>3635</v>
      </c>
    </row>
    <row r="2000" spans="47:49">
      <c r="AU2000" t="s">
        <v>6116</v>
      </c>
      <c r="AV2000" t="s">
        <v>3642</v>
      </c>
      <c r="AW2000" t="s">
        <v>3642</v>
      </c>
    </row>
    <row r="2001" spans="47:49">
      <c r="AU2001" t="s">
        <v>10686</v>
      </c>
      <c r="AV2001" t="s">
        <v>3653</v>
      </c>
      <c r="AW2001" t="s">
        <v>3653</v>
      </c>
    </row>
    <row r="2002" spans="47:49">
      <c r="AU2002" t="s">
        <v>9266</v>
      </c>
      <c r="AV2002" t="s">
        <v>3660</v>
      </c>
      <c r="AW2002" t="s">
        <v>3660</v>
      </c>
    </row>
    <row r="2003" spans="47:49">
      <c r="AU2003" t="s">
        <v>9746</v>
      </c>
      <c r="AV2003" t="s">
        <v>3668</v>
      </c>
      <c r="AW2003" t="s">
        <v>3668</v>
      </c>
    </row>
    <row r="2004" spans="47:49">
      <c r="AU2004" t="s">
        <v>7182</v>
      </c>
      <c r="AV2004" t="s">
        <v>3677</v>
      </c>
      <c r="AW2004" t="s">
        <v>3677</v>
      </c>
    </row>
    <row r="2005" spans="47:49">
      <c r="AU2005" t="s">
        <v>7025</v>
      </c>
      <c r="AV2005" t="s">
        <v>3684</v>
      </c>
      <c r="AW2005" t="s">
        <v>3684</v>
      </c>
    </row>
    <row r="2006" spans="47:49">
      <c r="AU2006" t="s">
        <v>10681</v>
      </c>
      <c r="AV2006" t="s">
        <v>1440</v>
      </c>
      <c r="AW2006" t="s">
        <v>1440</v>
      </c>
    </row>
    <row r="2007" spans="47:49">
      <c r="AU2007" t="s">
        <v>10677</v>
      </c>
      <c r="AV2007" t="s">
        <v>3699</v>
      </c>
      <c r="AW2007" t="s">
        <v>3699</v>
      </c>
    </row>
    <row r="2008" spans="47:49">
      <c r="AU2008" t="s">
        <v>9262</v>
      </c>
      <c r="AV2008" t="s">
        <v>3708</v>
      </c>
      <c r="AW2008" t="s">
        <v>3708</v>
      </c>
    </row>
    <row r="2009" spans="47:49">
      <c r="AU2009" t="s">
        <v>3026</v>
      </c>
      <c r="AV2009" t="s">
        <v>3716</v>
      </c>
      <c r="AW2009" t="s">
        <v>3716</v>
      </c>
    </row>
    <row r="2010" spans="47:49">
      <c r="AU2010" t="s">
        <v>6677</v>
      </c>
      <c r="AV2010" t="s">
        <v>3724</v>
      </c>
      <c r="AW2010" t="s">
        <v>3724</v>
      </c>
    </row>
    <row r="2011" spans="47:49">
      <c r="AU2011" t="s">
        <v>1764</v>
      </c>
      <c r="AV2011" t="s">
        <v>3731</v>
      </c>
      <c r="AW2011" t="s">
        <v>3731</v>
      </c>
    </row>
    <row r="2012" spans="47:49">
      <c r="AU2012" t="s">
        <v>10674</v>
      </c>
      <c r="AV2012" t="s">
        <v>3738</v>
      </c>
      <c r="AW2012" t="s">
        <v>3738</v>
      </c>
    </row>
    <row r="2013" spans="47:49">
      <c r="AU2013" t="s">
        <v>5881</v>
      </c>
      <c r="AV2013" t="s">
        <v>3746</v>
      </c>
      <c r="AW2013" t="s">
        <v>3746</v>
      </c>
    </row>
    <row r="2014" spans="47:49">
      <c r="AU2014" t="s">
        <v>3866</v>
      </c>
      <c r="AV2014" t="s">
        <v>3755</v>
      </c>
      <c r="AW2014" t="s">
        <v>3755</v>
      </c>
    </row>
    <row r="2015" spans="47:49">
      <c r="AU2015" t="s">
        <v>3867</v>
      </c>
      <c r="AV2015" t="s">
        <v>3761</v>
      </c>
      <c r="AW2015" t="s">
        <v>3761</v>
      </c>
    </row>
    <row r="2016" spans="47:49">
      <c r="AU2016" t="s">
        <v>10670</v>
      </c>
      <c r="AV2016" t="s">
        <v>3768</v>
      </c>
      <c r="AW2016" t="s">
        <v>3768</v>
      </c>
    </row>
    <row r="2017" spans="47:49">
      <c r="AU2017" t="s">
        <v>3861</v>
      </c>
      <c r="AV2017" t="s">
        <v>3775</v>
      </c>
      <c r="AW2017" t="s">
        <v>3775</v>
      </c>
    </row>
    <row r="2018" spans="47:49">
      <c r="AU2018" t="s">
        <v>8752</v>
      </c>
      <c r="AV2018" t="s">
        <v>3784</v>
      </c>
      <c r="AW2018" t="s">
        <v>3784</v>
      </c>
    </row>
    <row r="2019" spans="47:49">
      <c r="AU2019" t="s">
        <v>6407</v>
      </c>
      <c r="AV2019" t="s">
        <v>3791</v>
      </c>
      <c r="AW2019" t="s">
        <v>3791</v>
      </c>
    </row>
    <row r="2020" spans="47:49">
      <c r="AU2020" t="s">
        <v>8028</v>
      </c>
      <c r="AV2020" t="s">
        <v>3791</v>
      </c>
      <c r="AW2020" t="s">
        <v>3791</v>
      </c>
    </row>
    <row r="2021" spans="47:49">
      <c r="AU2021" t="s">
        <v>2180</v>
      </c>
      <c r="AV2021" t="s">
        <v>3801</v>
      </c>
      <c r="AW2021" t="s">
        <v>3801</v>
      </c>
    </row>
    <row r="2022" spans="47:49">
      <c r="AU2022" t="s">
        <v>9742</v>
      </c>
      <c r="AV2022" t="s">
        <v>3808</v>
      </c>
      <c r="AW2022" t="s">
        <v>3808</v>
      </c>
    </row>
    <row r="2023" spans="47:49">
      <c r="AU2023" t="s">
        <v>4561</v>
      </c>
      <c r="AV2023" t="s">
        <v>3816</v>
      </c>
      <c r="AW2023" t="s">
        <v>3816</v>
      </c>
    </row>
    <row r="2024" spans="47:49">
      <c r="AU2024" t="s">
        <v>2314</v>
      </c>
      <c r="AV2024" t="s">
        <v>3825</v>
      </c>
      <c r="AW2024" t="s">
        <v>3825</v>
      </c>
    </row>
    <row r="2025" spans="47:49">
      <c r="AU2025" t="s">
        <v>10665</v>
      </c>
      <c r="AV2025" t="s">
        <v>3833</v>
      </c>
      <c r="AW2025" t="s">
        <v>3833</v>
      </c>
    </row>
    <row r="2026" spans="47:49">
      <c r="AU2026" t="s">
        <v>9259</v>
      </c>
      <c r="AV2026" t="s">
        <v>3840</v>
      </c>
      <c r="AW2026" t="s">
        <v>3840</v>
      </c>
    </row>
    <row r="2027" spans="47:49">
      <c r="AU2027" t="s">
        <v>7590</v>
      </c>
      <c r="AV2027" t="s">
        <v>3851</v>
      </c>
      <c r="AW2027" t="s">
        <v>3851</v>
      </c>
    </row>
    <row r="2028" spans="47:49">
      <c r="AU2028" t="s">
        <v>5703</v>
      </c>
      <c r="AV2028" t="s">
        <v>3859</v>
      </c>
      <c r="AW2028" t="s">
        <v>3859</v>
      </c>
    </row>
    <row r="2029" spans="47:49">
      <c r="AU2029" t="s">
        <v>10660</v>
      </c>
      <c r="AV2029" t="s">
        <v>3864</v>
      </c>
      <c r="AW2029" t="s">
        <v>3864</v>
      </c>
    </row>
    <row r="2030" spans="47:49">
      <c r="AU2030" t="s">
        <v>6875</v>
      </c>
      <c r="AV2030" t="s">
        <v>3870</v>
      </c>
      <c r="AW2030" t="s">
        <v>3870</v>
      </c>
    </row>
    <row r="2031" spans="47:49">
      <c r="AU2031" t="s">
        <v>4553</v>
      </c>
      <c r="AV2031" t="s">
        <v>3877</v>
      </c>
      <c r="AW2031" t="s">
        <v>3877</v>
      </c>
    </row>
    <row r="2032" spans="47:49">
      <c r="AU2032" t="s">
        <v>9737</v>
      </c>
      <c r="AV2032" t="s">
        <v>3884</v>
      </c>
      <c r="AW2032" t="s">
        <v>3884</v>
      </c>
    </row>
    <row r="2033" spans="47:49">
      <c r="AU2033" t="s">
        <v>10656</v>
      </c>
      <c r="AV2033" t="s">
        <v>3892</v>
      </c>
      <c r="AW2033" t="s">
        <v>3892</v>
      </c>
    </row>
    <row r="2034" spans="47:49">
      <c r="AU2034" t="s">
        <v>5996</v>
      </c>
      <c r="AV2034" t="s">
        <v>3899</v>
      </c>
      <c r="AW2034" t="s">
        <v>3899</v>
      </c>
    </row>
    <row r="2035" spans="47:49">
      <c r="AU2035" t="s">
        <v>8743</v>
      </c>
      <c r="AV2035" t="s">
        <v>3905</v>
      </c>
      <c r="AW2035" t="s">
        <v>3905</v>
      </c>
    </row>
    <row r="2036" spans="47:49">
      <c r="AU2036" t="s">
        <v>5283</v>
      </c>
      <c r="AV2036" t="s">
        <v>3913</v>
      </c>
      <c r="AW2036" t="s">
        <v>3913</v>
      </c>
    </row>
    <row r="2037" spans="47:49">
      <c r="AU2037" t="s">
        <v>10651</v>
      </c>
      <c r="AV2037" t="s">
        <v>3918</v>
      </c>
      <c r="AW2037" t="s">
        <v>3918</v>
      </c>
    </row>
    <row r="2038" spans="47:49">
      <c r="AU2038" t="s">
        <v>3018</v>
      </c>
      <c r="AV2038" t="s">
        <v>3925</v>
      </c>
      <c r="AW2038" t="s">
        <v>3925</v>
      </c>
    </row>
    <row r="2039" spans="47:49">
      <c r="AU2039" t="s">
        <v>6881</v>
      </c>
      <c r="AV2039" t="s">
        <v>3930</v>
      </c>
      <c r="AW2039" t="s">
        <v>3930</v>
      </c>
    </row>
    <row r="2040" spans="47:49">
      <c r="AU2040" t="s">
        <v>1382</v>
      </c>
      <c r="AV2040" t="s">
        <v>1380</v>
      </c>
      <c r="AW2040" t="s">
        <v>1380</v>
      </c>
    </row>
    <row r="2041" spans="47:49">
      <c r="AU2041" t="s">
        <v>3427</v>
      </c>
      <c r="AV2041" t="s">
        <v>3424</v>
      </c>
      <c r="AW2041" t="s">
        <v>3424</v>
      </c>
    </row>
    <row r="2042" spans="47:49">
      <c r="AU2042" t="s">
        <v>10647</v>
      </c>
      <c r="AV2042" t="s">
        <v>3946</v>
      </c>
      <c r="AW2042" t="s">
        <v>3946</v>
      </c>
    </row>
    <row r="2043" spans="47:49">
      <c r="AU2043" t="s">
        <v>7154</v>
      </c>
      <c r="AV2043" t="s">
        <v>3952</v>
      </c>
      <c r="AW2043" t="s">
        <v>3952</v>
      </c>
    </row>
    <row r="2044" spans="47:49">
      <c r="AU2044" t="s">
        <v>1808</v>
      </c>
      <c r="AV2044" t="s">
        <v>3825</v>
      </c>
      <c r="AW2044" t="s">
        <v>3825</v>
      </c>
    </row>
    <row r="2045" spans="47:49">
      <c r="AU2045" t="s">
        <v>3418</v>
      </c>
      <c r="AV2045" t="s">
        <v>3415</v>
      </c>
      <c r="AW2045" t="s">
        <v>3415</v>
      </c>
    </row>
    <row r="2046" spans="47:49">
      <c r="AU2046" t="s">
        <v>6149</v>
      </c>
      <c r="AV2046" t="s">
        <v>3973</v>
      </c>
      <c r="AW2046" t="s">
        <v>3973</v>
      </c>
    </row>
    <row r="2047" spans="47:49">
      <c r="AU2047" t="s">
        <v>6150</v>
      </c>
      <c r="AV2047" t="s">
        <v>2317</v>
      </c>
      <c r="AW2047" t="s">
        <v>2317</v>
      </c>
    </row>
    <row r="2048" spans="47:49">
      <c r="AU2048" t="s">
        <v>8114</v>
      </c>
      <c r="AV2048" t="s">
        <v>3991</v>
      </c>
      <c r="AW2048" t="s">
        <v>3991</v>
      </c>
    </row>
    <row r="2049" spans="47:49">
      <c r="AU2049" t="s">
        <v>3856</v>
      </c>
      <c r="AV2049" t="s">
        <v>3999</v>
      </c>
      <c r="AW2049" t="s">
        <v>3999</v>
      </c>
    </row>
    <row r="2050" spans="47:49">
      <c r="AU2050" t="s">
        <v>1414</v>
      </c>
      <c r="AV2050" t="s">
        <v>4009</v>
      </c>
      <c r="AW2050" t="s">
        <v>4009</v>
      </c>
    </row>
    <row r="2051" spans="47:49">
      <c r="AU2051" t="s">
        <v>3412</v>
      </c>
      <c r="AV2051" t="s">
        <v>3409</v>
      </c>
      <c r="AW2051" t="s">
        <v>3409</v>
      </c>
    </row>
    <row r="2052" spans="47:49">
      <c r="AU2052" t="s">
        <v>6941</v>
      </c>
      <c r="AV2052" t="s">
        <v>4027</v>
      </c>
      <c r="AW2052" t="s">
        <v>4027</v>
      </c>
    </row>
    <row r="2053" spans="47:49">
      <c r="AU2053" t="s">
        <v>7187</v>
      </c>
      <c r="AV2053" t="s">
        <v>4037</v>
      </c>
      <c r="AW2053" t="s">
        <v>4037</v>
      </c>
    </row>
    <row r="2054" spans="47:49">
      <c r="AU2054" t="s">
        <v>2330</v>
      </c>
      <c r="AV2054" t="s">
        <v>2327</v>
      </c>
      <c r="AW2054" t="s">
        <v>2327</v>
      </c>
    </row>
    <row r="2055" spans="47:49">
      <c r="AU2055" t="s">
        <v>2126</v>
      </c>
      <c r="AV2055" t="s">
        <v>2124</v>
      </c>
      <c r="AW2055" t="s">
        <v>2124</v>
      </c>
    </row>
    <row r="2056" spans="47:49">
      <c r="AU2056" t="s">
        <v>10643</v>
      </c>
      <c r="AV2056" t="s">
        <v>4058</v>
      </c>
      <c r="AW2056" t="s">
        <v>4058</v>
      </c>
    </row>
    <row r="2057" spans="47:49">
      <c r="AU2057" t="s">
        <v>10639</v>
      </c>
      <c r="AV2057" t="s">
        <v>4064</v>
      </c>
      <c r="AW2057" t="s">
        <v>4064</v>
      </c>
    </row>
    <row r="2058" spans="47:49">
      <c r="AU2058" t="s">
        <v>6647</v>
      </c>
      <c r="AV2058" t="s">
        <v>4074</v>
      </c>
      <c r="AW2058" t="s">
        <v>4074</v>
      </c>
    </row>
    <row r="2059" spans="47:49">
      <c r="AU2059" t="s">
        <v>3848</v>
      </c>
      <c r="AV2059" t="s">
        <v>3846</v>
      </c>
      <c r="AW2059" t="s">
        <v>3846</v>
      </c>
    </row>
    <row r="2060" spans="47:49">
      <c r="AU2060" t="s">
        <v>9256</v>
      </c>
      <c r="AV2060" t="s">
        <v>4089</v>
      </c>
      <c r="AW2060" t="s">
        <v>4089</v>
      </c>
    </row>
    <row r="2061" spans="47:49">
      <c r="AU2061" t="s">
        <v>9251</v>
      </c>
      <c r="AV2061" t="s">
        <v>4096</v>
      </c>
      <c r="AW2061" t="s">
        <v>4096</v>
      </c>
    </row>
    <row r="2062" spans="47:49">
      <c r="AU2062" t="s">
        <v>10634</v>
      </c>
      <c r="AV2062" t="s">
        <v>3138</v>
      </c>
      <c r="AW2062" t="s">
        <v>3138</v>
      </c>
    </row>
    <row r="2063" spans="47:49">
      <c r="AU2063" t="s">
        <v>8738</v>
      </c>
      <c r="AV2063" t="s">
        <v>4113</v>
      </c>
      <c r="AW2063" t="s">
        <v>4113</v>
      </c>
    </row>
    <row r="2064" spans="47:49">
      <c r="AU2064" t="s">
        <v>5499</v>
      </c>
      <c r="AV2064" t="s">
        <v>4122</v>
      </c>
      <c r="AW2064" t="s">
        <v>4122</v>
      </c>
    </row>
    <row r="2065" spans="47:49">
      <c r="AU2065" t="s">
        <v>5500</v>
      </c>
      <c r="AV2065" t="s">
        <v>4129</v>
      </c>
      <c r="AW2065" t="s">
        <v>4129</v>
      </c>
    </row>
    <row r="2066" spans="47:49">
      <c r="AU2066" t="s">
        <v>5553</v>
      </c>
      <c r="AV2066" t="s">
        <v>4138</v>
      </c>
      <c r="AW2066" t="s">
        <v>4138</v>
      </c>
    </row>
    <row r="2067" spans="47:49">
      <c r="AU2067" t="s">
        <v>3837</v>
      </c>
      <c r="AV2067" t="s">
        <v>4147</v>
      </c>
      <c r="AW2067" t="s">
        <v>4147</v>
      </c>
    </row>
    <row r="2068" spans="47:49">
      <c r="AU2068" t="s">
        <v>4549</v>
      </c>
      <c r="AV2068" t="s">
        <v>4156</v>
      </c>
      <c r="AW2068" t="s">
        <v>4156</v>
      </c>
    </row>
    <row r="2069" spans="47:49">
      <c r="AU2069" t="s">
        <v>4544</v>
      </c>
      <c r="AV2069" t="s">
        <v>4165</v>
      </c>
      <c r="AW2069" t="s">
        <v>4165</v>
      </c>
    </row>
    <row r="2070" spans="47:49">
      <c r="AU2070" t="s">
        <v>4545</v>
      </c>
      <c r="AV2070" t="s">
        <v>4171</v>
      </c>
      <c r="AW2070" t="s">
        <v>4171</v>
      </c>
    </row>
    <row r="2071" spans="47:49">
      <c r="AU2071" t="s">
        <v>10630</v>
      </c>
      <c r="AV2071" t="s">
        <v>4176</v>
      </c>
      <c r="AW2071" t="s">
        <v>4176</v>
      </c>
    </row>
    <row r="2072" spans="47:49">
      <c r="AU2072" t="s">
        <v>7241</v>
      </c>
      <c r="AV2072" t="s">
        <v>4183</v>
      </c>
      <c r="AW2072" t="s">
        <v>4183</v>
      </c>
    </row>
    <row r="2073" spans="47:49">
      <c r="AU2073" t="s">
        <v>3404</v>
      </c>
      <c r="AV2073" t="s">
        <v>4190</v>
      </c>
      <c r="AW2073" t="s">
        <v>4190</v>
      </c>
    </row>
    <row r="2074" spans="47:49">
      <c r="AU2074" t="s">
        <v>8730</v>
      </c>
      <c r="AV2074" t="s">
        <v>4195</v>
      </c>
      <c r="AW2074" t="s">
        <v>4195</v>
      </c>
    </row>
    <row r="2075" spans="47:49">
      <c r="AU2075" t="s">
        <v>8731</v>
      </c>
      <c r="AV2075" t="s">
        <v>4200</v>
      </c>
      <c r="AW2075" t="s">
        <v>4200</v>
      </c>
    </row>
    <row r="2076" spans="47:49">
      <c r="AU2076" t="s">
        <v>5273</v>
      </c>
      <c r="AV2076" t="s">
        <v>4205</v>
      </c>
      <c r="AW2076" t="s">
        <v>4205</v>
      </c>
    </row>
    <row r="2077" spans="47:49">
      <c r="AU2077" t="s">
        <v>1730</v>
      </c>
      <c r="AV2077" t="s">
        <v>1728</v>
      </c>
      <c r="AW2077" t="s">
        <v>1728</v>
      </c>
    </row>
    <row r="2078" spans="47:49">
      <c r="AU2078" t="s">
        <v>6607</v>
      </c>
      <c r="AV2078" t="s">
        <v>4215</v>
      </c>
      <c r="AW2078" t="s">
        <v>4215</v>
      </c>
    </row>
    <row r="2079" spans="47:49">
      <c r="AU2079" t="s">
        <v>8100</v>
      </c>
      <c r="AV2079" t="s">
        <v>4222</v>
      </c>
      <c r="AW2079" t="s">
        <v>4222</v>
      </c>
    </row>
    <row r="2080" spans="47:49">
      <c r="AU2080" t="s">
        <v>10626</v>
      </c>
      <c r="AV2080" t="s">
        <v>4230</v>
      </c>
      <c r="AW2080" t="s">
        <v>4230</v>
      </c>
    </row>
    <row r="2081" spans="47:49">
      <c r="AU2081" t="s">
        <v>10622</v>
      </c>
      <c r="AV2081" t="s">
        <v>4240</v>
      </c>
      <c r="AW2081" t="s">
        <v>4240</v>
      </c>
    </row>
    <row r="2082" spans="47:49">
      <c r="AU2082" t="s">
        <v>9244</v>
      </c>
      <c r="AV2082" t="s">
        <v>4249</v>
      </c>
      <c r="AW2082" t="s">
        <v>4249</v>
      </c>
    </row>
    <row r="2083" spans="47:49">
      <c r="AU2083" t="s">
        <v>3395</v>
      </c>
      <c r="AV2083" t="s">
        <v>4258</v>
      </c>
      <c r="AW2083" t="s">
        <v>4258</v>
      </c>
    </row>
    <row r="2084" spans="47:49">
      <c r="AU2084" t="s">
        <v>10617</v>
      </c>
      <c r="AV2084" t="s">
        <v>4265</v>
      </c>
      <c r="AW2084" t="s">
        <v>4265</v>
      </c>
    </row>
    <row r="2085" spans="47:49">
      <c r="AU2085" t="s">
        <v>5780</v>
      </c>
      <c r="AV2085" t="s">
        <v>4273</v>
      </c>
      <c r="AW2085" t="s">
        <v>4273</v>
      </c>
    </row>
    <row r="2086" spans="47:49">
      <c r="AU2086" t="s">
        <v>3386</v>
      </c>
      <c r="AV2086" t="s">
        <v>3384</v>
      </c>
      <c r="AW2086" t="s">
        <v>3384</v>
      </c>
    </row>
    <row r="2087" spans="47:49">
      <c r="AU2087" t="s">
        <v>4536</v>
      </c>
      <c r="AV2087" t="s">
        <v>4287</v>
      </c>
      <c r="AW2087" t="s">
        <v>4287</v>
      </c>
    </row>
    <row r="2088" spans="47:49">
      <c r="AU2088" t="s">
        <v>3830</v>
      </c>
      <c r="AV2088" t="s">
        <v>4295</v>
      </c>
      <c r="AW2088" t="s">
        <v>4295</v>
      </c>
    </row>
    <row r="2089" spans="47:49">
      <c r="AU2089" t="s">
        <v>3005</v>
      </c>
      <c r="AV2089" t="s">
        <v>4302</v>
      </c>
      <c r="AW2089" t="s">
        <v>4302</v>
      </c>
    </row>
    <row r="2090" spans="47:49">
      <c r="AU2090" t="s">
        <v>10613</v>
      </c>
      <c r="AV2090" t="s">
        <v>4311</v>
      </c>
      <c r="AW2090" t="s">
        <v>4311</v>
      </c>
    </row>
    <row r="2091" spans="47:49">
      <c r="AU2091" t="s">
        <v>7571</v>
      </c>
      <c r="AV2091" t="s">
        <v>4320</v>
      </c>
      <c r="AW2091" t="s">
        <v>4320</v>
      </c>
    </row>
    <row r="2092" spans="47:49">
      <c r="AU2092" t="s">
        <v>7069</v>
      </c>
      <c r="AV2092" t="s">
        <v>4330</v>
      </c>
      <c r="AW2092" t="s">
        <v>4330</v>
      </c>
    </row>
    <row r="2093" spans="47:49">
      <c r="AU2093" t="s">
        <v>5628</v>
      </c>
      <c r="AV2093" t="s">
        <v>4340</v>
      </c>
      <c r="AW2093" t="s">
        <v>4340</v>
      </c>
    </row>
    <row r="2094" spans="47:49">
      <c r="AU2094" t="s">
        <v>7324</v>
      </c>
      <c r="AV2094" t="s">
        <v>4347</v>
      </c>
      <c r="AW2094" t="s">
        <v>4347</v>
      </c>
    </row>
    <row r="2095" spans="47:49">
      <c r="AU2095" t="s">
        <v>1002</v>
      </c>
      <c r="AV2095" t="s">
        <v>4355</v>
      </c>
      <c r="AW2095" t="s">
        <v>4355</v>
      </c>
    </row>
    <row r="2096" spans="47:49">
      <c r="AU2096" t="s">
        <v>4530</v>
      </c>
      <c r="AV2096" t="s">
        <v>4362</v>
      </c>
      <c r="AW2096" t="s">
        <v>4362</v>
      </c>
    </row>
    <row r="2097" spans="47:49">
      <c r="AU2097" t="s">
        <v>4531</v>
      </c>
      <c r="AV2097" t="s">
        <v>4362</v>
      </c>
      <c r="AW2097" t="s">
        <v>4362</v>
      </c>
    </row>
    <row r="2098" spans="47:49">
      <c r="AU2098" t="s">
        <v>9237</v>
      </c>
      <c r="AV2098" t="s">
        <v>4379</v>
      </c>
      <c r="AW2098" t="s">
        <v>4379</v>
      </c>
    </row>
    <row r="2099" spans="47:49">
      <c r="AU2099" t="s">
        <v>9238</v>
      </c>
      <c r="AV2099" t="s">
        <v>4386</v>
      </c>
      <c r="AW2099" t="s">
        <v>4386</v>
      </c>
    </row>
    <row r="2100" spans="47:49">
      <c r="AU2100" t="s">
        <v>7096</v>
      </c>
      <c r="AV2100" t="s">
        <v>4394</v>
      </c>
      <c r="AW2100" t="s">
        <v>4394</v>
      </c>
    </row>
    <row r="2101" spans="47:49">
      <c r="AU2101" t="s">
        <v>11113</v>
      </c>
      <c r="AV2101" t="s">
        <v>4401</v>
      </c>
      <c r="AW2101" t="s">
        <v>4401</v>
      </c>
    </row>
    <row r="2102" spans="47:49">
      <c r="AU2102" t="s">
        <v>7836</v>
      </c>
      <c r="AV2102" t="s">
        <v>4409</v>
      </c>
      <c r="AW2102" t="s">
        <v>4409</v>
      </c>
    </row>
    <row r="2103" spans="47:49">
      <c r="AU2103" t="s">
        <v>7837</v>
      </c>
      <c r="AV2103" t="s">
        <v>4416</v>
      </c>
      <c r="AW2103" t="s">
        <v>4416</v>
      </c>
    </row>
    <row r="2104" spans="47:49">
      <c r="AU2104" t="s">
        <v>6661</v>
      </c>
      <c r="AV2104" t="s">
        <v>4423</v>
      </c>
      <c r="AW2104" t="s">
        <v>4423</v>
      </c>
    </row>
    <row r="2105" spans="47:49">
      <c r="AU2105" t="s">
        <v>6662</v>
      </c>
      <c r="AV2105" t="s">
        <v>4429</v>
      </c>
      <c r="AW2105" t="s">
        <v>4429</v>
      </c>
    </row>
    <row r="2106" spans="47:49">
      <c r="AU2106" t="s">
        <v>6663</v>
      </c>
      <c r="AV2106" t="s">
        <v>4436</v>
      </c>
      <c r="AW2106" t="s">
        <v>4436</v>
      </c>
    </row>
    <row r="2107" spans="47:49">
      <c r="AU2107" t="s">
        <v>3823</v>
      </c>
      <c r="AV2107" t="s">
        <v>4443</v>
      </c>
      <c r="AW2107" t="s">
        <v>4443</v>
      </c>
    </row>
    <row r="2108" spans="47:49">
      <c r="AU2108" t="s">
        <v>4987</v>
      </c>
      <c r="AV2108" t="s">
        <v>4452</v>
      </c>
      <c r="AW2108" t="s">
        <v>4452</v>
      </c>
    </row>
    <row r="2109" spans="47:49">
      <c r="AU2109" t="s">
        <v>9231</v>
      </c>
      <c r="AV2109" t="s">
        <v>4459</v>
      </c>
      <c r="AW2109" t="s">
        <v>4459</v>
      </c>
    </row>
    <row r="2110" spans="47:49">
      <c r="AU2110" t="s">
        <v>8096</v>
      </c>
      <c r="AV2110" t="s">
        <v>4468</v>
      </c>
      <c r="AW2110" t="s">
        <v>4468</v>
      </c>
    </row>
    <row r="2111" spans="47:49">
      <c r="AU2111" t="s">
        <v>4523</v>
      </c>
      <c r="AV2111" t="s">
        <v>4476</v>
      </c>
      <c r="AW2111" t="s">
        <v>4476</v>
      </c>
    </row>
    <row r="2112" spans="47:49">
      <c r="AU2112" t="s">
        <v>10609</v>
      </c>
      <c r="AV2112" t="s">
        <v>4485</v>
      </c>
      <c r="AW2112" t="s">
        <v>4485</v>
      </c>
    </row>
    <row r="2113" spans="47:49">
      <c r="AU2113" t="s">
        <v>2996</v>
      </c>
      <c r="AV2113" t="s">
        <v>4492</v>
      </c>
      <c r="AW2113" t="s">
        <v>4492</v>
      </c>
    </row>
    <row r="2114" spans="47:49">
      <c r="AU2114" t="s">
        <v>9730</v>
      </c>
      <c r="AV2114" t="s">
        <v>4501</v>
      </c>
      <c r="AW2114" t="s">
        <v>4501</v>
      </c>
    </row>
    <row r="2115" spans="47:49">
      <c r="AU2115" t="s">
        <v>5985</v>
      </c>
      <c r="AV2115" t="s">
        <v>1181</v>
      </c>
      <c r="AW2115" t="s">
        <v>1181</v>
      </c>
    </row>
    <row r="2116" spans="47:49">
      <c r="AU2116" t="s">
        <v>10604</v>
      </c>
      <c r="AV2116" t="s">
        <v>4520</v>
      </c>
      <c r="AW2116" t="s">
        <v>4520</v>
      </c>
    </row>
    <row r="2117" spans="47:49">
      <c r="AU2117" t="s">
        <v>10599</v>
      </c>
      <c r="AV2117" t="s">
        <v>4526</v>
      </c>
      <c r="AW2117" t="s">
        <v>4526</v>
      </c>
    </row>
    <row r="2118" spans="47:49">
      <c r="AU2118" t="s">
        <v>3813</v>
      </c>
      <c r="AV2118" t="s">
        <v>4533</v>
      </c>
      <c r="AW2118" t="s">
        <v>4533</v>
      </c>
    </row>
    <row r="2119" spans="47:49">
      <c r="AU2119" t="s">
        <v>5809</v>
      </c>
      <c r="AV2119" t="s">
        <v>4539</v>
      </c>
      <c r="AW2119" t="s">
        <v>4539</v>
      </c>
    </row>
    <row r="2120" spans="47:49">
      <c r="AU2120" t="s">
        <v>5810</v>
      </c>
      <c r="AV2120" t="s">
        <v>4547</v>
      </c>
      <c r="AW2120" t="s">
        <v>4547</v>
      </c>
    </row>
    <row r="2121" spans="47:49">
      <c r="AU2121" t="s">
        <v>4162</v>
      </c>
      <c r="AV2121" t="s">
        <v>4551</v>
      </c>
      <c r="AW2121" t="s">
        <v>4551</v>
      </c>
    </row>
    <row r="2122" spans="47:49">
      <c r="AU2122" t="s">
        <v>10594</v>
      </c>
      <c r="AV2122" t="s">
        <v>4556</v>
      </c>
      <c r="AW2122" t="s">
        <v>4556</v>
      </c>
    </row>
    <row r="2123" spans="47:49">
      <c r="AU2123" t="s">
        <v>7607</v>
      </c>
      <c r="AV2123" t="s">
        <v>4564</v>
      </c>
      <c r="AW2123" t="s">
        <v>4564</v>
      </c>
    </row>
    <row r="2124" spans="47:49">
      <c r="AU2124" t="s">
        <v>7498</v>
      </c>
      <c r="AV2124" t="s">
        <v>4571</v>
      </c>
      <c r="AW2124" t="s">
        <v>4571</v>
      </c>
    </row>
    <row r="2125" spans="47:49">
      <c r="AU2125" t="s">
        <v>2987</v>
      </c>
      <c r="AV2125" t="s">
        <v>2984</v>
      </c>
      <c r="AW2125" t="s">
        <v>2984</v>
      </c>
    </row>
    <row r="2126" spans="47:49">
      <c r="AU2126" t="s">
        <v>2988</v>
      </c>
      <c r="AV2126" t="s">
        <v>4581</v>
      </c>
      <c r="AW2126" t="s">
        <v>4581</v>
      </c>
    </row>
    <row r="2127" spans="47:49">
      <c r="AU2127" t="s">
        <v>8724</v>
      </c>
      <c r="AV2127" t="s">
        <v>4587</v>
      </c>
      <c r="AW2127" t="s">
        <v>4587</v>
      </c>
    </row>
    <row r="2128" spans="47:49">
      <c r="AU2128" t="s">
        <v>5267</v>
      </c>
      <c r="AV2128" t="s">
        <v>4595</v>
      </c>
      <c r="AW2128" t="s">
        <v>4595</v>
      </c>
    </row>
    <row r="2129" spans="47:49">
      <c r="AU2129" t="s">
        <v>9226</v>
      </c>
      <c r="AV2129" t="s">
        <v>4603</v>
      </c>
      <c r="AW2129" t="s">
        <v>4603</v>
      </c>
    </row>
    <row r="2130" spans="47:49">
      <c r="AU2130" t="s">
        <v>8720</v>
      </c>
      <c r="AV2130" t="s">
        <v>4609</v>
      </c>
      <c r="AW2130" t="s">
        <v>4609</v>
      </c>
    </row>
    <row r="2131" spans="47:49">
      <c r="AU2131" t="s">
        <v>4614</v>
      </c>
      <c r="AV2131" t="s">
        <v>4614</v>
      </c>
      <c r="AW2131" t="s">
        <v>4614</v>
      </c>
    </row>
    <row r="2132" spans="47:49">
      <c r="AU2132" t="s">
        <v>9725</v>
      </c>
      <c r="AV2132" t="s">
        <v>4622</v>
      </c>
      <c r="AW2132" t="s">
        <v>4622</v>
      </c>
    </row>
    <row r="2133" spans="47:49">
      <c r="AU2133" t="s">
        <v>2301</v>
      </c>
      <c r="AV2133" t="s">
        <v>4627</v>
      </c>
      <c r="AW2133" t="s">
        <v>4627</v>
      </c>
    </row>
    <row r="2134" spans="47:49">
      <c r="AU2134" t="s">
        <v>3805</v>
      </c>
      <c r="AV2134" t="s">
        <v>4631</v>
      </c>
      <c r="AW2134" t="s">
        <v>4631</v>
      </c>
    </row>
    <row r="2135" spans="47:49">
      <c r="AU2135" t="s">
        <v>8710</v>
      </c>
      <c r="AV2135" t="s">
        <v>4636</v>
      </c>
      <c r="AW2135" t="s">
        <v>4636</v>
      </c>
    </row>
    <row r="2136" spans="47:49">
      <c r="AU2136" t="s">
        <v>8706</v>
      </c>
      <c r="AV2136" t="s">
        <v>4642</v>
      </c>
      <c r="AW2136" t="s">
        <v>4642</v>
      </c>
    </row>
    <row r="2137" spans="47:49">
      <c r="AU2137" t="s">
        <v>5934</v>
      </c>
      <c r="AV2137" t="s">
        <v>4648</v>
      </c>
      <c r="AW2137" t="s">
        <v>4648</v>
      </c>
    </row>
    <row r="2138" spans="47:49">
      <c r="AU2138" t="s">
        <v>10590</v>
      </c>
      <c r="AV2138" t="s">
        <v>4657</v>
      </c>
      <c r="AW2138" t="s">
        <v>4657</v>
      </c>
    </row>
    <row r="2139" spans="47:49">
      <c r="AU2139" t="s">
        <v>8144</v>
      </c>
      <c r="AV2139" t="s">
        <v>4668</v>
      </c>
      <c r="AW2139" t="s">
        <v>4668</v>
      </c>
    </row>
    <row r="2140" spans="47:49">
      <c r="AU2140" t="s">
        <v>5495</v>
      </c>
      <c r="AV2140" t="s">
        <v>4677</v>
      </c>
      <c r="AW2140" t="s">
        <v>4677</v>
      </c>
    </row>
    <row r="2141" spans="47:49">
      <c r="AU2141" t="s">
        <v>5692</v>
      </c>
      <c r="AV2141" t="s">
        <v>4689</v>
      </c>
      <c r="AW2141" t="s">
        <v>4689</v>
      </c>
    </row>
    <row r="2142" spans="47:49">
      <c r="AU2142" t="s">
        <v>3377</v>
      </c>
      <c r="AV2142" t="s">
        <v>4696</v>
      </c>
      <c r="AW2142" t="s">
        <v>4696</v>
      </c>
    </row>
    <row r="2143" spans="47:49">
      <c r="AU2143" t="s">
        <v>7404</v>
      </c>
      <c r="AV2143" t="s">
        <v>4703</v>
      </c>
      <c r="AW2143" t="s">
        <v>4703</v>
      </c>
    </row>
    <row r="2144" spans="47:49">
      <c r="AU2144" t="s">
        <v>5487</v>
      </c>
      <c r="AV2144" t="s">
        <v>4710</v>
      </c>
      <c r="AW2144" t="s">
        <v>4710</v>
      </c>
    </row>
    <row r="2145" spans="47:49">
      <c r="AU2145" t="s">
        <v>5488</v>
      </c>
      <c r="AV2145" t="s">
        <v>4717</v>
      </c>
      <c r="AW2145" t="s">
        <v>4717</v>
      </c>
    </row>
    <row r="2146" spans="47:49">
      <c r="AU2146" t="s">
        <v>8700</v>
      </c>
      <c r="AV2146" t="s">
        <v>4724</v>
      </c>
      <c r="AW2146" t="s">
        <v>4724</v>
      </c>
    </row>
    <row r="2147" spans="47:49">
      <c r="AU2147" t="s">
        <v>9221</v>
      </c>
      <c r="AV2147" t="s">
        <v>4731</v>
      </c>
      <c r="AW2147" t="s">
        <v>4731</v>
      </c>
    </row>
    <row r="2148" spans="47:49">
      <c r="AU2148" t="s">
        <v>9222</v>
      </c>
      <c r="AV2148" t="s">
        <v>4738</v>
      </c>
      <c r="AW2148" t="s">
        <v>4738</v>
      </c>
    </row>
    <row r="2149" spans="47:49">
      <c r="AU2149" t="s">
        <v>10584</v>
      </c>
      <c r="AV2149" t="s">
        <v>4747</v>
      </c>
      <c r="AW2149" t="s">
        <v>4747</v>
      </c>
    </row>
    <row r="2150" spans="47:49">
      <c r="AU2150" t="s">
        <v>2369</v>
      </c>
      <c r="AV2150" t="s">
        <v>4755</v>
      </c>
      <c r="AW2150" t="s">
        <v>4755</v>
      </c>
    </row>
    <row r="2151" spans="47:49">
      <c r="AU2151" t="s">
        <v>10580</v>
      </c>
      <c r="AV2151" t="s">
        <v>4762</v>
      </c>
      <c r="AW2151" t="s">
        <v>4762</v>
      </c>
    </row>
    <row r="2152" spans="47:49">
      <c r="AU2152" t="s">
        <v>5747</v>
      </c>
      <c r="AV2152" t="s">
        <v>4771</v>
      </c>
      <c r="AW2152" t="s">
        <v>4771</v>
      </c>
    </row>
    <row r="2153" spans="47:49">
      <c r="AU2153" t="s">
        <v>3518</v>
      </c>
      <c r="AV2153" t="s">
        <v>3798</v>
      </c>
      <c r="AW2153" t="s">
        <v>3798</v>
      </c>
    </row>
    <row r="2154" spans="47:49">
      <c r="AU2154" t="s">
        <v>3369</v>
      </c>
      <c r="AV2154" t="s">
        <v>4782</v>
      </c>
      <c r="AW2154" t="s">
        <v>4782</v>
      </c>
    </row>
    <row r="2155" spans="47:49">
      <c r="AU2155" t="s">
        <v>2063</v>
      </c>
      <c r="AV2155" t="s">
        <v>2061</v>
      </c>
      <c r="AW2155" t="s">
        <v>2061</v>
      </c>
    </row>
    <row r="2156" spans="47:49">
      <c r="AU2156" t="s">
        <v>8691</v>
      </c>
      <c r="AV2156" t="s">
        <v>4795</v>
      </c>
      <c r="AW2156" t="s">
        <v>4795</v>
      </c>
    </row>
    <row r="2157" spans="47:49">
      <c r="AU2157" t="s">
        <v>6258</v>
      </c>
      <c r="AV2157" t="s">
        <v>4803</v>
      </c>
      <c r="AW2157" t="s">
        <v>4803</v>
      </c>
    </row>
    <row r="2158" spans="47:49">
      <c r="AU2158" t="s">
        <v>3795</v>
      </c>
      <c r="AV2158" t="s">
        <v>3793</v>
      </c>
      <c r="AW2158" t="s">
        <v>3793</v>
      </c>
    </row>
    <row r="2159" spans="47:49">
      <c r="AU2159" t="s">
        <v>9722</v>
      </c>
      <c r="AV2159" t="s">
        <v>4816</v>
      </c>
      <c r="AW2159" t="s">
        <v>4816</v>
      </c>
    </row>
    <row r="2160" spans="47:49">
      <c r="AU2160" t="s">
        <v>7275</v>
      </c>
      <c r="AV2160" t="s">
        <v>4823</v>
      </c>
      <c r="AW2160" t="s">
        <v>4823</v>
      </c>
    </row>
    <row r="2161" spans="47:49">
      <c r="AU2161" t="s">
        <v>2978</v>
      </c>
      <c r="AV2161" t="s">
        <v>4831</v>
      </c>
      <c r="AW2161" t="s">
        <v>4831</v>
      </c>
    </row>
    <row r="2162" spans="47:49">
      <c r="AU2162" t="s">
        <v>4152</v>
      </c>
      <c r="AV2162" t="s">
        <v>4838</v>
      </c>
      <c r="AW2162" t="s">
        <v>4838</v>
      </c>
    </row>
    <row r="2163" spans="47:49">
      <c r="AU2163" t="s">
        <v>4153</v>
      </c>
      <c r="AV2163" t="s">
        <v>4845</v>
      </c>
      <c r="AW2163" t="s">
        <v>4845</v>
      </c>
    </row>
    <row r="2164" spans="47:49">
      <c r="AU2164" t="s">
        <v>4864</v>
      </c>
      <c r="AV2164" t="s">
        <v>4854</v>
      </c>
      <c r="AW2164" t="s">
        <v>4854</v>
      </c>
    </row>
    <row r="2165" spans="47:49">
      <c r="AU2165" t="s">
        <v>4865</v>
      </c>
      <c r="AV2165" t="s">
        <v>4862</v>
      </c>
      <c r="AW2165" t="s">
        <v>4862</v>
      </c>
    </row>
    <row r="2166" spans="47:49">
      <c r="AU2166" t="s">
        <v>8678</v>
      </c>
      <c r="AV2166" t="s">
        <v>4868</v>
      </c>
      <c r="AW2166" t="s">
        <v>4868</v>
      </c>
    </row>
    <row r="2167" spans="47:49">
      <c r="AU2167" t="s">
        <v>9216</v>
      </c>
      <c r="AV2167" t="s">
        <v>4874</v>
      </c>
      <c r="AW2167" t="s">
        <v>4874</v>
      </c>
    </row>
    <row r="2168" spans="47:49">
      <c r="AU2168" t="s">
        <v>10576</v>
      </c>
      <c r="AV2168" t="s">
        <v>4880</v>
      </c>
      <c r="AW2168" t="s">
        <v>4880</v>
      </c>
    </row>
    <row r="2169" spans="47:49">
      <c r="AU2169" t="s">
        <v>4143</v>
      </c>
      <c r="AV2169" t="s">
        <v>4886</v>
      </c>
      <c r="AW2169" t="s">
        <v>4886</v>
      </c>
    </row>
    <row r="2170" spans="47:49">
      <c r="AU2170" t="s">
        <v>4144</v>
      </c>
      <c r="AV2170" t="s">
        <v>4890</v>
      </c>
      <c r="AW2170" t="s">
        <v>4890</v>
      </c>
    </row>
    <row r="2171" spans="47:49">
      <c r="AU2171" t="s">
        <v>4145</v>
      </c>
      <c r="AV2171" t="s">
        <v>4894</v>
      </c>
      <c r="AW2171" t="s">
        <v>4894</v>
      </c>
    </row>
    <row r="2172" spans="47:49">
      <c r="AU2172" t="s">
        <v>8586</v>
      </c>
      <c r="AV2172" t="s">
        <v>4902</v>
      </c>
      <c r="AW2172" t="s">
        <v>4902</v>
      </c>
    </row>
    <row r="2173" spans="47:49">
      <c r="AU2173" t="s">
        <v>1984</v>
      </c>
      <c r="AV2173" t="s">
        <v>4911</v>
      </c>
      <c r="AW2173" t="s">
        <v>4911</v>
      </c>
    </row>
    <row r="2174" spans="47:49">
      <c r="AU2174" t="s">
        <v>8767</v>
      </c>
      <c r="AV2174" t="s">
        <v>4919</v>
      </c>
      <c r="AW2174" t="s">
        <v>4919</v>
      </c>
    </row>
    <row r="2175" spans="47:49">
      <c r="AU2175" t="s">
        <v>1616</v>
      </c>
      <c r="AV2175" t="s">
        <v>4927</v>
      </c>
      <c r="AW2175" t="s">
        <v>4927</v>
      </c>
    </row>
    <row r="2176" spans="47:49">
      <c r="AU2176" t="s">
        <v>9718</v>
      </c>
      <c r="AV2176" t="s">
        <v>4941</v>
      </c>
      <c r="AW2176" t="s">
        <v>4941</v>
      </c>
    </row>
    <row r="2177" spans="47:49">
      <c r="AU2177" t="s">
        <v>2971</v>
      </c>
      <c r="AV2177" t="s">
        <v>4950</v>
      </c>
      <c r="AW2177" t="s">
        <v>4950</v>
      </c>
    </row>
    <row r="2178" spans="47:49">
      <c r="AU2178" t="s">
        <v>7858</v>
      </c>
      <c r="AV2178" t="s">
        <v>4957</v>
      </c>
      <c r="AW2178" t="s">
        <v>4957</v>
      </c>
    </row>
    <row r="2179" spans="47:49">
      <c r="AU2179" t="s">
        <v>7955</v>
      </c>
      <c r="AV2179" t="s">
        <v>4968</v>
      </c>
      <c r="AW2179" t="s">
        <v>4968</v>
      </c>
    </row>
    <row r="2180" spans="47:49">
      <c r="AU2180" t="s">
        <v>7956</v>
      </c>
      <c r="AV2180" t="s">
        <v>4978</v>
      </c>
      <c r="AW2180" t="s">
        <v>4978</v>
      </c>
    </row>
    <row r="2181" spans="47:49">
      <c r="AU2181" t="s">
        <v>8675</v>
      </c>
      <c r="AV2181" t="s">
        <v>4985</v>
      </c>
      <c r="AW2181" t="s">
        <v>4985</v>
      </c>
    </row>
    <row r="2182" spans="47:49">
      <c r="AU2182" t="s">
        <v>8091</v>
      </c>
      <c r="AV2182" t="s">
        <v>4990</v>
      </c>
      <c r="AW2182" t="s">
        <v>4990</v>
      </c>
    </row>
    <row r="2183" spans="47:49">
      <c r="AU2183" t="s">
        <v>7853</v>
      </c>
      <c r="AV2183" t="s">
        <v>5002</v>
      </c>
      <c r="AW2183" t="s">
        <v>5002</v>
      </c>
    </row>
    <row r="2184" spans="47:49">
      <c r="AU2184" t="s">
        <v>10572</v>
      </c>
      <c r="AV2184" t="s">
        <v>5010</v>
      </c>
      <c r="AW2184" t="s">
        <v>5010</v>
      </c>
    </row>
    <row r="2185" spans="47:49">
      <c r="AU2185" t="s">
        <v>7075</v>
      </c>
      <c r="AV2185" t="s">
        <v>5018</v>
      </c>
      <c r="AW2185" t="s">
        <v>5018</v>
      </c>
    </row>
    <row r="2186" spans="47:49">
      <c r="AU2186" t="s">
        <v>7648</v>
      </c>
      <c r="AV2186" t="s">
        <v>5027</v>
      </c>
      <c r="AW2186" t="s">
        <v>5027</v>
      </c>
    </row>
    <row r="2187" spans="47:49">
      <c r="AU2187" t="s">
        <v>7245</v>
      </c>
      <c r="AV2187" t="s">
        <v>5037</v>
      </c>
      <c r="AW2187" t="s">
        <v>5037</v>
      </c>
    </row>
    <row r="2188" spans="47:49">
      <c r="AU2188" t="s">
        <v>1555</v>
      </c>
      <c r="AV2188" t="s">
        <v>5045</v>
      </c>
      <c r="AW2188" t="s">
        <v>5045</v>
      </c>
    </row>
    <row r="2189" spans="47:49">
      <c r="AU2189" t="s">
        <v>2015</v>
      </c>
      <c r="AV2189" t="s">
        <v>5053</v>
      </c>
      <c r="AW2189" t="s">
        <v>5053</v>
      </c>
    </row>
    <row r="2190" spans="47:49">
      <c r="AU2190" t="s">
        <v>1348</v>
      </c>
      <c r="AV2190" t="s">
        <v>5059</v>
      </c>
      <c r="AW2190" t="s">
        <v>5059</v>
      </c>
    </row>
    <row r="2191" spans="47:49">
      <c r="AU2191" t="s">
        <v>6386</v>
      </c>
      <c r="AV2191" t="s">
        <v>5067</v>
      </c>
      <c r="AW2191" t="s">
        <v>5067</v>
      </c>
    </row>
    <row r="2192" spans="47:49">
      <c r="AU2192" t="s">
        <v>6483</v>
      </c>
      <c r="AV2192" t="s">
        <v>5075</v>
      </c>
      <c r="AW2192" t="s">
        <v>5075</v>
      </c>
    </row>
    <row r="2193" spans="47:49">
      <c r="AU2193" t="s">
        <v>1503</v>
      </c>
      <c r="AV2193" t="s">
        <v>1501</v>
      </c>
      <c r="AW2193" t="s">
        <v>1501</v>
      </c>
    </row>
    <row r="2194" spans="47:49">
      <c r="AU2194" t="s">
        <v>1161</v>
      </c>
      <c r="AV2194" t="s">
        <v>1158</v>
      </c>
      <c r="AW2194" t="s">
        <v>1158</v>
      </c>
    </row>
    <row r="2195" spans="47:49">
      <c r="AU2195" t="s">
        <v>9712</v>
      </c>
      <c r="AV2195" t="s">
        <v>5097</v>
      </c>
      <c r="AW2195" t="s">
        <v>5097</v>
      </c>
    </row>
    <row r="2196" spans="47:49">
      <c r="AU2196" t="s">
        <v>10567</v>
      </c>
      <c r="AV2196" t="s">
        <v>5107</v>
      </c>
      <c r="AW2196" t="s">
        <v>5107</v>
      </c>
    </row>
    <row r="2197" spans="47:49">
      <c r="AU2197" t="s">
        <v>10562</v>
      </c>
      <c r="AV2197" t="s">
        <v>5117</v>
      </c>
      <c r="AW2197" t="s">
        <v>5117</v>
      </c>
    </row>
    <row r="2198" spans="47:49">
      <c r="AU2198" t="s">
        <v>6803</v>
      </c>
      <c r="AV2198" t="s">
        <v>5126</v>
      </c>
      <c r="AW2198" t="s">
        <v>5126</v>
      </c>
    </row>
    <row r="2199" spans="47:49">
      <c r="AU2199" t="s">
        <v>8668</v>
      </c>
      <c r="AV2199" t="s">
        <v>5136</v>
      </c>
      <c r="AW2199" t="s">
        <v>5136</v>
      </c>
    </row>
    <row r="2200" spans="47:49">
      <c r="AU2200" t="s">
        <v>7158</v>
      </c>
      <c r="AV2200" t="s">
        <v>5145</v>
      </c>
      <c r="AW2200" t="s">
        <v>5145</v>
      </c>
    </row>
    <row r="2201" spans="47:49">
      <c r="AU2201" t="s">
        <v>1823</v>
      </c>
      <c r="AV2201" t="s">
        <v>1821</v>
      </c>
      <c r="AW2201" t="s">
        <v>1821</v>
      </c>
    </row>
    <row r="2202" spans="47:49">
      <c r="AU2202" t="s">
        <v>6325</v>
      </c>
      <c r="AV2202" t="s">
        <v>5158</v>
      </c>
      <c r="AW2202" t="s">
        <v>5158</v>
      </c>
    </row>
    <row r="2203" spans="47:49">
      <c r="AU2203" t="s">
        <v>10558</v>
      </c>
      <c r="AV2203" t="s">
        <v>3175</v>
      </c>
      <c r="AW2203" t="s">
        <v>3175</v>
      </c>
    </row>
    <row r="2204" spans="47:49">
      <c r="AU2204" t="s">
        <v>2249</v>
      </c>
      <c r="AV2204" t="s">
        <v>5173</v>
      </c>
      <c r="AW2204" t="s">
        <v>5173</v>
      </c>
    </row>
    <row r="2205" spans="47:49">
      <c r="AU2205" t="s">
        <v>8664</v>
      </c>
      <c r="AV2205" t="s">
        <v>5180</v>
      </c>
      <c r="AW2205" t="s">
        <v>5180</v>
      </c>
    </row>
    <row r="2206" spans="47:49">
      <c r="AU2206" t="s">
        <v>9708</v>
      </c>
      <c r="AV2206" t="s">
        <v>5190</v>
      </c>
      <c r="AW2206" t="s">
        <v>5190</v>
      </c>
    </row>
    <row r="2207" spans="47:49">
      <c r="AU2207" t="s">
        <v>10554</v>
      </c>
      <c r="AV2207" t="s">
        <v>5198</v>
      </c>
      <c r="AW2207" t="s">
        <v>5198</v>
      </c>
    </row>
    <row r="2208" spans="47:49">
      <c r="AU2208" t="s">
        <v>10550</v>
      </c>
      <c r="AV2208" t="s">
        <v>5204</v>
      </c>
      <c r="AW2208" t="s">
        <v>5204</v>
      </c>
    </row>
    <row r="2209" spans="47:49">
      <c r="AU2209" t="s">
        <v>5263</v>
      </c>
      <c r="AV2209" t="s">
        <v>5213</v>
      </c>
      <c r="AW2209" t="s">
        <v>5213</v>
      </c>
    </row>
    <row r="2210" spans="47:49">
      <c r="AU2210" t="s">
        <v>5256</v>
      </c>
      <c r="AV2210" t="s">
        <v>5221</v>
      </c>
      <c r="AW2210" t="s">
        <v>5221</v>
      </c>
    </row>
    <row r="2211" spans="47:49">
      <c r="AU2211" t="s">
        <v>2576</v>
      </c>
      <c r="AV2211" t="s">
        <v>2574</v>
      </c>
      <c r="AW2211" t="s">
        <v>2574</v>
      </c>
    </row>
    <row r="2212" spans="47:49">
      <c r="AU2212" t="s">
        <v>6934</v>
      </c>
      <c r="AV2212" t="s">
        <v>5238</v>
      </c>
      <c r="AW2212" t="s">
        <v>5238</v>
      </c>
    </row>
    <row r="2213" spans="47:49">
      <c r="AU2213" t="s">
        <v>4135</v>
      </c>
      <c r="AV2213" t="s">
        <v>5244</v>
      </c>
      <c r="AW2213" t="s">
        <v>5244</v>
      </c>
    </row>
    <row r="2214" spans="47:49">
      <c r="AU2214" t="s">
        <v>10545</v>
      </c>
      <c r="AV2214" t="s">
        <v>5252</v>
      </c>
      <c r="AW2214" t="s">
        <v>5252</v>
      </c>
    </row>
    <row r="2215" spans="47:49">
      <c r="AU2215" t="s">
        <v>5805</v>
      </c>
      <c r="AV2215" t="s">
        <v>5259</v>
      </c>
      <c r="AW2215" t="s">
        <v>5259</v>
      </c>
    </row>
    <row r="2216" spans="47:49">
      <c r="AU2216" t="s">
        <v>5249</v>
      </c>
      <c r="AV2216" t="s">
        <v>5265</v>
      </c>
      <c r="AW2216" t="s">
        <v>5265</v>
      </c>
    </row>
    <row r="2217" spans="47:49">
      <c r="AU2217" t="s">
        <v>7644</v>
      </c>
      <c r="AV2217" t="s">
        <v>5270</v>
      </c>
      <c r="AW2217" t="s">
        <v>5270</v>
      </c>
    </row>
    <row r="2218" spans="47:49">
      <c r="AU2218" t="s">
        <v>8150</v>
      </c>
      <c r="AV2218" t="s">
        <v>5276</v>
      </c>
      <c r="AW2218" t="s">
        <v>5276</v>
      </c>
    </row>
    <row r="2219" spans="47:49">
      <c r="AU2219" t="s">
        <v>1520</v>
      </c>
      <c r="AV2219" t="s">
        <v>1517</v>
      </c>
      <c r="AW2219" t="s">
        <v>1517</v>
      </c>
    </row>
    <row r="2220" spans="47:49">
      <c r="AU2220" t="s">
        <v>10540</v>
      </c>
      <c r="AV2220" t="s">
        <v>5286</v>
      </c>
      <c r="AW2220" t="s">
        <v>5286</v>
      </c>
    </row>
    <row r="2221" spans="47:49">
      <c r="AU2221" t="s">
        <v>10537</v>
      </c>
      <c r="AV2221" t="s">
        <v>5292</v>
      </c>
      <c r="AW2221" t="s">
        <v>5292</v>
      </c>
    </row>
    <row r="2222" spans="47:49">
      <c r="AU2222" t="s">
        <v>8660</v>
      </c>
      <c r="AV2222" t="s">
        <v>5299</v>
      </c>
      <c r="AW2222" t="s">
        <v>5299</v>
      </c>
    </row>
    <row r="2223" spans="47:49">
      <c r="AU2223" t="s">
        <v>2963</v>
      </c>
      <c r="AV2223" t="s">
        <v>5304</v>
      </c>
      <c r="AW2223" t="s">
        <v>5304</v>
      </c>
    </row>
    <row r="2224" spans="47:49">
      <c r="AU2224" t="s">
        <v>6478</v>
      </c>
      <c r="AV2224" t="s">
        <v>5311</v>
      </c>
      <c r="AW2224" t="s">
        <v>5311</v>
      </c>
    </row>
    <row r="2225" spans="47:49">
      <c r="AU2225" t="s">
        <v>4127</v>
      </c>
      <c r="AV2225" t="s">
        <v>5318</v>
      </c>
      <c r="AW2225" t="s">
        <v>5318</v>
      </c>
    </row>
    <row r="2226" spans="47:49">
      <c r="AU2226" t="s">
        <v>4119</v>
      </c>
      <c r="AV2226" t="s">
        <v>5324</v>
      </c>
      <c r="AW2226" t="s">
        <v>5324</v>
      </c>
    </row>
    <row r="2227" spans="47:49">
      <c r="AU2227" t="s">
        <v>3360</v>
      </c>
      <c r="AV2227" t="s">
        <v>5328</v>
      </c>
      <c r="AW2227" t="s">
        <v>5328</v>
      </c>
    </row>
    <row r="2228" spans="47:49">
      <c r="AU2228" t="s">
        <v>7084</v>
      </c>
      <c r="AV2228" t="s">
        <v>5336</v>
      </c>
      <c r="AW2228" t="s">
        <v>5336</v>
      </c>
    </row>
    <row r="2229" spans="47:49">
      <c r="AU2229" t="s">
        <v>3962</v>
      </c>
      <c r="AV2229" t="s">
        <v>3960</v>
      </c>
      <c r="AW2229" t="s">
        <v>3960</v>
      </c>
    </row>
    <row r="2230" spans="47:49">
      <c r="AU2230" t="s">
        <v>7309</v>
      </c>
      <c r="AV2230" t="s">
        <v>5351</v>
      </c>
      <c r="AW2230" t="s">
        <v>5351</v>
      </c>
    </row>
    <row r="2231" spans="47:49">
      <c r="AU2231" t="s">
        <v>10532</v>
      </c>
      <c r="AV2231" t="s">
        <v>5358</v>
      </c>
      <c r="AW2231" t="s">
        <v>5358</v>
      </c>
    </row>
    <row r="2232" spans="47:49">
      <c r="AU2232" t="s">
        <v>6928</v>
      </c>
      <c r="AV2232" t="s">
        <v>5365</v>
      </c>
      <c r="AW2232" t="s">
        <v>5365</v>
      </c>
    </row>
    <row r="2233" spans="47:49">
      <c r="AU2233" t="s">
        <v>1033</v>
      </c>
      <c r="AV2233" t="s">
        <v>5372</v>
      </c>
      <c r="AW2233" t="s">
        <v>5372</v>
      </c>
    </row>
    <row r="2234" spans="47:49">
      <c r="AU2234" t="s">
        <v>2956</v>
      </c>
      <c r="AV2234" t="s">
        <v>2954</v>
      </c>
      <c r="AW2234" t="s">
        <v>2954</v>
      </c>
    </row>
    <row r="2235" spans="47:49">
      <c r="AU2235" t="s">
        <v>4860</v>
      </c>
      <c r="AV2235" t="s">
        <v>4857</v>
      </c>
      <c r="AW2235" t="s">
        <v>4857</v>
      </c>
    </row>
    <row r="2236" spans="47:49">
      <c r="AU2236" t="s">
        <v>8331</v>
      </c>
      <c r="AV2236" t="s">
        <v>5395</v>
      </c>
      <c r="AW2236" t="s">
        <v>5395</v>
      </c>
    </row>
    <row r="2237" spans="47:49">
      <c r="AU2237" t="s">
        <v>7937</v>
      </c>
      <c r="AV2237" t="s">
        <v>5402</v>
      </c>
      <c r="AW2237" t="s">
        <v>5402</v>
      </c>
    </row>
    <row r="2238" spans="47:49">
      <c r="AU2238" t="s">
        <v>8655</v>
      </c>
      <c r="AV2238" t="s">
        <v>5412</v>
      </c>
      <c r="AW2238" t="s">
        <v>5412</v>
      </c>
    </row>
    <row r="2239" spans="47:49">
      <c r="AU2239" t="s">
        <v>9704</v>
      </c>
      <c r="AV2239" t="s">
        <v>1181</v>
      </c>
      <c r="AW2239" t="s">
        <v>1181</v>
      </c>
    </row>
    <row r="2240" spans="47:49">
      <c r="AU2240" t="s">
        <v>9698</v>
      </c>
      <c r="AV2240" t="s">
        <v>5435</v>
      </c>
      <c r="AW2240" t="s">
        <v>5435</v>
      </c>
    </row>
    <row r="2241" spans="47:49">
      <c r="AU2241" t="s">
        <v>9699</v>
      </c>
      <c r="AV2241" t="s">
        <v>2279</v>
      </c>
      <c r="AW2241" t="s">
        <v>2279</v>
      </c>
    </row>
    <row r="2242" spans="47:49">
      <c r="AU2242" t="s">
        <v>10528</v>
      </c>
      <c r="AV2242" t="s">
        <v>5448</v>
      </c>
      <c r="AW2242" t="s">
        <v>5448</v>
      </c>
    </row>
    <row r="2243" spans="47:49">
      <c r="AU2243" t="s">
        <v>8648</v>
      </c>
      <c r="AV2243" t="s">
        <v>5455</v>
      </c>
      <c r="AW2243" t="s">
        <v>5455</v>
      </c>
    </row>
    <row r="2244" spans="47:49">
      <c r="AU2244" t="s">
        <v>3788</v>
      </c>
      <c r="AV2244" t="s">
        <v>3786</v>
      </c>
      <c r="AW2244" t="s">
        <v>3786</v>
      </c>
    </row>
    <row r="2245" spans="47:49">
      <c r="AU2245" t="s">
        <v>10524</v>
      </c>
      <c r="AV2245" t="s">
        <v>5467</v>
      </c>
      <c r="AW2245" t="s">
        <v>5467</v>
      </c>
    </row>
    <row r="2246" spans="47:49">
      <c r="AU2246" t="s">
        <v>10520</v>
      </c>
      <c r="AV2246" t="s">
        <v>5477</v>
      </c>
      <c r="AW2246" t="s">
        <v>5477</v>
      </c>
    </row>
    <row r="2247" spans="47:49">
      <c r="AU2247" t="s">
        <v>3781</v>
      </c>
      <c r="AV2247" t="s">
        <v>3779</v>
      </c>
      <c r="AW2247" t="s">
        <v>3779</v>
      </c>
    </row>
    <row r="2248" spans="47:49">
      <c r="AU2248" t="s">
        <v>9210</v>
      </c>
      <c r="AV2248" t="s">
        <v>5491</v>
      </c>
      <c r="AW2248" t="s">
        <v>5491</v>
      </c>
    </row>
    <row r="2249" spans="47:49">
      <c r="AU2249" t="s">
        <v>4517</v>
      </c>
      <c r="AV2249" t="s">
        <v>5497</v>
      </c>
      <c r="AW2249" t="s">
        <v>5497</v>
      </c>
    </row>
    <row r="2250" spans="47:49">
      <c r="AU2250" t="s">
        <v>8645</v>
      </c>
      <c r="AV2250" t="s">
        <v>5503</v>
      </c>
      <c r="AW2250" t="s">
        <v>5503</v>
      </c>
    </row>
    <row r="2251" spans="47:49">
      <c r="AU2251" t="s">
        <v>4110</v>
      </c>
      <c r="AV2251" t="s">
        <v>5510</v>
      </c>
      <c r="AW2251" t="s">
        <v>5510</v>
      </c>
    </row>
    <row r="2252" spans="47:49">
      <c r="AU2252" t="s">
        <v>5639</v>
      </c>
      <c r="AV2252" t="s">
        <v>5515</v>
      </c>
      <c r="AW2252" t="s">
        <v>5515</v>
      </c>
    </row>
    <row r="2253" spans="47:49">
      <c r="AU2253" t="s">
        <v>2072</v>
      </c>
      <c r="AV2253" t="s">
        <v>2070</v>
      </c>
      <c r="AW2253" t="s">
        <v>2070</v>
      </c>
    </row>
    <row r="2254" spans="47:49">
      <c r="AU2254" t="s">
        <v>9206</v>
      </c>
      <c r="AV2254" t="s">
        <v>5527</v>
      </c>
      <c r="AW2254" t="s">
        <v>5527</v>
      </c>
    </row>
    <row r="2255" spans="47:49">
      <c r="AU2255" t="s">
        <v>7549</v>
      </c>
      <c r="AV2255" t="s">
        <v>5535</v>
      </c>
      <c r="AW2255" t="s">
        <v>5535</v>
      </c>
    </row>
    <row r="2256" spans="47:49">
      <c r="AU2256" t="s">
        <v>3772</v>
      </c>
      <c r="AV2256" t="s">
        <v>3770</v>
      </c>
      <c r="AW2256" t="s">
        <v>3770</v>
      </c>
    </row>
    <row r="2257" spans="47:49">
      <c r="AU2257" t="s">
        <v>6972</v>
      </c>
      <c r="AV2257" t="s">
        <v>5545</v>
      </c>
      <c r="AW2257" t="s">
        <v>5545</v>
      </c>
    </row>
    <row r="2258" spans="47:49">
      <c r="AU2258" t="s">
        <v>6973</v>
      </c>
      <c r="AV2258" t="s">
        <v>5551</v>
      </c>
      <c r="AW2258" t="s">
        <v>5551</v>
      </c>
    </row>
    <row r="2259" spans="47:49">
      <c r="AU2259" t="s">
        <v>2110</v>
      </c>
      <c r="AV2259" t="s">
        <v>5555</v>
      </c>
      <c r="AW2259" t="s">
        <v>5555</v>
      </c>
    </row>
    <row r="2260" spans="47:49">
      <c r="AU2260" t="s">
        <v>7653</v>
      </c>
      <c r="AV2260" t="s">
        <v>5561</v>
      </c>
      <c r="AW2260" t="s">
        <v>5561</v>
      </c>
    </row>
    <row r="2261" spans="47:49">
      <c r="AU2261" t="s">
        <v>7654</v>
      </c>
      <c r="AV2261" t="s">
        <v>5561</v>
      </c>
      <c r="AW2261" t="s">
        <v>5561</v>
      </c>
    </row>
    <row r="2262" spans="47:49">
      <c r="AU2262" t="s">
        <v>2276</v>
      </c>
      <c r="AV2262" t="s">
        <v>5573</v>
      </c>
      <c r="AW2262" t="s">
        <v>5573</v>
      </c>
    </row>
    <row r="2263" spans="47:49">
      <c r="AU2263" t="s">
        <v>3352</v>
      </c>
      <c r="AV2263" t="s">
        <v>5579</v>
      </c>
      <c r="AW2263" t="s">
        <v>5579</v>
      </c>
    </row>
    <row r="2264" spans="47:49">
      <c r="AU2264" t="s">
        <v>4101</v>
      </c>
      <c r="AV2264" t="s">
        <v>5586</v>
      </c>
      <c r="AW2264" t="s">
        <v>5586</v>
      </c>
    </row>
    <row r="2265" spans="47:49">
      <c r="AU2265" t="s">
        <v>4102</v>
      </c>
      <c r="AV2265" t="s">
        <v>5590</v>
      </c>
      <c r="AW2265" t="s">
        <v>5590</v>
      </c>
    </row>
    <row r="2266" spans="47:49">
      <c r="AU2266" t="s">
        <v>6862</v>
      </c>
      <c r="AV2266" t="s">
        <v>5597</v>
      </c>
      <c r="AW2266" t="s">
        <v>5597</v>
      </c>
    </row>
    <row r="2267" spans="47:49">
      <c r="AU2267" t="s">
        <v>7841</v>
      </c>
      <c r="AV2267" t="s">
        <v>5604</v>
      </c>
      <c r="AW2267" t="s">
        <v>5604</v>
      </c>
    </row>
    <row r="2268" spans="47:49">
      <c r="AU2268" t="s">
        <v>4850</v>
      </c>
      <c r="AV2268" t="s">
        <v>5612</v>
      </c>
      <c r="AW2268" t="s">
        <v>5612</v>
      </c>
    </row>
    <row r="2269" spans="47:49">
      <c r="AU2269" t="s">
        <v>4851</v>
      </c>
      <c r="AV2269" t="s">
        <v>5619</v>
      </c>
      <c r="AW2269" t="s">
        <v>5619</v>
      </c>
    </row>
    <row r="2270" spans="47:49">
      <c r="AU2270" t="s">
        <v>9691</v>
      </c>
      <c r="AV2270" t="s">
        <v>5626</v>
      </c>
      <c r="AW2270" t="s">
        <v>5626</v>
      </c>
    </row>
    <row r="2271" spans="47:49">
      <c r="AU2271" t="s">
        <v>9692</v>
      </c>
      <c r="AV2271" t="s">
        <v>5630</v>
      </c>
      <c r="AW2271" t="s">
        <v>5630</v>
      </c>
    </row>
    <row r="2272" spans="47:49">
      <c r="AU2272" t="s">
        <v>10515</v>
      </c>
      <c r="AV2272" t="s">
        <v>5636</v>
      </c>
      <c r="AW2272" t="s">
        <v>5636</v>
      </c>
    </row>
    <row r="2273" spans="47:49">
      <c r="AU2273" t="s">
        <v>1397</v>
      </c>
      <c r="AV2273" t="s">
        <v>5641</v>
      </c>
      <c r="AW2273" t="s">
        <v>5641</v>
      </c>
    </row>
    <row r="2274" spans="47:49">
      <c r="AU2274" t="s">
        <v>5242</v>
      </c>
      <c r="AV2274" t="s">
        <v>5648</v>
      </c>
      <c r="AW2274" t="s">
        <v>5648</v>
      </c>
    </row>
    <row r="2275" spans="47:49">
      <c r="AU2275" t="s">
        <v>4843</v>
      </c>
      <c r="AV2275" t="s">
        <v>5653</v>
      </c>
      <c r="AW2275" t="s">
        <v>5653</v>
      </c>
    </row>
    <row r="2276" spans="47:49">
      <c r="AU2276" t="s">
        <v>9686</v>
      </c>
      <c r="AV2276" t="s">
        <v>5661</v>
      </c>
      <c r="AW2276" t="s">
        <v>5661</v>
      </c>
    </row>
    <row r="2277" spans="47:49">
      <c r="AU2277" t="s">
        <v>1470</v>
      </c>
      <c r="AV2277" t="s">
        <v>5668</v>
      </c>
      <c r="AW2277" t="s">
        <v>5668</v>
      </c>
    </row>
    <row r="2278" spans="47:49">
      <c r="AU2278" t="s">
        <v>8110</v>
      </c>
      <c r="AV2278" t="s">
        <v>5674</v>
      </c>
      <c r="AW2278" t="s">
        <v>5674</v>
      </c>
    </row>
    <row r="2279" spans="47:49">
      <c r="AU2279" t="s">
        <v>1405</v>
      </c>
      <c r="AV2279" t="s">
        <v>5682</v>
      </c>
      <c r="AW2279" t="s">
        <v>5682</v>
      </c>
    </row>
    <row r="2280" spans="47:49">
      <c r="AU2280" t="s">
        <v>9682</v>
      </c>
      <c r="AV2280" t="s">
        <v>5689</v>
      </c>
      <c r="AW2280" t="s">
        <v>5689</v>
      </c>
    </row>
    <row r="2281" spans="47:49">
      <c r="AU2281" t="s">
        <v>4508</v>
      </c>
      <c r="AV2281" t="s">
        <v>5694</v>
      </c>
      <c r="AW2281" t="s">
        <v>5694</v>
      </c>
    </row>
    <row r="2282" spans="47:49">
      <c r="AU2282" t="s">
        <v>7871</v>
      </c>
      <c r="AV2282" t="s">
        <v>5701</v>
      </c>
      <c r="AW2282" t="s">
        <v>5701</v>
      </c>
    </row>
    <row r="2283" spans="47:49">
      <c r="AU2283" t="s">
        <v>9663</v>
      </c>
      <c r="AV2283" t="s">
        <v>5706</v>
      </c>
      <c r="AW2283" t="s">
        <v>5706</v>
      </c>
    </row>
    <row r="2284" spans="47:49">
      <c r="AU2284" t="s">
        <v>7414</v>
      </c>
      <c r="AV2284" t="s">
        <v>5716</v>
      </c>
      <c r="AW2284" t="s">
        <v>5716</v>
      </c>
    </row>
    <row r="2285" spans="47:49">
      <c r="AU2285" t="s">
        <v>7236</v>
      </c>
      <c r="AV2285" t="s">
        <v>5723</v>
      </c>
      <c r="AW2285" t="s">
        <v>5723</v>
      </c>
    </row>
    <row r="2286" spans="47:49">
      <c r="AU2286" t="s">
        <v>7237</v>
      </c>
      <c r="AV2286" t="s">
        <v>5730</v>
      </c>
      <c r="AW2286" t="s">
        <v>5730</v>
      </c>
    </row>
    <row r="2287" spans="47:49">
      <c r="AU2287" t="s">
        <v>7238</v>
      </c>
      <c r="AV2287" t="s">
        <v>5737</v>
      </c>
      <c r="AW2287" t="s">
        <v>5737</v>
      </c>
    </row>
    <row r="2288" spans="47:49">
      <c r="AU2288" t="s">
        <v>7143</v>
      </c>
      <c r="AV2288" t="s">
        <v>5745</v>
      </c>
      <c r="AW2288" t="s">
        <v>5745</v>
      </c>
    </row>
    <row r="2289" spans="47:49">
      <c r="AU2289" t="s">
        <v>6510</v>
      </c>
      <c r="AV2289" t="s">
        <v>5750</v>
      </c>
      <c r="AW2289" t="s">
        <v>5750</v>
      </c>
    </row>
    <row r="2290" spans="47:49">
      <c r="AU2290" t="s">
        <v>1539</v>
      </c>
      <c r="AV2290" t="s">
        <v>5757</v>
      </c>
      <c r="AW2290" t="s">
        <v>5757</v>
      </c>
    </row>
    <row r="2291" spans="47:49">
      <c r="AU2291" t="s">
        <v>10511</v>
      </c>
      <c r="AV2291" t="s">
        <v>5766</v>
      </c>
      <c r="AW2291" t="s">
        <v>5766</v>
      </c>
    </row>
    <row r="2292" spans="47:49">
      <c r="AU2292" t="s">
        <v>10507</v>
      </c>
      <c r="AV2292" t="s">
        <v>5776</v>
      </c>
      <c r="AW2292" t="s">
        <v>5776</v>
      </c>
    </row>
    <row r="2293" spans="47:49">
      <c r="AU2293" t="s">
        <v>10502</v>
      </c>
      <c r="AV2293" t="s">
        <v>1297</v>
      </c>
      <c r="AW2293" t="s">
        <v>1297</v>
      </c>
    </row>
    <row r="2294" spans="47:49">
      <c r="AU2294" t="s">
        <v>6122</v>
      </c>
      <c r="AV2294" t="s">
        <v>5791</v>
      </c>
      <c r="AW2294" t="s">
        <v>5791</v>
      </c>
    </row>
    <row r="2295" spans="47:49">
      <c r="AU2295" t="s">
        <v>7031</v>
      </c>
      <c r="AV2295" t="s">
        <v>5800</v>
      </c>
      <c r="AW2295" t="s">
        <v>5800</v>
      </c>
    </row>
    <row r="2296" spans="47:49">
      <c r="AU2296" t="s">
        <v>5787</v>
      </c>
      <c r="AV2296" t="s">
        <v>5807</v>
      </c>
      <c r="AW2296" t="s">
        <v>5807</v>
      </c>
    </row>
    <row r="2297" spans="47:49">
      <c r="AU2297" t="s">
        <v>5788</v>
      </c>
      <c r="AV2297" t="s">
        <v>5812</v>
      </c>
      <c r="AW2297" t="s">
        <v>5812</v>
      </c>
    </row>
    <row r="2298" spans="47:49">
      <c r="AU2298" t="s">
        <v>6505</v>
      </c>
      <c r="AV2298" t="s">
        <v>5822</v>
      </c>
      <c r="AW2298" t="s">
        <v>5822</v>
      </c>
    </row>
    <row r="2299" spans="47:49">
      <c r="AU2299" t="s">
        <v>1942</v>
      </c>
      <c r="AV2299" t="s">
        <v>5826</v>
      </c>
      <c r="AW2299" t="s">
        <v>5826</v>
      </c>
    </row>
    <row r="2300" spans="47:49">
      <c r="AU2300" t="s">
        <v>5235</v>
      </c>
      <c r="AV2300" t="s">
        <v>5231</v>
      </c>
      <c r="AW2300" t="s">
        <v>5231</v>
      </c>
    </row>
    <row r="2301" spans="47:49">
      <c r="AU2301" t="s">
        <v>10498</v>
      </c>
      <c r="AV2301" t="s">
        <v>1440</v>
      </c>
      <c r="AW2301" t="s">
        <v>1440</v>
      </c>
    </row>
    <row r="2302" spans="47:49">
      <c r="AU2302" t="s">
        <v>2283</v>
      </c>
      <c r="AV2302" t="s">
        <v>2281</v>
      </c>
      <c r="AW2302" t="s">
        <v>2281</v>
      </c>
    </row>
    <row r="2303" spans="47:49">
      <c r="AU2303" t="s">
        <v>10493</v>
      </c>
      <c r="AV2303" t="s">
        <v>5846</v>
      </c>
      <c r="AW2303" t="s">
        <v>5846</v>
      </c>
    </row>
    <row r="2304" spans="47:49">
      <c r="AU2304" t="s">
        <v>5484</v>
      </c>
      <c r="AV2304" t="s">
        <v>5480</v>
      </c>
      <c r="AW2304" t="s">
        <v>5480</v>
      </c>
    </row>
    <row r="2305" spans="47:49">
      <c r="AU2305" t="s">
        <v>2385</v>
      </c>
      <c r="AV2305" t="s">
        <v>5858</v>
      </c>
      <c r="AW2305" t="s">
        <v>5858</v>
      </c>
    </row>
    <row r="2306" spans="47:49">
      <c r="AU2306" t="s">
        <v>8080</v>
      </c>
      <c r="AV2306" t="s">
        <v>5863</v>
      </c>
      <c r="AW2306" t="s">
        <v>5863</v>
      </c>
    </row>
    <row r="2307" spans="47:49">
      <c r="AU2307" t="s">
        <v>10488</v>
      </c>
      <c r="AV2307" t="s">
        <v>5870</v>
      </c>
      <c r="AW2307" t="s">
        <v>5870</v>
      </c>
    </row>
    <row r="2308" spans="47:49">
      <c r="AU2308" t="s">
        <v>4836</v>
      </c>
      <c r="AV2308" t="s">
        <v>5878</v>
      </c>
      <c r="AW2308" t="s">
        <v>5878</v>
      </c>
    </row>
    <row r="2309" spans="47:49">
      <c r="AU2309" t="s">
        <v>10483</v>
      </c>
      <c r="AV2309" t="s">
        <v>5884</v>
      </c>
      <c r="AW2309" t="s">
        <v>5884</v>
      </c>
    </row>
    <row r="2310" spans="47:49">
      <c r="AU2310" t="s">
        <v>10484</v>
      </c>
      <c r="AV2310" t="s">
        <v>5889</v>
      </c>
      <c r="AW2310" t="s">
        <v>5889</v>
      </c>
    </row>
    <row r="2311" spans="47:49">
      <c r="AU2311" t="s">
        <v>3342</v>
      </c>
      <c r="AV2311" t="s">
        <v>5895</v>
      </c>
      <c r="AW2311" t="s">
        <v>5895</v>
      </c>
    </row>
    <row r="2312" spans="47:49">
      <c r="AU2312" t="s">
        <v>5856</v>
      </c>
      <c r="AV2312" t="s">
        <v>5854</v>
      </c>
      <c r="AW2312" t="s">
        <v>5854</v>
      </c>
    </row>
    <row r="2313" spans="47:49">
      <c r="AU2313" t="s">
        <v>4093</v>
      </c>
      <c r="AV2313" t="s">
        <v>5905</v>
      </c>
      <c r="AW2313" t="s">
        <v>5905</v>
      </c>
    </row>
    <row r="2314" spans="47:49">
      <c r="AU2314" t="s">
        <v>4086</v>
      </c>
      <c r="AV2314" t="s">
        <v>5911</v>
      </c>
      <c r="AW2314" t="s">
        <v>5911</v>
      </c>
    </row>
    <row r="2315" spans="47:49">
      <c r="AU2315" t="s">
        <v>2046</v>
      </c>
      <c r="AV2315" t="s">
        <v>5917</v>
      </c>
      <c r="AW2315" t="s">
        <v>5917</v>
      </c>
    </row>
    <row r="2316" spans="47:49">
      <c r="AU2316" t="s">
        <v>9654</v>
      </c>
      <c r="AV2316" t="s">
        <v>5923</v>
      </c>
      <c r="AW2316" t="s">
        <v>5923</v>
      </c>
    </row>
    <row r="2317" spans="47:49">
      <c r="AU2317" t="s">
        <v>6459</v>
      </c>
      <c r="AV2317" t="s">
        <v>5930</v>
      </c>
      <c r="AW2317" t="s">
        <v>5930</v>
      </c>
    </row>
    <row r="2318" spans="47:49">
      <c r="AU2318" t="s">
        <v>10479</v>
      </c>
      <c r="AV2318" t="s">
        <v>5936</v>
      </c>
      <c r="AW2318" t="s">
        <v>5936</v>
      </c>
    </row>
    <row r="2319" spans="47:49">
      <c r="AU2319" t="s">
        <v>10480</v>
      </c>
      <c r="AV2319" t="s">
        <v>5942</v>
      </c>
      <c r="AW2319" t="s">
        <v>5942</v>
      </c>
    </row>
    <row r="2320" spans="47:49">
      <c r="AU2320" t="s">
        <v>9202</v>
      </c>
      <c r="AV2320" t="s">
        <v>5950</v>
      </c>
      <c r="AW2320" t="s">
        <v>5950</v>
      </c>
    </row>
    <row r="2321" spans="47:49">
      <c r="AU2321" t="s">
        <v>9648</v>
      </c>
      <c r="AV2321" t="s">
        <v>5958</v>
      </c>
      <c r="AW2321" t="s">
        <v>5958</v>
      </c>
    </row>
    <row r="2322" spans="47:49">
      <c r="AU2322" t="s">
        <v>1134</v>
      </c>
      <c r="AV2322" t="s">
        <v>1131</v>
      </c>
      <c r="AW2322" t="s">
        <v>1131</v>
      </c>
    </row>
    <row r="2323" spans="47:49">
      <c r="AU2323" t="s">
        <v>1135</v>
      </c>
      <c r="AV2323" t="s">
        <v>5971</v>
      </c>
      <c r="AW2323" t="s">
        <v>5971</v>
      </c>
    </row>
    <row r="2324" spans="47:49">
      <c r="AU2324" t="s">
        <v>3765</v>
      </c>
      <c r="AV2324" t="s">
        <v>5977</v>
      </c>
      <c r="AW2324" t="s">
        <v>5977</v>
      </c>
    </row>
    <row r="2325" spans="47:49">
      <c r="AU2325" t="s">
        <v>10473</v>
      </c>
      <c r="AV2325" t="s">
        <v>5982</v>
      </c>
      <c r="AW2325" t="s">
        <v>5982</v>
      </c>
    </row>
    <row r="2326" spans="47:49">
      <c r="AU2326" t="s">
        <v>10474</v>
      </c>
      <c r="AV2326" t="s">
        <v>5987</v>
      </c>
      <c r="AW2326" t="s">
        <v>5987</v>
      </c>
    </row>
    <row r="2327" spans="47:49">
      <c r="AU2327" t="s">
        <v>10475</v>
      </c>
      <c r="AV2327" t="s">
        <v>5983</v>
      </c>
      <c r="AW2327" t="s">
        <v>5983</v>
      </c>
    </row>
    <row r="2328" spans="47:49">
      <c r="AU2328" t="s">
        <v>4080</v>
      </c>
      <c r="AV2328" t="s">
        <v>4077</v>
      </c>
      <c r="AW2328" t="s">
        <v>4077</v>
      </c>
    </row>
    <row r="2329" spans="47:49">
      <c r="AU2329" t="s">
        <v>4498</v>
      </c>
      <c r="AV2329" t="s">
        <v>6000</v>
      </c>
      <c r="AW2329" t="s">
        <v>6000</v>
      </c>
    </row>
    <row r="2330" spans="47:49">
      <c r="AU2330" t="s">
        <v>2054</v>
      </c>
      <c r="AV2330" t="s">
        <v>2052</v>
      </c>
      <c r="AW2330" t="s">
        <v>2052</v>
      </c>
    </row>
    <row r="2331" spans="47:49">
      <c r="AU2331" t="s">
        <v>3759</v>
      </c>
      <c r="AV2331" t="s">
        <v>3757</v>
      </c>
      <c r="AW2331" t="s">
        <v>3757</v>
      </c>
    </row>
    <row r="2332" spans="47:49">
      <c r="AU2332" t="s">
        <v>6329</v>
      </c>
      <c r="AV2332" t="s">
        <v>6017</v>
      </c>
      <c r="AW2332" t="s">
        <v>6017</v>
      </c>
    </row>
    <row r="2333" spans="47:49">
      <c r="AU2333" t="s">
        <v>10469</v>
      </c>
      <c r="AV2333" t="s">
        <v>6025</v>
      </c>
      <c r="AW2333" t="s">
        <v>6025</v>
      </c>
    </row>
    <row r="2334" spans="47:49">
      <c r="AU2334" t="s">
        <v>6672</v>
      </c>
      <c r="AV2334" t="s">
        <v>6033</v>
      </c>
      <c r="AW2334" t="s">
        <v>6033</v>
      </c>
    </row>
    <row r="2335" spans="47:49">
      <c r="AU2335" t="s">
        <v>3334</v>
      </c>
      <c r="AV2335" t="s">
        <v>6040</v>
      </c>
      <c r="AW2335" t="s">
        <v>6040</v>
      </c>
    </row>
    <row r="2336" spans="47:49">
      <c r="AU2336" t="s">
        <v>7538</v>
      </c>
      <c r="AV2336" t="s">
        <v>6048</v>
      </c>
      <c r="AW2336" t="s">
        <v>6048</v>
      </c>
    </row>
    <row r="2337" spans="47:49">
      <c r="AU2337" t="s">
        <v>9198</v>
      </c>
      <c r="AV2337" t="s">
        <v>6056</v>
      </c>
      <c r="AW2337" t="s">
        <v>6056</v>
      </c>
    </row>
    <row r="2338" spans="47:49">
      <c r="AU2338" t="s">
        <v>9199</v>
      </c>
      <c r="AV2338" t="s">
        <v>6062</v>
      </c>
      <c r="AW2338" t="s">
        <v>6062</v>
      </c>
    </row>
    <row r="2339" spans="47:49">
      <c r="AU2339" t="s">
        <v>6961</v>
      </c>
      <c r="AV2339" t="s">
        <v>4215</v>
      </c>
      <c r="AW2339" t="s">
        <v>4215</v>
      </c>
    </row>
    <row r="2340" spans="47:49">
      <c r="AU2340" t="s">
        <v>8641</v>
      </c>
      <c r="AV2340" t="s">
        <v>6076</v>
      </c>
      <c r="AW2340" t="s">
        <v>6076</v>
      </c>
    </row>
    <row r="2341" spans="47:49">
      <c r="AU2341" t="s">
        <v>9194</v>
      </c>
      <c r="AV2341" t="s">
        <v>6084</v>
      </c>
      <c r="AW2341" t="s">
        <v>6084</v>
      </c>
    </row>
    <row r="2342" spans="47:49">
      <c r="AU2342" t="s">
        <v>6014</v>
      </c>
      <c r="AV2342" t="s">
        <v>6091</v>
      </c>
      <c r="AW2342" t="s">
        <v>6091</v>
      </c>
    </row>
    <row r="2343" spans="47:49">
      <c r="AU2343" t="s">
        <v>4829</v>
      </c>
      <c r="AV2343" t="s">
        <v>6096</v>
      </c>
      <c r="AW2343" t="s">
        <v>6096</v>
      </c>
    </row>
    <row r="2344" spans="47:49">
      <c r="AU2344" t="s">
        <v>10464</v>
      </c>
      <c r="AV2344" t="s">
        <v>6103</v>
      </c>
      <c r="AW2344" t="s">
        <v>6103</v>
      </c>
    </row>
    <row r="2345" spans="47:49">
      <c r="AU2345" t="s">
        <v>4820</v>
      </c>
      <c r="AV2345" t="s">
        <v>6114</v>
      </c>
      <c r="AW2345" t="s">
        <v>6114</v>
      </c>
    </row>
    <row r="2346" spans="47:49">
      <c r="AU2346" t="s">
        <v>10461</v>
      </c>
      <c r="AV2346" t="s">
        <v>6119</v>
      </c>
      <c r="AW2346" t="s">
        <v>6119</v>
      </c>
    </row>
    <row r="2347" spans="47:49">
      <c r="AU2347" t="s">
        <v>7784</v>
      </c>
      <c r="AV2347" t="s">
        <v>6125</v>
      </c>
      <c r="AW2347" t="s">
        <v>6125</v>
      </c>
    </row>
    <row r="2348" spans="47:49">
      <c r="AU2348" t="s">
        <v>5228</v>
      </c>
      <c r="AV2348" t="s">
        <v>6131</v>
      </c>
      <c r="AW2348" t="s">
        <v>6131</v>
      </c>
    </row>
    <row r="2349" spans="47:49">
      <c r="AU2349" t="s">
        <v>7358</v>
      </c>
      <c r="AV2349" t="s">
        <v>6138</v>
      </c>
      <c r="AW2349" t="s">
        <v>6138</v>
      </c>
    </row>
    <row r="2350" spans="47:49">
      <c r="AU2350" t="s">
        <v>9189</v>
      </c>
      <c r="AV2350" t="s">
        <v>6146</v>
      </c>
      <c r="AW2350" t="s">
        <v>6146</v>
      </c>
    </row>
    <row r="2351" spans="47:49">
      <c r="AU2351" t="s">
        <v>7471</v>
      </c>
      <c r="AV2351" t="s">
        <v>6153</v>
      </c>
      <c r="AW2351" t="s">
        <v>6153</v>
      </c>
    </row>
    <row r="2352" spans="47:49">
      <c r="AU2352" t="s">
        <v>6592</v>
      </c>
      <c r="AV2352" t="s">
        <v>6164</v>
      </c>
      <c r="AW2352" t="s">
        <v>6164</v>
      </c>
    </row>
    <row r="2353" spans="47:49">
      <c r="AU2353" t="s">
        <v>6434</v>
      </c>
      <c r="AV2353" t="s">
        <v>6172</v>
      </c>
      <c r="AW2353" t="s">
        <v>6172</v>
      </c>
    </row>
    <row r="2354" spans="47:49">
      <c r="AU2354" t="s">
        <v>8636</v>
      </c>
      <c r="AV2354" t="s">
        <v>6184</v>
      </c>
      <c r="AW2354" t="s">
        <v>6184</v>
      </c>
    </row>
    <row r="2355" spans="47:49">
      <c r="AU2355" t="s">
        <v>3326</v>
      </c>
      <c r="AV2355" t="s">
        <v>6192</v>
      </c>
      <c r="AW2355" t="s">
        <v>6192</v>
      </c>
    </row>
    <row r="2356" spans="47:49">
      <c r="AU2356" t="s">
        <v>7374</v>
      </c>
      <c r="AV2356" t="s">
        <v>6200</v>
      </c>
      <c r="AW2356" t="s">
        <v>6200</v>
      </c>
    </row>
    <row r="2357" spans="47:49">
      <c r="AU2357" t="s">
        <v>10456</v>
      </c>
      <c r="AV2357" t="s">
        <v>1440</v>
      </c>
      <c r="AW2357" t="s">
        <v>1440</v>
      </c>
    </row>
    <row r="2358" spans="47:49">
      <c r="AU2358" t="s">
        <v>7739</v>
      </c>
      <c r="AV2358" t="s">
        <v>6217</v>
      </c>
      <c r="AW2358" t="s">
        <v>6217</v>
      </c>
    </row>
    <row r="2359" spans="47:49">
      <c r="AU2359" t="s">
        <v>1588</v>
      </c>
      <c r="AV2359" t="s">
        <v>1582</v>
      </c>
      <c r="AW2359" t="s">
        <v>1582</v>
      </c>
    </row>
    <row r="2360" spans="47:49">
      <c r="AU2360" t="s">
        <v>10452</v>
      </c>
      <c r="AV2360" t="s">
        <v>6233</v>
      </c>
      <c r="AW2360" t="s">
        <v>6233</v>
      </c>
    </row>
    <row r="2361" spans="47:49">
      <c r="AU2361" t="s">
        <v>7766</v>
      </c>
      <c r="AV2361" t="s">
        <v>6245</v>
      </c>
      <c r="AW2361" t="s">
        <v>6245</v>
      </c>
    </row>
    <row r="2362" spans="47:49">
      <c r="AU2362" t="s">
        <v>3752</v>
      </c>
      <c r="AV2362" t="s">
        <v>6253</v>
      </c>
      <c r="AW2362" t="s">
        <v>6253</v>
      </c>
    </row>
    <row r="2363" spans="47:49">
      <c r="AU2363" t="s">
        <v>5633</v>
      </c>
      <c r="AV2363" t="s">
        <v>3749</v>
      </c>
      <c r="AW2363" t="s">
        <v>3749</v>
      </c>
    </row>
    <row r="2364" spans="47:49">
      <c r="AU2364" t="s">
        <v>3743</v>
      </c>
      <c r="AV2364" t="s">
        <v>3741</v>
      </c>
      <c r="AW2364" t="s">
        <v>3741</v>
      </c>
    </row>
    <row r="2365" spans="47:49">
      <c r="AU2365" t="s">
        <v>10448</v>
      </c>
      <c r="AV2365" t="s">
        <v>6275</v>
      </c>
      <c r="AW2365" t="s">
        <v>6275</v>
      </c>
    </row>
    <row r="2366" spans="47:49">
      <c r="AU2366" t="s">
        <v>3735</v>
      </c>
      <c r="AV2366" t="s">
        <v>6284</v>
      </c>
      <c r="AW2366" t="s">
        <v>6284</v>
      </c>
    </row>
    <row r="2367" spans="47:49">
      <c r="AU2367" t="s">
        <v>1950</v>
      </c>
      <c r="AV2367" t="s">
        <v>1948</v>
      </c>
      <c r="AW2367" t="s">
        <v>1948</v>
      </c>
    </row>
    <row r="2368" spans="47:49">
      <c r="AU2368" t="s">
        <v>4813</v>
      </c>
      <c r="AV2368" t="s">
        <v>6296</v>
      </c>
      <c r="AW2368" t="s">
        <v>6296</v>
      </c>
    </row>
    <row r="2369" spans="47:49">
      <c r="AU2369" t="s">
        <v>7102</v>
      </c>
      <c r="AV2369" t="s">
        <v>6305</v>
      </c>
      <c r="AW2369" t="s">
        <v>6305</v>
      </c>
    </row>
    <row r="2370" spans="47:49">
      <c r="AU2370" t="s">
        <v>8876</v>
      </c>
      <c r="AV2370" t="s">
        <v>6315</v>
      </c>
      <c r="AW2370" t="s">
        <v>6315</v>
      </c>
    </row>
    <row r="2371" spans="47:49">
      <c r="AU2371" t="s">
        <v>4490</v>
      </c>
      <c r="AV2371" t="s">
        <v>6322</v>
      </c>
      <c r="AW2371" t="s">
        <v>6322</v>
      </c>
    </row>
    <row r="2372" spans="47:49">
      <c r="AU2372" t="s">
        <v>3729</v>
      </c>
      <c r="AV2372" t="s">
        <v>3727</v>
      </c>
      <c r="AW2372" t="s">
        <v>3727</v>
      </c>
    </row>
    <row r="2373" spans="47:49">
      <c r="AU2373" t="s">
        <v>2550</v>
      </c>
      <c r="AV2373" t="s">
        <v>6331</v>
      </c>
      <c r="AW2373" t="s">
        <v>6331</v>
      </c>
    </row>
    <row r="2374" spans="47:49">
      <c r="AU2374" t="s">
        <v>10445</v>
      </c>
      <c r="AV2374" t="s">
        <v>6339</v>
      </c>
      <c r="AW2374" t="s">
        <v>6339</v>
      </c>
    </row>
    <row r="2375" spans="47:49">
      <c r="AU2375" t="s">
        <v>4808</v>
      </c>
      <c r="AV2375" t="s">
        <v>4004</v>
      </c>
      <c r="AW2375" t="s">
        <v>4004</v>
      </c>
    </row>
    <row r="2376" spans="47:49">
      <c r="AU2376" t="s">
        <v>10441</v>
      </c>
      <c r="AV2376" t="s">
        <v>6350</v>
      </c>
      <c r="AW2376" t="s">
        <v>6350</v>
      </c>
    </row>
    <row r="2377" spans="47:49">
      <c r="AU2377" t="s">
        <v>6808</v>
      </c>
      <c r="AV2377" t="s">
        <v>6357</v>
      </c>
      <c r="AW2377" t="s">
        <v>6357</v>
      </c>
    </row>
    <row r="2378" spans="47:49">
      <c r="AU2378" t="s">
        <v>5218</v>
      </c>
      <c r="AV2378" t="s">
        <v>6365</v>
      </c>
      <c r="AW2378" t="s">
        <v>6365</v>
      </c>
    </row>
    <row r="2379" spans="47:49">
      <c r="AU2379" t="s">
        <v>7037</v>
      </c>
      <c r="AV2379" t="s">
        <v>6371</v>
      </c>
      <c r="AW2379" t="s">
        <v>6371</v>
      </c>
    </row>
    <row r="2380" spans="47:49">
      <c r="AU2380" t="s">
        <v>7037</v>
      </c>
      <c r="AV2380" t="s">
        <v>6377</v>
      </c>
      <c r="AW2380" t="s">
        <v>6377</v>
      </c>
    </row>
    <row r="2381" spans="47:49">
      <c r="AU2381" t="s">
        <v>7560</v>
      </c>
      <c r="AV2381" t="s">
        <v>6382</v>
      </c>
      <c r="AW2381" t="s">
        <v>6382</v>
      </c>
    </row>
    <row r="2382" spans="47:49">
      <c r="AU2382" t="s">
        <v>9551</v>
      </c>
      <c r="AV2382" t="s">
        <v>6389</v>
      </c>
      <c r="AW2382" t="s">
        <v>6389</v>
      </c>
    </row>
    <row r="2383" spans="47:49">
      <c r="AU2383" t="s">
        <v>9645</v>
      </c>
      <c r="AV2383" t="s">
        <v>6398</v>
      </c>
      <c r="AW2383" t="s">
        <v>6398</v>
      </c>
    </row>
    <row r="2384" spans="47:49">
      <c r="AU2384" t="s">
        <v>9184</v>
      </c>
      <c r="AV2384" t="s">
        <v>6404</v>
      </c>
      <c r="AW2384" t="s">
        <v>6404</v>
      </c>
    </row>
    <row r="2385" spans="47:49">
      <c r="AU2385" t="s">
        <v>3319</v>
      </c>
      <c r="AV2385" t="s">
        <v>6409</v>
      </c>
      <c r="AW2385" t="s">
        <v>6409</v>
      </c>
    </row>
    <row r="2386" spans="47:49">
      <c r="AU2386" t="s">
        <v>1853</v>
      </c>
      <c r="AV2386" t="s">
        <v>6416</v>
      </c>
      <c r="AW2386" t="s">
        <v>6416</v>
      </c>
    </row>
    <row r="2387" spans="47:49">
      <c r="AU2387" t="s">
        <v>7115</v>
      </c>
      <c r="AV2387" t="s">
        <v>6421</v>
      </c>
      <c r="AW2387" t="s">
        <v>6421</v>
      </c>
    </row>
    <row r="2388" spans="47:49">
      <c r="AU2388" t="s">
        <v>4482</v>
      </c>
      <c r="AV2388" t="s">
        <v>6427</v>
      </c>
      <c r="AW2388" t="s">
        <v>6427</v>
      </c>
    </row>
    <row r="2389" spans="47:49">
      <c r="AU2389" t="s">
        <v>6038</v>
      </c>
      <c r="AV2389" t="s">
        <v>6036</v>
      </c>
      <c r="AW2389" t="s">
        <v>6036</v>
      </c>
    </row>
    <row r="2390" spans="47:49">
      <c r="AU2390" t="s">
        <v>9639</v>
      </c>
      <c r="AV2390" t="s">
        <v>6437</v>
      </c>
      <c r="AW2390" t="s">
        <v>6437</v>
      </c>
    </row>
    <row r="2391" spans="47:49">
      <c r="AU2391" t="s">
        <v>8076</v>
      </c>
      <c r="AV2391" t="s">
        <v>6444</v>
      </c>
      <c r="AW2391" t="s">
        <v>6444</v>
      </c>
    </row>
    <row r="2392" spans="47:49">
      <c r="AU2392" t="s">
        <v>4473</v>
      </c>
      <c r="AV2392" t="s">
        <v>6451</v>
      </c>
      <c r="AW2392" t="s">
        <v>6451</v>
      </c>
    </row>
    <row r="2393" spans="47:49">
      <c r="AU2393" t="s">
        <v>5601</v>
      </c>
      <c r="AV2393" t="s">
        <v>4471</v>
      </c>
      <c r="AW2393" t="s">
        <v>4471</v>
      </c>
    </row>
    <row r="2394" spans="47:49">
      <c r="AU2394" t="s">
        <v>1933</v>
      </c>
      <c r="AV2394" t="s">
        <v>1930</v>
      </c>
      <c r="AW2394" t="s">
        <v>1930</v>
      </c>
    </row>
    <row r="2395" spans="47:49">
      <c r="AU2395" t="s">
        <v>2557</v>
      </c>
      <c r="AV2395" t="s">
        <v>6464</v>
      </c>
      <c r="AW2395" t="s">
        <v>6464</v>
      </c>
    </row>
    <row r="2396" spans="47:49">
      <c r="AU2396" t="s">
        <v>7450</v>
      </c>
      <c r="AV2396" t="s">
        <v>3741</v>
      </c>
      <c r="AW2396" t="s">
        <v>3741</v>
      </c>
    </row>
    <row r="2397" spans="47:49">
      <c r="AU2397" t="s">
        <v>4800</v>
      </c>
      <c r="AV2397" t="s">
        <v>6475</v>
      </c>
      <c r="AW2397" t="s">
        <v>6475</v>
      </c>
    </row>
    <row r="2398" spans="47:49">
      <c r="AU2398" t="s">
        <v>10437</v>
      </c>
      <c r="AV2398" t="s">
        <v>6481</v>
      </c>
      <c r="AW2398" t="s">
        <v>6481</v>
      </c>
    </row>
    <row r="2399" spans="47:49">
      <c r="AU2399" t="s">
        <v>9178</v>
      </c>
      <c r="AV2399" t="s">
        <v>6486</v>
      </c>
      <c r="AW2399" t="s">
        <v>6486</v>
      </c>
    </row>
    <row r="2400" spans="47:49">
      <c r="AU2400" t="s">
        <v>5909</v>
      </c>
      <c r="AV2400" t="s">
        <v>6493</v>
      </c>
      <c r="AW2400" t="s">
        <v>6493</v>
      </c>
    </row>
    <row r="2401" spans="47:49">
      <c r="AU2401" t="s">
        <v>7950</v>
      </c>
      <c r="AV2401" t="s">
        <v>6502</v>
      </c>
      <c r="AW2401" t="s">
        <v>6502</v>
      </c>
    </row>
    <row r="2402" spans="47:49">
      <c r="AU2402" t="s">
        <v>2932</v>
      </c>
      <c r="AV2402" t="s">
        <v>6507</v>
      </c>
      <c r="AW2402" t="s">
        <v>6507</v>
      </c>
    </row>
    <row r="2403" spans="47:49">
      <c r="AU2403" t="s">
        <v>9173</v>
      </c>
      <c r="AV2403" t="s">
        <v>6513</v>
      </c>
      <c r="AW2403" t="s">
        <v>6513</v>
      </c>
    </row>
    <row r="2404" spans="47:49">
      <c r="AU2404" t="s">
        <v>9174</v>
      </c>
      <c r="AV2404" t="s">
        <v>6518</v>
      </c>
      <c r="AW2404" t="s">
        <v>6518</v>
      </c>
    </row>
    <row r="2405" spans="47:49">
      <c r="AU2405" t="s">
        <v>7596</v>
      </c>
      <c r="AV2405" t="s">
        <v>6525</v>
      </c>
      <c r="AW2405" t="s">
        <v>6525</v>
      </c>
    </row>
    <row r="2406" spans="47:49">
      <c r="AU2406" t="s">
        <v>9635</v>
      </c>
      <c r="AV2406" t="s">
        <v>6531</v>
      </c>
      <c r="AW2406" t="s">
        <v>6531</v>
      </c>
    </row>
    <row r="2407" spans="47:49">
      <c r="AU2407" t="s">
        <v>8631</v>
      </c>
      <c r="AV2407" t="s">
        <v>6536</v>
      </c>
      <c r="AW2407" t="s">
        <v>6536</v>
      </c>
    </row>
    <row r="2408" spans="47:49">
      <c r="AU2408" t="s">
        <v>8632</v>
      </c>
      <c r="AV2408" t="s">
        <v>6536</v>
      </c>
      <c r="AW2408" t="s">
        <v>6536</v>
      </c>
    </row>
    <row r="2409" spans="47:49">
      <c r="AU2409" t="s">
        <v>8626</v>
      </c>
      <c r="AV2409" t="s">
        <v>6545</v>
      </c>
      <c r="AW2409" t="s">
        <v>6545</v>
      </c>
    </row>
    <row r="2410" spans="47:49">
      <c r="AU2410" t="s">
        <v>5796</v>
      </c>
      <c r="AV2410" t="s">
        <v>6552</v>
      </c>
      <c r="AW2410" t="s">
        <v>6552</v>
      </c>
    </row>
    <row r="2411" spans="47:49">
      <c r="AU2411" t="s">
        <v>5797</v>
      </c>
      <c r="AV2411" t="s">
        <v>6558</v>
      </c>
      <c r="AW2411" t="s">
        <v>6558</v>
      </c>
    </row>
    <row r="2412" spans="47:49">
      <c r="AU2412" t="s">
        <v>7749</v>
      </c>
      <c r="AV2412" t="s">
        <v>6565</v>
      </c>
      <c r="AW2412" t="s">
        <v>6565</v>
      </c>
    </row>
    <row r="2413" spans="47:49">
      <c r="AU2413" t="s">
        <v>6089</v>
      </c>
      <c r="AV2413" t="s">
        <v>6570</v>
      </c>
      <c r="AW2413" t="s">
        <v>6570</v>
      </c>
    </row>
    <row r="2414" spans="47:49">
      <c r="AU2414" t="s">
        <v>6081</v>
      </c>
      <c r="AV2414" t="s">
        <v>6578</v>
      </c>
      <c r="AW2414" t="s">
        <v>6578</v>
      </c>
    </row>
    <row r="2415" spans="47:49">
      <c r="AU2415" t="s">
        <v>6073</v>
      </c>
      <c r="AV2415" t="s">
        <v>6585</v>
      </c>
      <c r="AW2415" t="s">
        <v>6585</v>
      </c>
    </row>
    <row r="2416" spans="47:49">
      <c r="AU2416" t="s">
        <v>5474</v>
      </c>
      <c r="AV2416" t="s">
        <v>5470</v>
      </c>
      <c r="AW2416" t="s">
        <v>5470</v>
      </c>
    </row>
    <row r="2417" spans="47:49">
      <c r="AU2417" t="s">
        <v>5680</v>
      </c>
      <c r="AV2417" t="s">
        <v>6594</v>
      </c>
      <c r="AW2417" t="s">
        <v>6594</v>
      </c>
    </row>
    <row r="2418" spans="47:49">
      <c r="AU2418" t="s">
        <v>8623</v>
      </c>
      <c r="AV2418" t="s">
        <v>6601</v>
      </c>
      <c r="AW2418" t="s">
        <v>6601</v>
      </c>
    </row>
    <row r="2419" spans="47:49">
      <c r="AU2419" t="s">
        <v>10432</v>
      </c>
      <c r="AV2419" t="s">
        <v>6610</v>
      </c>
      <c r="AW2419" t="s">
        <v>6610</v>
      </c>
    </row>
    <row r="2420" spans="47:49">
      <c r="AU2420" t="s">
        <v>3311</v>
      </c>
      <c r="AV2420" t="s">
        <v>6617</v>
      </c>
      <c r="AW2420" t="s">
        <v>6617</v>
      </c>
    </row>
    <row r="2421" spans="47:49">
      <c r="AU2421" t="s">
        <v>9167</v>
      </c>
      <c r="AV2421" t="s">
        <v>6624</v>
      </c>
      <c r="AW2421" t="s">
        <v>6624</v>
      </c>
    </row>
    <row r="2422" spans="47:49">
      <c r="AU2422" t="s">
        <v>9630</v>
      </c>
      <c r="AV2422" t="s">
        <v>6633</v>
      </c>
      <c r="AW2422" t="s">
        <v>6633</v>
      </c>
    </row>
    <row r="2423" spans="47:49">
      <c r="AU2423" t="s">
        <v>1316</v>
      </c>
      <c r="AV2423" t="s">
        <v>1314</v>
      </c>
      <c r="AW2423" t="s">
        <v>1314</v>
      </c>
    </row>
    <row r="2424" spans="47:49">
      <c r="AU2424" t="s">
        <v>3721</v>
      </c>
      <c r="AV2424" t="s">
        <v>6645</v>
      </c>
      <c r="AW2424" t="s">
        <v>6645</v>
      </c>
    </row>
    <row r="2425" spans="47:49">
      <c r="AU2425" t="s">
        <v>10428</v>
      </c>
      <c r="AV2425" t="s">
        <v>6650</v>
      </c>
      <c r="AW2425" t="s">
        <v>6650</v>
      </c>
    </row>
    <row r="2426" spans="47:49">
      <c r="AU2426" t="s">
        <v>10422</v>
      </c>
      <c r="AV2426" t="s">
        <v>4215</v>
      </c>
      <c r="AW2426" t="s">
        <v>4215</v>
      </c>
    </row>
    <row r="2427" spans="47:49">
      <c r="AU2427" t="s">
        <v>3305</v>
      </c>
      <c r="AV2427" t="s">
        <v>6665</v>
      </c>
      <c r="AW2427" t="s">
        <v>6665</v>
      </c>
    </row>
    <row r="2428" spans="47:49">
      <c r="AU2428" t="s">
        <v>9626</v>
      </c>
      <c r="AV2428" t="s">
        <v>6670</v>
      </c>
      <c r="AW2428" t="s">
        <v>6670</v>
      </c>
    </row>
    <row r="2429" spans="47:49">
      <c r="AU2429" t="s">
        <v>5566</v>
      </c>
      <c r="AV2429" t="s">
        <v>6674</v>
      </c>
      <c r="AW2429" t="s">
        <v>6674</v>
      </c>
    </row>
    <row r="2430" spans="47:49">
      <c r="AU2430" t="s">
        <v>2259</v>
      </c>
      <c r="AV2430" t="s">
        <v>6679</v>
      </c>
      <c r="AW2430" t="s">
        <v>6679</v>
      </c>
    </row>
    <row r="2431" spans="47:49">
      <c r="AU2431" t="s">
        <v>8616</v>
      </c>
      <c r="AV2431" t="s">
        <v>6686</v>
      </c>
      <c r="AW2431" t="s">
        <v>6686</v>
      </c>
    </row>
    <row r="2432" spans="47:49">
      <c r="AU2432" t="s">
        <v>10418</v>
      </c>
      <c r="AV2432" t="s">
        <v>6695</v>
      </c>
      <c r="AW2432" t="s">
        <v>6695</v>
      </c>
    </row>
    <row r="2433" spans="47:49">
      <c r="AU2433" t="s">
        <v>9163</v>
      </c>
      <c r="AV2433" t="s">
        <v>5545</v>
      </c>
      <c r="AW2433" t="s">
        <v>5545</v>
      </c>
    </row>
    <row r="2434" spans="47:49">
      <c r="AU2434" t="s">
        <v>10413</v>
      </c>
      <c r="AV2434" t="s">
        <v>6709</v>
      </c>
      <c r="AW2434" t="s">
        <v>6709</v>
      </c>
    </row>
    <row r="2435" spans="47:49">
      <c r="AU2435" t="s">
        <v>10414</v>
      </c>
      <c r="AV2435" t="s">
        <v>6718</v>
      </c>
      <c r="AW2435" t="s">
        <v>6718</v>
      </c>
    </row>
    <row r="2436" spans="47:49">
      <c r="AU2436" t="s">
        <v>8607</v>
      </c>
      <c r="AV2436" t="s">
        <v>6727</v>
      </c>
      <c r="AW2436" t="s">
        <v>6727</v>
      </c>
    </row>
    <row r="2437" spans="47:49">
      <c r="AU2437" t="s">
        <v>9622</v>
      </c>
      <c r="AV2437" t="s">
        <v>6737</v>
      </c>
      <c r="AW2437" t="s">
        <v>6737</v>
      </c>
    </row>
    <row r="2438" spans="47:49">
      <c r="AU2438" t="s">
        <v>3295</v>
      </c>
      <c r="AV2438" t="s">
        <v>6745</v>
      </c>
      <c r="AW2438" t="s">
        <v>6745</v>
      </c>
    </row>
    <row r="2439" spans="47:49">
      <c r="AU2439" t="s">
        <v>3296</v>
      </c>
      <c r="AV2439" t="s">
        <v>6751</v>
      </c>
      <c r="AW2439" t="s">
        <v>6751</v>
      </c>
    </row>
    <row r="2440" spans="47:49">
      <c r="AU2440" t="s">
        <v>8601</v>
      </c>
      <c r="AV2440" t="s">
        <v>6758</v>
      </c>
      <c r="AW2440" t="s">
        <v>6758</v>
      </c>
    </row>
    <row r="2441" spans="47:49">
      <c r="AU2441" t="s">
        <v>8071</v>
      </c>
      <c r="AV2441" t="s">
        <v>6764</v>
      </c>
      <c r="AW2441" t="s">
        <v>6764</v>
      </c>
    </row>
    <row r="2442" spans="47:49">
      <c r="AU2442" t="s">
        <v>8595</v>
      </c>
      <c r="AV2442" t="s">
        <v>6772</v>
      </c>
      <c r="AW2442" t="s">
        <v>6772</v>
      </c>
    </row>
    <row r="2443" spans="47:49">
      <c r="AU2443" t="s">
        <v>7487</v>
      </c>
      <c r="AV2443" t="s">
        <v>6783</v>
      </c>
      <c r="AW2443" t="s">
        <v>6783</v>
      </c>
    </row>
    <row r="2444" spans="47:49">
      <c r="AU2444" t="s">
        <v>5208</v>
      </c>
      <c r="AV2444" t="s">
        <v>6787</v>
      </c>
      <c r="AW2444" t="s">
        <v>6787</v>
      </c>
    </row>
    <row r="2445" spans="47:49">
      <c r="AU2445" t="s">
        <v>5209</v>
      </c>
      <c r="AV2445" t="s">
        <v>6795</v>
      </c>
      <c r="AW2445" t="s">
        <v>6795</v>
      </c>
    </row>
    <row r="2446" spans="47:49">
      <c r="AU2446" t="s">
        <v>5210</v>
      </c>
      <c r="AV2446" t="s">
        <v>6801</v>
      </c>
      <c r="AW2446" t="s">
        <v>6801</v>
      </c>
    </row>
    <row r="2447" spans="47:49">
      <c r="AU2447" t="s">
        <v>8066</v>
      </c>
      <c r="AV2447" t="s">
        <v>6806</v>
      </c>
      <c r="AW2447" t="s">
        <v>6806</v>
      </c>
    </row>
    <row r="2448" spans="47:49">
      <c r="AU2448" t="s">
        <v>9157</v>
      </c>
      <c r="AV2448" t="s">
        <v>6811</v>
      </c>
      <c r="AW2448" t="s">
        <v>6811</v>
      </c>
    </row>
    <row r="2449" spans="47:49">
      <c r="AU2449" t="s">
        <v>9616</v>
      </c>
      <c r="AV2449" t="s">
        <v>6820</v>
      </c>
      <c r="AW2449" t="s">
        <v>6820</v>
      </c>
    </row>
    <row r="2450" spans="47:49">
      <c r="AU2450" t="s">
        <v>6395</v>
      </c>
      <c r="AV2450" t="s">
        <v>6393</v>
      </c>
      <c r="AW2450" t="s">
        <v>6393</v>
      </c>
    </row>
    <row r="2451" spans="47:49">
      <c r="AU2451" t="s">
        <v>9153</v>
      </c>
      <c r="AV2451" t="s">
        <v>6831</v>
      </c>
      <c r="AW2451" t="s">
        <v>6831</v>
      </c>
    </row>
    <row r="2452" spans="47:49">
      <c r="AU2452" t="s">
        <v>9154</v>
      </c>
      <c r="AV2452" t="s">
        <v>6839</v>
      </c>
      <c r="AW2452" t="s">
        <v>6839</v>
      </c>
    </row>
    <row r="2453" spans="47:49">
      <c r="AU2453" t="s">
        <v>6491</v>
      </c>
      <c r="AV2453" t="s">
        <v>6846</v>
      </c>
      <c r="AW2453" t="s">
        <v>6846</v>
      </c>
    </row>
    <row r="2454" spans="47:49">
      <c r="AU2454" t="s">
        <v>6414</v>
      </c>
      <c r="AV2454" t="s">
        <v>6853</v>
      </c>
      <c r="AW2454" t="s">
        <v>6853</v>
      </c>
    </row>
    <row r="2455" spans="47:49">
      <c r="AU2455" t="s">
        <v>8590</v>
      </c>
      <c r="AV2455" t="s">
        <v>6859</v>
      </c>
      <c r="AW2455" t="s">
        <v>6859</v>
      </c>
    </row>
    <row r="2456" spans="47:49">
      <c r="AU2456" t="s">
        <v>10409</v>
      </c>
      <c r="AV2456" t="s">
        <v>6865</v>
      </c>
      <c r="AW2456" t="s">
        <v>6865</v>
      </c>
    </row>
    <row r="2457" spans="47:49">
      <c r="AU2457" t="s">
        <v>4792</v>
      </c>
      <c r="AV2457" t="s">
        <v>6872</v>
      </c>
      <c r="AW2457" t="s">
        <v>6872</v>
      </c>
    </row>
    <row r="2458" spans="47:49">
      <c r="AU2458" t="s">
        <v>7111</v>
      </c>
      <c r="AV2458" t="s">
        <v>6878</v>
      </c>
      <c r="AW2458" t="s">
        <v>6878</v>
      </c>
    </row>
    <row r="2459" spans="47:49">
      <c r="AU2459" t="s">
        <v>10402</v>
      </c>
      <c r="AV2459" t="s">
        <v>6884</v>
      </c>
      <c r="AW2459" t="s">
        <v>6884</v>
      </c>
    </row>
    <row r="2460" spans="47:49">
      <c r="AU2460" t="s">
        <v>8166</v>
      </c>
      <c r="AV2460" t="s">
        <v>6892</v>
      </c>
      <c r="AW2460" t="s">
        <v>6892</v>
      </c>
    </row>
    <row r="2461" spans="47:49">
      <c r="AU2461" t="s">
        <v>5617</v>
      </c>
      <c r="AV2461" t="s">
        <v>6902</v>
      </c>
      <c r="AW2461" t="s">
        <v>6902</v>
      </c>
    </row>
    <row r="2462" spans="47:49">
      <c r="AU2462" t="s">
        <v>9610</v>
      </c>
      <c r="AV2462" t="s">
        <v>6910</v>
      </c>
      <c r="AW2462" t="s">
        <v>6910</v>
      </c>
    </row>
    <row r="2463" spans="47:49">
      <c r="AU2463" t="s">
        <v>9611</v>
      </c>
      <c r="AV2463" t="s">
        <v>6919</v>
      </c>
      <c r="AW2463" t="s">
        <v>6919</v>
      </c>
    </row>
    <row r="2464" spans="47:49">
      <c r="AU2464" t="s">
        <v>10398</v>
      </c>
      <c r="AV2464" t="s">
        <v>6925</v>
      </c>
      <c r="AW2464" t="s">
        <v>6925</v>
      </c>
    </row>
    <row r="2465" spans="47:49">
      <c r="AU2465" t="s">
        <v>2151</v>
      </c>
      <c r="AV2465" t="s">
        <v>6930</v>
      </c>
      <c r="AW2465" t="s">
        <v>6930</v>
      </c>
    </row>
    <row r="2466" spans="47:49">
      <c r="AU2466" t="s">
        <v>7659</v>
      </c>
      <c r="AV2466" t="s">
        <v>6937</v>
      </c>
      <c r="AW2466" t="s">
        <v>6937</v>
      </c>
    </row>
    <row r="2467" spans="47:49">
      <c r="AU2467" t="s">
        <v>10395</v>
      </c>
      <c r="AV2467" t="s">
        <v>6944</v>
      </c>
      <c r="AW2467" t="s">
        <v>6944</v>
      </c>
    </row>
    <row r="2468" spans="47:49">
      <c r="AU2468" t="s">
        <v>1198</v>
      </c>
      <c r="AV2468" t="s">
        <v>1195</v>
      </c>
      <c r="AW2468" t="s">
        <v>1195</v>
      </c>
    </row>
    <row r="2469" spans="47:49">
      <c r="AU2469" t="s">
        <v>5194</v>
      </c>
      <c r="AV2469" t="s">
        <v>5192</v>
      </c>
      <c r="AW2469" t="s">
        <v>5192</v>
      </c>
    </row>
    <row r="2470" spans="47:49">
      <c r="AU2470" t="s">
        <v>5195</v>
      </c>
      <c r="AV2470" t="s">
        <v>6963</v>
      </c>
      <c r="AW2470" t="s">
        <v>6963</v>
      </c>
    </row>
    <row r="2471" spans="47:49">
      <c r="AU2471" t="s">
        <v>1609</v>
      </c>
      <c r="AV2471" t="s">
        <v>6969</v>
      </c>
      <c r="AW2471" t="s">
        <v>6969</v>
      </c>
    </row>
    <row r="2472" spans="47:49">
      <c r="AU2472" t="s">
        <v>7397</v>
      </c>
      <c r="AV2472" t="s">
        <v>6976</v>
      </c>
      <c r="AW2472" t="s">
        <v>6976</v>
      </c>
    </row>
    <row r="2473" spans="47:49">
      <c r="AU2473" t="s">
        <v>9604</v>
      </c>
      <c r="AV2473" t="s">
        <v>6983</v>
      </c>
      <c r="AW2473" t="s">
        <v>6983</v>
      </c>
    </row>
    <row r="2474" spans="47:49">
      <c r="AU2474" t="s">
        <v>7574</v>
      </c>
      <c r="AV2474" t="s">
        <v>6992</v>
      </c>
      <c r="AW2474" t="s">
        <v>6992</v>
      </c>
    </row>
    <row r="2475" spans="47:49">
      <c r="AU2475" t="s">
        <v>8106</v>
      </c>
      <c r="AV2475" t="s">
        <v>7000</v>
      </c>
      <c r="AW2475" t="s">
        <v>7000</v>
      </c>
    </row>
    <row r="2476" spans="47:49">
      <c r="AU2476" t="s">
        <v>5460</v>
      </c>
      <c r="AV2476" t="s">
        <v>7009</v>
      </c>
      <c r="AW2476" t="s">
        <v>7009</v>
      </c>
    </row>
    <row r="2477" spans="47:49">
      <c r="AU2477" t="s">
        <v>7386</v>
      </c>
      <c r="AV2477" t="s">
        <v>7017</v>
      </c>
      <c r="AW2477" t="s">
        <v>7017</v>
      </c>
    </row>
    <row r="2478" spans="47:49">
      <c r="AU2478" t="s">
        <v>5452</v>
      </c>
      <c r="AV2478" t="s">
        <v>7023</v>
      </c>
      <c r="AW2478" t="s">
        <v>7023</v>
      </c>
    </row>
    <row r="2479" spans="47:49">
      <c r="AU2479" t="s">
        <v>9598</v>
      </c>
      <c r="AV2479" t="s">
        <v>7028</v>
      </c>
      <c r="AW2479" t="s">
        <v>7028</v>
      </c>
    </row>
    <row r="2480" spans="47:49">
      <c r="AU2480" t="s">
        <v>10389</v>
      </c>
      <c r="AV2480" t="s">
        <v>7034</v>
      </c>
      <c r="AW2480" t="s">
        <v>7034</v>
      </c>
    </row>
    <row r="2481" spans="47:49">
      <c r="AU2481" t="s">
        <v>5187</v>
      </c>
      <c r="AV2481" t="s">
        <v>7039</v>
      </c>
      <c r="AW2481" t="s">
        <v>7039</v>
      </c>
    </row>
    <row r="2482" spans="47:49">
      <c r="AU2482" t="s">
        <v>6112</v>
      </c>
      <c r="AV2482" t="s">
        <v>7045</v>
      </c>
      <c r="AW2482" t="s">
        <v>7045</v>
      </c>
    </row>
    <row r="2483" spans="47:49">
      <c r="AU2483" t="s">
        <v>7049</v>
      </c>
      <c r="AV2483" t="s">
        <v>7051</v>
      </c>
      <c r="AW2483" t="s">
        <v>7051</v>
      </c>
    </row>
    <row r="2484" spans="47:49">
      <c r="AU2484" t="s">
        <v>6483</v>
      </c>
      <c r="AV2484" t="s">
        <v>5075</v>
      </c>
      <c r="AW2484" t="s">
        <v>5075</v>
      </c>
    </row>
    <row r="2485" spans="47:49">
      <c r="AU2485" t="s">
        <v>2239</v>
      </c>
      <c r="AV2485" t="s">
        <v>2237</v>
      </c>
      <c r="AW2485" t="s">
        <v>2237</v>
      </c>
    </row>
    <row r="2486" spans="47:49">
      <c r="AU2486" t="s">
        <v>1924</v>
      </c>
      <c r="AV2486" t="s">
        <v>7066</v>
      </c>
      <c r="AW2486" t="s">
        <v>7066</v>
      </c>
    </row>
    <row r="2487" spans="47:49">
      <c r="AU2487" t="s">
        <v>9150</v>
      </c>
      <c r="AV2487" t="s">
        <v>7072</v>
      </c>
      <c r="AW2487" t="s">
        <v>7072</v>
      </c>
    </row>
    <row r="2488" spans="47:49">
      <c r="AU2488" t="s">
        <v>8059</v>
      </c>
      <c r="AV2488" t="s">
        <v>7078</v>
      </c>
      <c r="AW2488" t="s">
        <v>7078</v>
      </c>
    </row>
    <row r="2489" spans="47:49">
      <c r="AU2489" t="s">
        <v>10384</v>
      </c>
      <c r="AV2489" t="s">
        <v>7078</v>
      </c>
      <c r="AW2489" t="s">
        <v>7078</v>
      </c>
    </row>
    <row r="2490" spans="47:49">
      <c r="AU2490" t="s">
        <v>7420</v>
      </c>
      <c r="AV2490" t="s">
        <v>7087</v>
      </c>
      <c r="AW2490" t="s">
        <v>7087</v>
      </c>
    </row>
    <row r="2491" spans="47:49">
      <c r="AU2491" t="s">
        <v>1043</v>
      </c>
      <c r="AV2491" t="s">
        <v>7094</v>
      </c>
      <c r="AW2491" t="s">
        <v>7094</v>
      </c>
    </row>
    <row r="2492" spans="47:49">
      <c r="AU2492" t="s">
        <v>5851</v>
      </c>
      <c r="AV2492" t="s">
        <v>5849</v>
      </c>
      <c r="AW2492" t="s">
        <v>5849</v>
      </c>
    </row>
    <row r="2493" spans="47:49">
      <c r="AU2493" t="s">
        <v>3289</v>
      </c>
      <c r="AV2493" t="s">
        <v>7104</v>
      </c>
      <c r="AW2493" t="s">
        <v>7104</v>
      </c>
    </row>
    <row r="2494" spans="47:49">
      <c r="AU2494" t="s">
        <v>5177</v>
      </c>
      <c r="AV2494" t="s">
        <v>7109</v>
      </c>
      <c r="AW2494" t="s">
        <v>7109</v>
      </c>
    </row>
    <row r="2495" spans="47:49">
      <c r="AU2495" t="s">
        <v>1738</v>
      </c>
      <c r="AV2495" t="s">
        <v>7113</v>
      </c>
      <c r="AW2495" t="s">
        <v>7113</v>
      </c>
    </row>
    <row r="2496" spans="47:49">
      <c r="AU2496" t="s">
        <v>7212</v>
      </c>
      <c r="AV2496" t="s">
        <v>7118</v>
      </c>
      <c r="AW2496" t="s">
        <v>7118</v>
      </c>
    </row>
    <row r="2497" spans="47:49">
      <c r="AU2497" t="s">
        <v>6683</v>
      </c>
      <c r="AV2497" t="s">
        <v>6681</v>
      </c>
      <c r="AW2497" t="s">
        <v>6681</v>
      </c>
    </row>
    <row r="2498" spans="47:49">
      <c r="AU2498" t="s">
        <v>2172</v>
      </c>
      <c r="AV2498" t="s">
        <v>2169</v>
      </c>
      <c r="AW2498" t="s">
        <v>2169</v>
      </c>
    </row>
    <row r="2499" spans="47:49">
      <c r="AU2499" t="s">
        <v>5658</v>
      </c>
      <c r="AV2499" t="s">
        <v>7135</v>
      </c>
      <c r="AW2499" t="s">
        <v>7135</v>
      </c>
    </row>
    <row r="2500" spans="47:49">
      <c r="AU2500" t="s">
        <v>5666</v>
      </c>
      <c r="AV2500" t="s">
        <v>7141</v>
      </c>
      <c r="AW2500" t="s">
        <v>7141</v>
      </c>
    </row>
    <row r="2501" spans="47:49">
      <c r="AU2501" t="s">
        <v>10380</v>
      </c>
      <c r="AV2501" t="s">
        <v>7146</v>
      </c>
      <c r="AW2501" t="s">
        <v>7146</v>
      </c>
    </row>
    <row r="2502" spans="47:49">
      <c r="AU2502" t="s">
        <v>10377</v>
      </c>
      <c r="AV2502" t="s">
        <v>7151</v>
      </c>
      <c r="AW2502" t="s">
        <v>7151</v>
      </c>
    </row>
    <row r="2503" spans="47:49">
      <c r="AU2503" t="s">
        <v>3280</v>
      </c>
      <c r="AV2503" t="s">
        <v>3277</v>
      </c>
      <c r="AW2503" t="s">
        <v>3277</v>
      </c>
    </row>
    <row r="2504" spans="47:49">
      <c r="AU2504" t="s">
        <v>10372</v>
      </c>
      <c r="AV2504" t="s">
        <v>7161</v>
      </c>
      <c r="AW2504" t="s">
        <v>7161</v>
      </c>
    </row>
    <row r="2505" spans="47:49">
      <c r="AU2505" t="s">
        <v>9144</v>
      </c>
      <c r="AV2505" t="s">
        <v>7171</v>
      </c>
      <c r="AW2505" t="s">
        <v>7171</v>
      </c>
    </row>
    <row r="2506" spans="47:49">
      <c r="AU2506" t="s">
        <v>2659</v>
      </c>
      <c r="AV2506" t="s">
        <v>7178</v>
      </c>
      <c r="AW2506" t="s">
        <v>7178</v>
      </c>
    </row>
    <row r="2507" spans="47:49">
      <c r="AU2507" t="s">
        <v>10367</v>
      </c>
      <c r="AV2507" t="s">
        <v>7185</v>
      </c>
      <c r="AW2507" t="s">
        <v>7185</v>
      </c>
    </row>
    <row r="2508" spans="47:49">
      <c r="AU2508" t="s">
        <v>7107</v>
      </c>
      <c r="AV2508" t="s">
        <v>7189</v>
      </c>
      <c r="AW2508" t="s">
        <v>7189</v>
      </c>
    </row>
    <row r="2509" spans="47:49">
      <c r="AU2509" t="s">
        <v>3271</v>
      </c>
      <c r="AV2509" t="s">
        <v>3269</v>
      </c>
      <c r="AW2509" t="s">
        <v>3269</v>
      </c>
    </row>
    <row r="2510" spans="47:49">
      <c r="AU2510" t="s">
        <v>9593</v>
      </c>
      <c r="AV2510" t="s">
        <v>7202</v>
      </c>
      <c r="AW2510" t="s">
        <v>7202</v>
      </c>
    </row>
    <row r="2511" spans="47:49">
      <c r="AU2511" t="s">
        <v>3264</v>
      </c>
      <c r="AV2511" t="s">
        <v>7209</v>
      </c>
      <c r="AW2511" t="s">
        <v>7209</v>
      </c>
    </row>
    <row r="2512" spans="47:49">
      <c r="AU2512" t="s">
        <v>9141</v>
      </c>
      <c r="AV2512" t="s">
        <v>7215</v>
      </c>
      <c r="AW2512" t="s">
        <v>7215</v>
      </c>
    </row>
    <row r="2513" spans="47:49">
      <c r="AU2513" t="s">
        <v>6375</v>
      </c>
      <c r="AV2513" t="s">
        <v>7220</v>
      </c>
      <c r="AW2513" t="s">
        <v>7220</v>
      </c>
    </row>
    <row r="2514" spans="47:49">
      <c r="AU2514" t="s">
        <v>4465</v>
      </c>
      <c r="AV2514" t="s">
        <v>7227</v>
      </c>
      <c r="AW2514" t="s">
        <v>7227</v>
      </c>
    </row>
    <row r="2515" spans="47:49">
      <c r="AU2515" t="s">
        <v>11114</v>
      </c>
      <c r="AV2515" t="s">
        <v>7234</v>
      </c>
      <c r="AW2515" t="s">
        <v>7234</v>
      </c>
    </row>
    <row r="2516" spans="47:49">
      <c r="AU2516" t="s">
        <v>1125</v>
      </c>
      <c r="AV2516" t="s">
        <v>1122</v>
      </c>
      <c r="AW2516" t="s">
        <v>1122</v>
      </c>
    </row>
    <row r="2517" spans="47:49">
      <c r="AU2517" t="s">
        <v>7014</v>
      </c>
      <c r="AV2517" t="s">
        <v>7243</v>
      </c>
      <c r="AW2517" t="s">
        <v>7243</v>
      </c>
    </row>
    <row r="2518" spans="47:49">
      <c r="AU2518" t="s">
        <v>6282</v>
      </c>
      <c r="AV2518" t="s">
        <v>6278</v>
      </c>
      <c r="AW2518" t="s">
        <v>6278</v>
      </c>
    </row>
    <row r="2519" spans="47:49">
      <c r="AU2519" t="s">
        <v>9137</v>
      </c>
      <c r="AV2519" t="s">
        <v>7253</v>
      </c>
      <c r="AW2519" t="s">
        <v>7253</v>
      </c>
    </row>
    <row r="2520" spans="47:49">
      <c r="AU2520" t="s">
        <v>6957</v>
      </c>
      <c r="AV2520" t="s">
        <v>7258</v>
      </c>
      <c r="AW2520" t="s">
        <v>7258</v>
      </c>
    </row>
    <row r="2521" spans="47:49">
      <c r="AU2521" t="s">
        <v>5991</v>
      </c>
      <c r="AV2521" t="s">
        <v>7266</v>
      </c>
      <c r="AW2521" t="s">
        <v>7266</v>
      </c>
    </row>
    <row r="2522" spans="47:49">
      <c r="AU2522" t="s">
        <v>9589</v>
      </c>
      <c r="AV2522" t="s">
        <v>7273</v>
      </c>
      <c r="AW2522" t="s">
        <v>7273</v>
      </c>
    </row>
    <row r="2523" spans="47:49">
      <c r="AU2523" t="s">
        <v>6889</v>
      </c>
      <c r="AV2523" t="s">
        <v>7277</v>
      </c>
      <c r="AW2523" t="s">
        <v>7277</v>
      </c>
    </row>
    <row r="2524" spans="47:49">
      <c r="AU2524" t="s">
        <v>1389</v>
      </c>
      <c r="AV2524" t="s">
        <v>1387</v>
      </c>
      <c r="AW2524" t="s">
        <v>1387</v>
      </c>
    </row>
    <row r="2525" spans="47:49">
      <c r="AU2525" t="s">
        <v>9131</v>
      </c>
      <c r="AV2525" t="s">
        <v>7288</v>
      </c>
      <c r="AW2525" t="s">
        <v>7288</v>
      </c>
    </row>
    <row r="2526" spans="47:49">
      <c r="AU2526" t="s">
        <v>9132</v>
      </c>
      <c r="AV2526" t="s">
        <v>7295</v>
      </c>
      <c r="AW2526" t="s">
        <v>7295</v>
      </c>
    </row>
    <row r="2527" spans="47:49">
      <c r="AU2527" t="s">
        <v>1073</v>
      </c>
      <c r="AV2527" t="s">
        <v>7301</v>
      </c>
      <c r="AW2527" t="s">
        <v>7301</v>
      </c>
    </row>
    <row r="2528" spans="47:49">
      <c r="AU2528" t="s">
        <v>1074</v>
      </c>
      <c r="AV2528" t="s">
        <v>7307</v>
      </c>
      <c r="AW2528" t="s">
        <v>7307</v>
      </c>
    </row>
    <row r="2529" spans="47:49">
      <c r="AU2529" t="s">
        <v>8581</v>
      </c>
      <c r="AV2529" t="s">
        <v>7312</v>
      </c>
      <c r="AW2529" t="s">
        <v>7312</v>
      </c>
    </row>
    <row r="2530" spans="47:49">
      <c r="AU2530" t="s">
        <v>9126</v>
      </c>
      <c r="AV2530" t="s">
        <v>7320</v>
      </c>
      <c r="AW2530" t="s">
        <v>7320</v>
      </c>
    </row>
    <row r="2531" spans="47:49">
      <c r="AU2531" t="s">
        <v>7370</v>
      </c>
      <c r="AV2531" t="s">
        <v>4631</v>
      </c>
      <c r="AW2531" t="s">
        <v>4631</v>
      </c>
    </row>
    <row r="2532" spans="47:49">
      <c r="AU2532" t="s">
        <v>4786</v>
      </c>
      <c r="AV2532" t="s">
        <v>7333</v>
      </c>
      <c r="AW2532" t="s">
        <v>7333</v>
      </c>
    </row>
    <row r="2533" spans="47:49">
      <c r="AU2533" t="s">
        <v>4780</v>
      </c>
      <c r="AV2533" t="s">
        <v>7337</v>
      </c>
      <c r="AW2533" t="s">
        <v>7337</v>
      </c>
    </row>
    <row r="2534" spans="47:49">
      <c r="AU2534" t="s">
        <v>5171</v>
      </c>
      <c r="AV2534" t="s">
        <v>7344</v>
      </c>
      <c r="AW2534" t="s">
        <v>7344</v>
      </c>
    </row>
    <row r="2535" spans="47:49">
      <c r="AU2535" t="s">
        <v>6143</v>
      </c>
      <c r="AV2535" t="s">
        <v>7350</v>
      </c>
      <c r="AW2535" t="s">
        <v>7350</v>
      </c>
    </row>
    <row r="2536" spans="47:49">
      <c r="AU2536" t="s">
        <v>6468</v>
      </c>
      <c r="AV2536" t="s">
        <v>6141</v>
      </c>
      <c r="AW2536" t="s">
        <v>6141</v>
      </c>
    </row>
    <row r="2537" spans="47:49">
      <c r="AU2537" t="s">
        <v>6734</v>
      </c>
      <c r="AV2537" t="s">
        <v>7360</v>
      </c>
      <c r="AW2537" t="s">
        <v>7360</v>
      </c>
    </row>
    <row r="2538" spans="47:49">
      <c r="AU2538" t="s">
        <v>7905</v>
      </c>
      <c r="AV2538" t="s">
        <v>7367</v>
      </c>
      <c r="AW2538" t="s">
        <v>7367</v>
      </c>
    </row>
    <row r="2539" spans="47:49">
      <c r="AU2539" t="s">
        <v>6716</v>
      </c>
      <c r="AV2539" t="s">
        <v>7372</v>
      </c>
      <c r="AW2539" t="s">
        <v>7372</v>
      </c>
    </row>
    <row r="2540" spans="47:49">
      <c r="AU2540" t="s">
        <v>1774</v>
      </c>
      <c r="AV2540" t="s">
        <v>1771</v>
      </c>
      <c r="AW2540" t="s">
        <v>1771</v>
      </c>
    </row>
    <row r="2541" spans="47:49">
      <c r="AU2541" t="s">
        <v>10361</v>
      </c>
      <c r="AV2541" t="s">
        <v>7381</v>
      </c>
      <c r="AW2541" t="s">
        <v>7381</v>
      </c>
    </row>
    <row r="2542" spans="47:49">
      <c r="AU2542" t="s">
        <v>1293</v>
      </c>
      <c r="AV2542" t="s">
        <v>7388</v>
      </c>
      <c r="AW2542" t="s">
        <v>7388</v>
      </c>
    </row>
    <row r="2543" spans="47:49">
      <c r="AU2543" t="s">
        <v>6190</v>
      </c>
      <c r="AV2543" t="s">
        <v>7395</v>
      </c>
      <c r="AW2543" t="s">
        <v>7395</v>
      </c>
    </row>
    <row r="2544" spans="47:49">
      <c r="AU2544" t="s">
        <v>10357</v>
      </c>
      <c r="AV2544" t="s">
        <v>7400</v>
      </c>
      <c r="AW2544" t="s">
        <v>7400</v>
      </c>
    </row>
    <row r="2545" spans="47:49">
      <c r="AU2545" t="s">
        <v>1429</v>
      </c>
      <c r="AV2545" t="s">
        <v>7406</v>
      </c>
      <c r="AW2545" t="s">
        <v>7406</v>
      </c>
    </row>
    <row r="2546" spans="47:49">
      <c r="AU2546" t="s">
        <v>4071</v>
      </c>
      <c r="AV2546" t="s">
        <v>4067</v>
      </c>
      <c r="AW2546" t="s">
        <v>4067</v>
      </c>
    </row>
    <row r="2547" spans="47:49">
      <c r="AU2547" t="s">
        <v>2570</v>
      </c>
      <c r="AV2547" t="s">
        <v>7416</v>
      </c>
      <c r="AW2547" t="s">
        <v>7416</v>
      </c>
    </row>
    <row r="2548" spans="47:49">
      <c r="AU2548" t="s">
        <v>5843</v>
      </c>
      <c r="AV2548" t="s">
        <v>5841</v>
      </c>
      <c r="AW2548" t="s">
        <v>5841</v>
      </c>
    </row>
    <row r="2549" spans="47:49">
      <c r="AU2549" t="s">
        <v>8575</v>
      </c>
      <c r="AV2549" t="s">
        <v>7426</v>
      </c>
      <c r="AW2549" t="s">
        <v>7426</v>
      </c>
    </row>
    <row r="2550" spans="47:49">
      <c r="AU2550" t="s">
        <v>1300</v>
      </c>
      <c r="AV2550" t="s">
        <v>7433</v>
      </c>
      <c r="AW2550" t="s">
        <v>7433</v>
      </c>
    </row>
    <row r="2551" spans="47:49">
      <c r="AU2551" t="s">
        <v>5362</v>
      </c>
      <c r="AV2551" t="s">
        <v>5360</v>
      </c>
      <c r="AW2551" t="s">
        <v>5360</v>
      </c>
    </row>
    <row r="2552" spans="47:49">
      <c r="AU2552" t="s">
        <v>8572</v>
      </c>
      <c r="AV2552" t="s">
        <v>7446</v>
      </c>
      <c r="AW2552" t="s">
        <v>7446</v>
      </c>
    </row>
    <row r="2553" spans="47:49">
      <c r="AU2553" t="s">
        <v>2483</v>
      </c>
      <c r="AV2553" t="s">
        <v>2480</v>
      </c>
      <c r="AW2553" t="s">
        <v>2480</v>
      </c>
    </row>
    <row r="2554" spans="47:49">
      <c r="AU2554" t="s">
        <v>9585</v>
      </c>
      <c r="AV2554" t="s">
        <v>7460</v>
      </c>
      <c r="AW2554" t="s">
        <v>7460</v>
      </c>
    </row>
    <row r="2555" spans="47:49">
      <c r="AU2555" t="s">
        <v>1420</v>
      </c>
      <c r="AV2555" t="s">
        <v>7467</v>
      </c>
      <c r="AW2555" t="s">
        <v>7467</v>
      </c>
    </row>
    <row r="2556" spans="47:49">
      <c r="AU2556" t="s">
        <v>4954</v>
      </c>
      <c r="AV2556" t="s">
        <v>4952</v>
      </c>
      <c r="AW2556" t="s">
        <v>4952</v>
      </c>
    </row>
    <row r="2557" spans="47:49">
      <c r="AU2557" t="s">
        <v>8565</v>
      </c>
      <c r="AV2557" t="s">
        <v>7477</v>
      </c>
      <c r="AW2557" t="s">
        <v>7477</v>
      </c>
    </row>
    <row r="2558" spans="47:49">
      <c r="AU2558" t="s">
        <v>9122</v>
      </c>
      <c r="AV2558" t="s">
        <v>7485</v>
      </c>
      <c r="AW2558" t="s">
        <v>7485</v>
      </c>
    </row>
    <row r="2559" spans="47:49">
      <c r="AU2559" t="s">
        <v>5163</v>
      </c>
      <c r="AV2559" t="s">
        <v>5160</v>
      </c>
      <c r="AW2559" t="s">
        <v>5160</v>
      </c>
    </row>
    <row r="2560" spans="47:49">
      <c r="AU2560" t="s">
        <v>6621</v>
      </c>
      <c r="AV2560" t="s">
        <v>7496</v>
      </c>
      <c r="AW2560" t="s">
        <v>7496</v>
      </c>
    </row>
    <row r="2561" spans="47:49">
      <c r="AU2561" t="s">
        <v>9118</v>
      </c>
      <c r="AV2561" t="s">
        <v>7501</v>
      </c>
      <c r="AW2561" t="s">
        <v>7501</v>
      </c>
    </row>
    <row r="2562" spans="47:49">
      <c r="AU2562" t="s">
        <v>3714</v>
      </c>
      <c r="AV2562" t="s">
        <v>7509</v>
      </c>
      <c r="AW2562" t="s">
        <v>7509</v>
      </c>
    </row>
    <row r="2563" spans="47:49">
      <c r="AU2563" t="s">
        <v>10354</v>
      </c>
      <c r="AV2563" t="s">
        <v>1440</v>
      </c>
      <c r="AW2563" t="s">
        <v>1440</v>
      </c>
    </row>
    <row r="2564" spans="47:49">
      <c r="AU2564" t="s">
        <v>6179</v>
      </c>
      <c r="AV2564" t="s">
        <v>7522</v>
      </c>
      <c r="AW2564" t="s">
        <v>7522</v>
      </c>
    </row>
    <row r="2565" spans="47:49">
      <c r="AU2565" t="s">
        <v>6180</v>
      </c>
      <c r="AV2565" t="s">
        <v>7528</v>
      </c>
      <c r="AW2565" t="s">
        <v>7528</v>
      </c>
    </row>
    <row r="2566" spans="47:49">
      <c r="AU2566" t="s">
        <v>6181</v>
      </c>
      <c r="AV2566" t="s">
        <v>7535</v>
      </c>
      <c r="AW2566" t="s">
        <v>7535</v>
      </c>
    </row>
    <row r="2567" spans="47:49">
      <c r="AU2567" t="s">
        <v>8556</v>
      </c>
      <c r="AV2567" t="s">
        <v>7541</v>
      </c>
      <c r="AW2567" t="s">
        <v>7541</v>
      </c>
    </row>
    <row r="2568" spans="47:49">
      <c r="AU2568" t="s">
        <v>1595</v>
      </c>
      <c r="AV2568" t="s">
        <v>1592</v>
      </c>
      <c r="AW2568" t="s">
        <v>1592</v>
      </c>
    </row>
    <row r="2569" spans="47:49">
      <c r="AU2569" t="s">
        <v>3705</v>
      </c>
      <c r="AV2569" t="s">
        <v>7551</v>
      </c>
      <c r="AW2569" t="s">
        <v>7551</v>
      </c>
    </row>
    <row r="2570" spans="47:49">
      <c r="AU2570" t="s">
        <v>6265</v>
      </c>
      <c r="AV2570" t="s">
        <v>7558</v>
      </c>
      <c r="AW2570" t="s">
        <v>7558</v>
      </c>
    </row>
    <row r="2571" spans="47:49">
      <c r="AU2571" t="s">
        <v>5584</v>
      </c>
      <c r="AV2571" t="s">
        <v>7562</v>
      </c>
      <c r="AW2571" t="s">
        <v>7562</v>
      </c>
    </row>
    <row r="2572" spans="47:49">
      <c r="AU2572" t="s">
        <v>8553</v>
      </c>
      <c r="AV2572" t="s">
        <v>7568</v>
      </c>
      <c r="AW2572" t="s">
        <v>7568</v>
      </c>
    </row>
    <row r="2573" spans="47:49">
      <c r="AU2573" t="s">
        <v>3696</v>
      </c>
      <c r="AV2573" t="s">
        <v>3694</v>
      </c>
      <c r="AW2573" t="s">
        <v>3694</v>
      </c>
    </row>
    <row r="2574" spans="47:49">
      <c r="AU2574" t="s">
        <v>10351</v>
      </c>
      <c r="AV2574" t="s">
        <v>7577</v>
      </c>
      <c r="AW2574" t="s">
        <v>7577</v>
      </c>
    </row>
    <row r="2575" spans="47:49">
      <c r="AU2575" t="s">
        <v>5741</v>
      </c>
      <c r="AV2575" t="s">
        <v>5739</v>
      </c>
      <c r="AW2575" t="s">
        <v>5739</v>
      </c>
    </row>
    <row r="2576" spans="47:49">
      <c r="AU2576" t="s">
        <v>5742</v>
      </c>
      <c r="AV2576" t="s">
        <v>7588</v>
      </c>
      <c r="AW2576" t="s">
        <v>7588</v>
      </c>
    </row>
    <row r="2577" spans="47:49">
      <c r="AU2577" t="s">
        <v>6630</v>
      </c>
      <c r="AV2577" t="s">
        <v>6627</v>
      </c>
      <c r="AW2577" t="s">
        <v>6627</v>
      </c>
    </row>
    <row r="2578" spans="47:49">
      <c r="AU2578" t="s">
        <v>6169</v>
      </c>
      <c r="AV2578" t="s">
        <v>6158</v>
      </c>
      <c r="AW2578" t="s">
        <v>6158</v>
      </c>
    </row>
    <row r="2579" spans="47:49">
      <c r="AU2579" t="s">
        <v>5698</v>
      </c>
      <c r="AV2579" t="s">
        <v>7598</v>
      </c>
      <c r="AW2579" t="s">
        <v>7598</v>
      </c>
    </row>
    <row r="2580" spans="47:49">
      <c r="AU2580" t="s">
        <v>1669</v>
      </c>
      <c r="AV2580" t="s">
        <v>1664</v>
      </c>
      <c r="AW2580" t="s">
        <v>1664</v>
      </c>
    </row>
    <row r="2581" spans="47:49">
      <c r="AU2581" t="s">
        <v>10344</v>
      </c>
      <c r="AV2581" t="s">
        <v>7610</v>
      </c>
      <c r="AW2581" t="s">
        <v>7610</v>
      </c>
    </row>
    <row r="2582" spans="47:49">
      <c r="AU2582" t="s">
        <v>6615</v>
      </c>
      <c r="AV2582" t="s">
        <v>7616</v>
      </c>
      <c r="AW2582" t="s">
        <v>7616</v>
      </c>
    </row>
    <row r="2583" spans="47:49">
      <c r="AU2583" t="s">
        <v>2476</v>
      </c>
      <c r="AV2583" t="s">
        <v>7624</v>
      </c>
      <c r="AW2583" t="s">
        <v>7624</v>
      </c>
    </row>
    <row r="2584" spans="47:49">
      <c r="AU2584" t="s">
        <v>9114</v>
      </c>
      <c r="AV2584" t="s">
        <v>7630</v>
      </c>
      <c r="AW2584" t="s">
        <v>7630</v>
      </c>
    </row>
    <row r="2585" spans="47:49">
      <c r="AU2585" t="s">
        <v>6022</v>
      </c>
      <c r="AV2585" t="s">
        <v>7635</v>
      </c>
      <c r="AW2585" t="s">
        <v>7635</v>
      </c>
    </row>
    <row r="2586" spans="47:49">
      <c r="AU2586" t="s">
        <v>7139</v>
      </c>
      <c r="AV2586" t="s">
        <v>5216</v>
      </c>
      <c r="AW2586" t="s">
        <v>5216</v>
      </c>
    </row>
    <row r="2587" spans="47:49">
      <c r="AU2587" t="s">
        <v>2913</v>
      </c>
      <c r="AV2587" t="s">
        <v>2724</v>
      </c>
      <c r="AW2587" t="s">
        <v>2724</v>
      </c>
    </row>
    <row r="2588" spans="47:49">
      <c r="AU2588" t="s">
        <v>10341</v>
      </c>
      <c r="AV2588" t="s">
        <v>7651</v>
      </c>
      <c r="AW2588" t="s">
        <v>7651</v>
      </c>
    </row>
    <row r="2589" spans="47:49">
      <c r="AU2589" t="s">
        <v>6289</v>
      </c>
      <c r="AV2589" t="s">
        <v>7656</v>
      </c>
      <c r="AW2589" t="s">
        <v>7656</v>
      </c>
    </row>
    <row r="2590" spans="47:49">
      <c r="AU2590" t="s">
        <v>2907</v>
      </c>
      <c r="AV2590" t="s">
        <v>2904</v>
      </c>
      <c r="AW2590" t="s">
        <v>2904</v>
      </c>
    </row>
    <row r="2591" spans="47:49">
      <c r="AU2591" t="s">
        <v>8548</v>
      </c>
      <c r="AV2591" t="s">
        <v>7667</v>
      </c>
      <c r="AW2591" t="s">
        <v>7667</v>
      </c>
    </row>
    <row r="2592" spans="47:49">
      <c r="AU2592" t="s">
        <v>10336</v>
      </c>
      <c r="AV2592" t="s">
        <v>7675</v>
      </c>
      <c r="AW2592" t="s">
        <v>7675</v>
      </c>
    </row>
    <row r="2593" spans="47:49">
      <c r="AU2593" t="s">
        <v>5150</v>
      </c>
      <c r="AV2593" t="s">
        <v>7680</v>
      </c>
      <c r="AW2593" t="s">
        <v>7680</v>
      </c>
    </row>
    <row r="2594" spans="47:49">
      <c r="AU2594" t="s">
        <v>5151</v>
      </c>
      <c r="AV2594" t="s">
        <v>7687</v>
      </c>
      <c r="AW2594" t="s">
        <v>7687</v>
      </c>
    </row>
    <row r="2595" spans="47:49">
      <c r="AU2595" t="s">
        <v>5155</v>
      </c>
      <c r="AV2595" t="s">
        <v>7694</v>
      </c>
      <c r="AW2595" t="s">
        <v>7694</v>
      </c>
    </row>
    <row r="2596" spans="47:49">
      <c r="AU2596" t="s">
        <v>4456</v>
      </c>
      <c r="AV2596" t="s">
        <v>7702</v>
      </c>
      <c r="AW2596" t="s">
        <v>7702</v>
      </c>
    </row>
    <row r="2597" spans="47:49">
      <c r="AU2597" t="s">
        <v>4775</v>
      </c>
      <c r="AV2597" t="s">
        <v>7708</v>
      </c>
      <c r="AW2597" t="s">
        <v>7708</v>
      </c>
    </row>
    <row r="2598" spans="47:49">
      <c r="AU2598" t="s">
        <v>10328</v>
      </c>
      <c r="AV2598" t="s">
        <v>7716</v>
      </c>
      <c r="AW2598" t="s">
        <v>7716</v>
      </c>
    </row>
    <row r="2599" spans="47:49">
      <c r="AU2599" t="s">
        <v>7641</v>
      </c>
      <c r="AV2599" t="s">
        <v>7637</v>
      </c>
      <c r="AW2599" t="s">
        <v>7637</v>
      </c>
    </row>
    <row r="2600" spans="47:49">
      <c r="AU2600" t="s">
        <v>3689</v>
      </c>
      <c r="AV2600" t="s">
        <v>7727</v>
      </c>
      <c r="AW2600" t="s">
        <v>7727</v>
      </c>
    </row>
    <row r="2601" spans="47:49">
      <c r="AU2601" t="s">
        <v>1696</v>
      </c>
      <c r="AV2601" t="s">
        <v>7731</v>
      </c>
      <c r="AW2601" t="s">
        <v>7731</v>
      </c>
    </row>
    <row r="2602" spans="47:49">
      <c r="AU2602" t="s">
        <v>5646</v>
      </c>
      <c r="AV2602" t="s">
        <v>7737</v>
      </c>
      <c r="AW2602" t="s">
        <v>7737</v>
      </c>
    </row>
    <row r="2603" spans="47:49">
      <c r="AU2603" t="s">
        <v>8542</v>
      </c>
      <c r="AV2603" t="s">
        <v>7742</v>
      </c>
      <c r="AW2603" t="s">
        <v>7742</v>
      </c>
    </row>
    <row r="2604" spans="47:49">
      <c r="AU2604" t="s">
        <v>5445</v>
      </c>
      <c r="AV2604" t="s">
        <v>7747</v>
      </c>
      <c r="AW2604" t="s">
        <v>7747</v>
      </c>
    </row>
    <row r="2605" spans="47:49">
      <c r="AU2605" t="s">
        <v>9110</v>
      </c>
      <c r="AV2605" t="s">
        <v>7752</v>
      </c>
      <c r="AW2605" t="s">
        <v>7752</v>
      </c>
    </row>
    <row r="2606" spans="47:49">
      <c r="AU2606" t="s">
        <v>9104</v>
      </c>
      <c r="AV2606" t="s">
        <v>7758</v>
      </c>
      <c r="AW2606" t="s">
        <v>7758</v>
      </c>
    </row>
    <row r="2607" spans="47:49">
      <c r="AU2607" t="s">
        <v>9105</v>
      </c>
      <c r="AV2607" t="s">
        <v>7759</v>
      </c>
      <c r="AW2607" t="s">
        <v>7759</v>
      </c>
    </row>
    <row r="2608" spans="47:49">
      <c r="AU2608" t="s">
        <v>6008</v>
      </c>
      <c r="AV2608" t="s">
        <v>7768</v>
      </c>
      <c r="AW2608" t="s">
        <v>7768</v>
      </c>
    </row>
    <row r="2609" spans="47:49">
      <c r="AU2609" t="s">
        <v>6009</v>
      </c>
      <c r="AV2609" t="s">
        <v>7772</v>
      </c>
      <c r="AW2609" t="s">
        <v>7772</v>
      </c>
    </row>
    <row r="2610" spans="47:49">
      <c r="AU2610" t="s">
        <v>2204</v>
      </c>
      <c r="AV2610" t="s">
        <v>7777</v>
      </c>
      <c r="AW2610" t="s">
        <v>7777</v>
      </c>
    </row>
    <row r="2611" spans="47:49">
      <c r="AU2611" t="s">
        <v>4449</v>
      </c>
      <c r="AV2611" t="s">
        <v>7782</v>
      </c>
      <c r="AW2611" t="s">
        <v>7782</v>
      </c>
    </row>
    <row r="2612" spans="47:49">
      <c r="AU2612" t="s">
        <v>9100</v>
      </c>
      <c r="AV2612" t="s">
        <v>7787</v>
      </c>
      <c r="AW2612" t="s">
        <v>7787</v>
      </c>
    </row>
    <row r="2613" spans="47:49">
      <c r="AU2613" t="s">
        <v>7410</v>
      </c>
      <c r="AV2613" t="s">
        <v>7696</v>
      </c>
      <c r="AW2613" t="s">
        <v>7696</v>
      </c>
    </row>
    <row r="2614" spans="47:49">
      <c r="AU2614" t="s">
        <v>2900</v>
      </c>
      <c r="AV2614" t="s">
        <v>7797</v>
      </c>
      <c r="AW2614" t="s">
        <v>7797</v>
      </c>
    </row>
    <row r="2615" spans="47:49">
      <c r="AU2615" t="s">
        <v>6499</v>
      </c>
      <c r="AV2615" t="s">
        <v>7802</v>
      </c>
      <c r="AW2615" t="s">
        <v>7802</v>
      </c>
    </row>
    <row r="2616" spans="47:49">
      <c r="AU2616" t="s">
        <v>9094</v>
      </c>
      <c r="AV2616" t="s">
        <v>7810</v>
      </c>
      <c r="AW2616" t="s">
        <v>7810</v>
      </c>
    </row>
    <row r="2617" spans="47:49">
      <c r="AU2617" t="s">
        <v>7763</v>
      </c>
      <c r="AV2617" t="s">
        <v>7761</v>
      </c>
      <c r="AW2617" t="s">
        <v>7761</v>
      </c>
    </row>
    <row r="2618" spans="47:49">
      <c r="AU2618" t="s">
        <v>10324</v>
      </c>
      <c r="AV2618" t="s">
        <v>7825</v>
      </c>
      <c r="AW2618" t="s">
        <v>7825</v>
      </c>
    </row>
    <row r="2619" spans="47:49">
      <c r="AU2619" t="s">
        <v>9580</v>
      </c>
      <c r="AV2619" t="s">
        <v>7833</v>
      </c>
      <c r="AW2619" t="s">
        <v>7833</v>
      </c>
    </row>
    <row r="2620" spans="47:49">
      <c r="AU2620" t="s">
        <v>9581</v>
      </c>
      <c r="AV2620" t="s">
        <v>7839</v>
      </c>
      <c r="AW2620" t="s">
        <v>7839</v>
      </c>
    </row>
    <row r="2621" spans="47:49">
      <c r="AU2621" t="s">
        <v>10321</v>
      </c>
      <c r="AV2621" t="s">
        <v>7844</v>
      </c>
      <c r="AW2621" t="s">
        <v>7844</v>
      </c>
    </row>
    <row r="2622" spans="47:49">
      <c r="AU2622" t="s">
        <v>7057</v>
      </c>
      <c r="AV2622" t="s">
        <v>7055</v>
      </c>
      <c r="AW2622" t="s">
        <v>7055</v>
      </c>
    </row>
    <row r="2623" spans="47:49">
      <c r="AU2623" t="s">
        <v>4768</v>
      </c>
      <c r="AV2623" t="s">
        <v>7855</v>
      </c>
      <c r="AW2623" t="s">
        <v>7855</v>
      </c>
    </row>
    <row r="2624" spans="47:49">
      <c r="AU2624" t="s">
        <v>6224</v>
      </c>
      <c r="AV2624" t="s">
        <v>7860</v>
      </c>
      <c r="AW2624" t="s">
        <v>7860</v>
      </c>
    </row>
    <row r="2625" spans="47:49">
      <c r="AU2625" t="s">
        <v>9087</v>
      </c>
      <c r="AV2625" t="s">
        <v>7868</v>
      </c>
      <c r="AW2625" t="s">
        <v>7868</v>
      </c>
    </row>
    <row r="2626" spans="47:49">
      <c r="AU2626" t="s">
        <v>3681</v>
      </c>
      <c r="AV2626" t="s">
        <v>7873</v>
      </c>
      <c r="AW2626" t="s">
        <v>7873</v>
      </c>
    </row>
    <row r="2627" spans="47:49">
      <c r="AU2627" t="s">
        <v>3256</v>
      </c>
      <c r="AV2627" t="s">
        <v>7879</v>
      </c>
      <c r="AW2627" t="s">
        <v>7879</v>
      </c>
    </row>
    <row r="2628" spans="47:49">
      <c r="AU2628" t="s">
        <v>9823</v>
      </c>
      <c r="AV2628" t="s">
        <v>7889</v>
      </c>
      <c r="AW2628" t="s">
        <v>7889</v>
      </c>
    </row>
    <row r="2629" spans="47:49">
      <c r="AU2629" t="s">
        <v>8537</v>
      </c>
      <c r="AV2629" t="s">
        <v>7896</v>
      </c>
      <c r="AW2629" t="s">
        <v>7896</v>
      </c>
    </row>
    <row r="2630" spans="47:49">
      <c r="AU2630" t="s">
        <v>9672</v>
      </c>
      <c r="AV2630" t="s">
        <v>7901</v>
      </c>
      <c r="AW2630" t="s">
        <v>7901</v>
      </c>
    </row>
    <row r="2631" spans="47:49">
      <c r="AU2631" t="s">
        <v>3248</v>
      </c>
      <c r="AV2631" t="s">
        <v>3246</v>
      </c>
      <c r="AW2631" t="s">
        <v>3246</v>
      </c>
    </row>
    <row r="2632" spans="47:49">
      <c r="AU2632" t="s">
        <v>2510</v>
      </c>
      <c r="AV2632" t="s">
        <v>7913</v>
      </c>
      <c r="AW2632" t="s">
        <v>7913</v>
      </c>
    </row>
    <row r="2633" spans="47:49">
      <c r="AU2633" t="s">
        <v>6272</v>
      </c>
      <c r="AV2633" t="s">
        <v>7919</v>
      </c>
      <c r="AW2633" t="s">
        <v>7919</v>
      </c>
    </row>
    <row r="2634" spans="47:49">
      <c r="AU2634" t="s">
        <v>9576</v>
      </c>
      <c r="AV2634" t="s">
        <v>6751</v>
      </c>
      <c r="AW2634" t="s">
        <v>6751</v>
      </c>
    </row>
    <row r="2635" spans="47:49">
      <c r="AU2635" t="s">
        <v>8531</v>
      </c>
      <c r="AV2635" t="s">
        <v>7930</v>
      </c>
      <c r="AW2635" t="s">
        <v>7930</v>
      </c>
    </row>
    <row r="2636" spans="47:49">
      <c r="AU2636" t="s">
        <v>3674</v>
      </c>
      <c r="AV2636" t="s">
        <v>7939</v>
      </c>
      <c r="AW2636" t="s">
        <v>7939</v>
      </c>
    </row>
    <row r="2637" spans="47:49">
      <c r="AU2637" t="s">
        <v>5142</v>
      </c>
      <c r="AV2637" t="s">
        <v>2676</v>
      </c>
      <c r="AW2637" t="s">
        <v>2676</v>
      </c>
    </row>
    <row r="2638" spans="47:49">
      <c r="AU2638" t="s">
        <v>6917</v>
      </c>
      <c r="AV2638" t="s">
        <v>7952</v>
      </c>
      <c r="AW2638" t="s">
        <v>7952</v>
      </c>
    </row>
    <row r="2639" spans="47:49">
      <c r="AU2639" t="s">
        <v>8525</v>
      </c>
      <c r="AV2639" t="s">
        <v>7959</v>
      </c>
      <c r="AW2639" t="s">
        <v>7959</v>
      </c>
    </row>
    <row r="2640" spans="47:49">
      <c r="AU2640" t="s">
        <v>8526</v>
      </c>
      <c r="AV2640" t="s">
        <v>7965</v>
      </c>
      <c r="AW2640" t="s">
        <v>7965</v>
      </c>
    </row>
    <row r="2641" spans="47:49">
      <c r="AU2641" t="s">
        <v>2886</v>
      </c>
      <c r="AV2641" t="s">
        <v>7971</v>
      </c>
      <c r="AW2641" t="s">
        <v>7971</v>
      </c>
    </row>
    <row r="2642" spans="47:49">
      <c r="AU2642" t="s">
        <v>10317</v>
      </c>
      <c r="AV2642" t="s">
        <v>7979</v>
      </c>
      <c r="AW2642" t="s">
        <v>7979</v>
      </c>
    </row>
    <row r="2643" spans="47:49">
      <c r="AU2643" t="s">
        <v>3239</v>
      </c>
      <c r="AV2643" t="s">
        <v>7985</v>
      </c>
      <c r="AW2643" t="s">
        <v>7985</v>
      </c>
    </row>
    <row r="2644" spans="47:49">
      <c r="AU2644" t="s">
        <v>6206</v>
      </c>
      <c r="AV2644" t="s">
        <v>6203</v>
      </c>
      <c r="AW2644" t="s">
        <v>6203</v>
      </c>
    </row>
    <row r="2645" spans="47:49">
      <c r="AU2645" t="s">
        <v>5132</v>
      </c>
      <c r="AV2645" t="s">
        <v>5128</v>
      </c>
      <c r="AW2645" t="s">
        <v>5128</v>
      </c>
    </row>
    <row r="2646" spans="47:49">
      <c r="AU2646" t="s">
        <v>5133</v>
      </c>
      <c r="AV2646" t="s">
        <v>8003</v>
      </c>
      <c r="AW2646" t="s">
        <v>8003</v>
      </c>
    </row>
    <row r="2647" spans="47:49">
      <c r="AU2647" t="s">
        <v>6030</v>
      </c>
      <c r="AV2647" t="s">
        <v>8010</v>
      </c>
      <c r="AW2647" t="s">
        <v>8010</v>
      </c>
    </row>
    <row r="2648" spans="47:49">
      <c r="AU2648" t="s">
        <v>3665</v>
      </c>
      <c r="AV2648" t="s">
        <v>8018</v>
      </c>
      <c r="AW2648" t="s">
        <v>8018</v>
      </c>
    </row>
    <row r="2649" spans="47:49">
      <c r="AU2649" t="s">
        <v>8522</v>
      </c>
      <c r="AV2649" t="s">
        <v>8025</v>
      </c>
      <c r="AW2649" t="s">
        <v>8025</v>
      </c>
    </row>
    <row r="2650" spans="47:49">
      <c r="AU2650" t="s">
        <v>8517</v>
      </c>
      <c r="AV2650" t="s">
        <v>8031</v>
      </c>
      <c r="AW2650" t="s">
        <v>8031</v>
      </c>
    </row>
    <row r="2651" spans="47:49">
      <c r="AU2651" t="s">
        <v>8517</v>
      </c>
      <c r="AV2651" t="s">
        <v>8039</v>
      </c>
      <c r="AW2651" t="s">
        <v>8039</v>
      </c>
    </row>
    <row r="2652" spans="47:49">
      <c r="AU2652" t="s">
        <v>7556</v>
      </c>
      <c r="AV2652" t="s">
        <v>8046</v>
      </c>
      <c r="AW2652" t="s">
        <v>8046</v>
      </c>
    </row>
    <row r="2653" spans="47:49">
      <c r="AU2653" t="s">
        <v>980</v>
      </c>
      <c r="AV2653" t="s">
        <v>8052</v>
      </c>
      <c r="AW2653" t="s">
        <v>8052</v>
      </c>
    </row>
    <row r="2654" spans="47:49">
      <c r="AU2654" t="s">
        <v>10313</v>
      </c>
      <c r="AV2654" t="s">
        <v>8057</v>
      </c>
      <c r="AW2654" t="s">
        <v>8057</v>
      </c>
    </row>
    <row r="2655" spans="47:49">
      <c r="AU2655" t="s">
        <v>8513</v>
      </c>
      <c r="AV2655" t="s">
        <v>8062</v>
      </c>
      <c r="AW2655" t="s">
        <v>8062</v>
      </c>
    </row>
    <row r="2656" spans="47:49">
      <c r="AU2656" t="s">
        <v>3232</v>
      </c>
      <c r="AV2656" t="s">
        <v>8068</v>
      </c>
      <c r="AW2656" t="s">
        <v>8068</v>
      </c>
    </row>
    <row r="2657" spans="47:49">
      <c r="AU2657" t="s">
        <v>3657</v>
      </c>
      <c r="AV2657" t="s">
        <v>8073</v>
      </c>
      <c r="AW2657" t="s">
        <v>8073</v>
      </c>
    </row>
    <row r="2658" spans="47:49">
      <c r="AU2658" t="s">
        <v>5431</v>
      </c>
      <c r="AV2658" t="s">
        <v>5428</v>
      </c>
      <c r="AW2658" t="s">
        <v>5428</v>
      </c>
    </row>
    <row r="2659" spans="47:49">
      <c r="AU2659" t="s">
        <v>5432</v>
      </c>
      <c r="AV2659" t="s">
        <v>8082</v>
      </c>
      <c r="AW2659" t="s">
        <v>8082</v>
      </c>
    </row>
    <row r="2660" spans="47:49">
      <c r="AU2660" t="s">
        <v>1914</v>
      </c>
      <c r="AV2660" t="s">
        <v>1440</v>
      </c>
      <c r="AW2660" t="s">
        <v>1440</v>
      </c>
    </row>
    <row r="2661" spans="47:49">
      <c r="AU2661" t="s">
        <v>2880</v>
      </c>
      <c r="AV2661" t="s">
        <v>8093</v>
      </c>
      <c r="AW2661" t="s">
        <v>8093</v>
      </c>
    </row>
    <row r="2662" spans="47:49">
      <c r="AU2662" t="s">
        <v>5123</v>
      </c>
      <c r="AV2662" t="s">
        <v>8098</v>
      </c>
      <c r="AW2662" t="s">
        <v>8098</v>
      </c>
    </row>
    <row r="2663" spans="47:49">
      <c r="AU2663" t="s">
        <v>4441</v>
      </c>
      <c r="AV2663" t="s">
        <v>8102</v>
      </c>
      <c r="AW2663" t="s">
        <v>8102</v>
      </c>
    </row>
    <row r="2664" spans="47:49">
      <c r="AU2664" t="s">
        <v>4433</v>
      </c>
      <c r="AV2664" t="s">
        <v>8108</v>
      </c>
      <c r="AW2664" t="s">
        <v>8108</v>
      </c>
    </row>
    <row r="2665" spans="47:49">
      <c r="AU2665" t="s">
        <v>4434</v>
      </c>
      <c r="AV2665" t="s">
        <v>8112</v>
      </c>
      <c r="AW2665" t="s">
        <v>8112</v>
      </c>
    </row>
    <row r="2666" spans="47:49">
      <c r="AU2666" t="s">
        <v>2871</v>
      </c>
      <c r="AV2666" t="s">
        <v>2867</v>
      </c>
      <c r="AW2666" t="s">
        <v>2867</v>
      </c>
    </row>
    <row r="2667" spans="47:49">
      <c r="AU2667" t="s">
        <v>8509</v>
      </c>
      <c r="AV2667" t="s">
        <v>8120</v>
      </c>
      <c r="AW2667" t="s">
        <v>8120</v>
      </c>
    </row>
    <row r="2668" spans="47:49">
      <c r="AU2668" t="s">
        <v>9571</v>
      </c>
      <c r="AV2668" t="s">
        <v>8126</v>
      </c>
      <c r="AW2668" t="s">
        <v>8126</v>
      </c>
    </row>
    <row r="2669" spans="47:49">
      <c r="AU2669" t="s">
        <v>10307</v>
      </c>
      <c r="AV2669" t="s">
        <v>8131</v>
      </c>
      <c r="AW2669" t="s">
        <v>8131</v>
      </c>
    </row>
    <row r="2670" spans="47:49">
      <c r="AU2670" t="s">
        <v>10308</v>
      </c>
      <c r="AV2670" t="s">
        <v>4454</v>
      </c>
      <c r="AW2670" t="s">
        <v>4454</v>
      </c>
    </row>
    <row r="2671" spans="47:49">
      <c r="AU2671" t="s">
        <v>10309</v>
      </c>
      <c r="AV2671" t="s">
        <v>8139</v>
      </c>
      <c r="AW2671" t="s">
        <v>8139</v>
      </c>
    </row>
    <row r="2672" spans="47:49">
      <c r="AU2672" t="s">
        <v>9082</v>
      </c>
      <c r="AV2672" t="s">
        <v>8147</v>
      </c>
      <c r="AW2672" t="s">
        <v>8147</v>
      </c>
    </row>
    <row r="2673" spans="47:49">
      <c r="AU2673" t="s">
        <v>8503</v>
      </c>
      <c r="AV2673" t="s">
        <v>8153</v>
      </c>
      <c r="AW2673" t="s">
        <v>8153</v>
      </c>
    </row>
    <row r="2674" spans="47:49">
      <c r="AU2674" t="s">
        <v>10302</v>
      </c>
      <c r="AV2674" t="s">
        <v>8162</v>
      </c>
      <c r="AW2674" t="s">
        <v>8162</v>
      </c>
    </row>
    <row r="2675" spans="47:49">
      <c r="AU2675" t="s">
        <v>1630</v>
      </c>
      <c r="AV2675" t="s">
        <v>8168</v>
      </c>
      <c r="AW2675" t="s">
        <v>8168</v>
      </c>
    </row>
    <row r="2676" spans="47:49">
      <c r="AU2676" t="s">
        <v>9567</v>
      </c>
      <c r="AV2676" t="s">
        <v>8175</v>
      </c>
      <c r="AW2676" t="s">
        <v>8175</v>
      </c>
    </row>
    <row r="2677" spans="47:49">
      <c r="AU2677" t="s">
        <v>9078</v>
      </c>
      <c r="AV2677" t="s">
        <v>8184</v>
      </c>
      <c r="AW2677" t="s">
        <v>8184</v>
      </c>
    </row>
    <row r="2678" spans="47:49">
      <c r="AU2678" t="s">
        <v>9564</v>
      </c>
      <c r="AV2678" t="s">
        <v>8191</v>
      </c>
      <c r="AW2678" t="s">
        <v>8191</v>
      </c>
    </row>
    <row r="2679" spans="47:49">
      <c r="AU2679" t="s">
        <v>10299</v>
      </c>
      <c r="AV2679" t="s">
        <v>8198</v>
      </c>
      <c r="AW2679" t="s">
        <v>8198</v>
      </c>
    </row>
    <row r="2680" spans="47:49">
      <c r="AU2680" t="s">
        <v>8050</v>
      </c>
      <c r="AV2680" t="s">
        <v>8048</v>
      </c>
      <c r="AW2680" t="s">
        <v>8048</v>
      </c>
    </row>
    <row r="2681" spans="47:49">
      <c r="AU2681" t="s">
        <v>5114</v>
      </c>
      <c r="AV2681" t="s">
        <v>8213</v>
      </c>
      <c r="AW2681" t="s">
        <v>8213</v>
      </c>
    </row>
    <row r="2682" spans="47:49">
      <c r="AU2682" t="s">
        <v>6950</v>
      </c>
      <c r="AV2682" t="s">
        <v>8219</v>
      </c>
      <c r="AW2682" t="s">
        <v>8219</v>
      </c>
    </row>
    <row r="2683" spans="47:49">
      <c r="AU2683" t="s">
        <v>3650</v>
      </c>
      <c r="AV2683" t="s">
        <v>8225</v>
      </c>
      <c r="AW2683" t="s">
        <v>8225</v>
      </c>
    </row>
    <row r="2684" spans="47:49">
      <c r="AU2684" t="s">
        <v>4759</v>
      </c>
      <c r="AV2684" t="s">
        <v>8230</v>
      </c>
      <c r="AW2684" t="s">
        <v>8230</v>
      </c>
    </row>
    <row r="2685" spans="47:49">
      <c r="AU2685" t="s">
        <v>7299</v>
      </c>
      <c r="AV2685" t="s">
        <v>8237</v>
      </c>
      <c r="AW2685" t="s">
        <v>8237</v>
      </c>
    </row>
    <row r="2686" spans="47:49">
      <c r="AU2686" t="s">
        <v>3226</v>
      </c>
      <c r="AV2686" t="s">
        <v>8243</v>
      </c>
      <c r="AW2686" t="s">
        <v>8243</v>
      </c>
    </row>
    <row r="2687" spans="47:49">
      <c r="AU2687" t="s">
        <v>10295</v>
      </c>
      <c r="AV2687" t="s">
        <v>8253</v>
      </c>
      <c r="AW2687" t="s">
        <v>8253</v>
      </c>
    </row>
    <row r="2688" spans="47:49">
      <c r="AU2688" t="s">
        <v>10291</v>
      </c>
      <c r="AV2688" t="s">
        <v>8259</v>
      </c>
      <c r="AW2688" t="s">
        <v>8259</v>
      </c>
    </row>
    <row r="2689" spans="47:49">
      <c r="AU2689" t="s">
        <v>9560</v>
      </c>
      <c r="AV2689" t="s">
        <v>8265</v>
      </c>
      <c r="AW2689" t="s">
        <v>8265</v>
      </c>
    </row>
    <row r="2690" spans="47:49">
      <c r="AU2690" t="s">
        <v>7457</v>
      </c>
      <c r="AV2690" t="s">
        <v>8271</v>
      </c>
      <c r="AW2690" t="s">
        <v>8271</v>
      </c>
    </row>
    <row r="2691" spans="47:49">
      <c r="AU2691" t="s">
        <v>4427</v>
      </c>
      <c r="AV2691" t="s">
        <v>8277</v>
      </c>
      <c r="AW2691" t="s">
        <v>8277</v>
      </c>
    </row>
    <row r="2692" spans="47:49">
      <c r="AU2692" t="s">
        <v>2489</v>
      </c>
      <c r="AV2692" t="s">
        <v>1524</v>
      </c>
      <c r="AW2692" t="s">
        <v>1524</v>
      </c>
    </row>
    <row r="2693" spans="47:49">
      <c r="AU2693" t="s">
        <v>7712</v>
      </c>
      <c r="AV2693" t="s">
        <v>7710</v>
      </c>
      <c r="AW2693" t="s">
        <v>7710</v>
      </c>
    </row>
    <row r="2694" spans="47:49">
      <c r="AU2694" t="s">
        <v>7713</v>
      </c>
      <c r="AV2694" t="s">
        <v>8294</v>
      </c>
      <c r="AW2694" t="s">
        <v>8294</v>
      </c>
    </row>
    <row r="2695" spans="47:49">
      <c r="AU2695" t="s">
        <v>8499</v>
      </c>
      <c r="AV2695" t="s">
        <v>8301</v>
      </c>
      <c r="AW2695" t="s">
        <v>8301</v>
      </c>
    </row>
    <row r="2696" spans="47:49">
      <c r="AU2696" t="s">
        <v>7706</v>
      </c>
      <c r="AV2696" t="s">
        <v>8308</v>
      </c>
      <c r="AW2696" t="s">
        <v>8308</v>
      </c>
    </row>
    <row r="2697" spans="47:49">
      <c r="AU2697" t="s">
        <v>8495</v>
      </c>
      <c r="AV2697" t="s">
        <v>8315</v>
      </c>
      <c r="AW2697" t="s">
        <v>8315</v>
      </c>
    </row>
    <row r="2698" spans="47:49">
      <c r="AU2698" t="s">
        <v>7692</v>
      </c>
      <c r="AV2698" t="s">
        <v>8322</v>
      </c>
      <c r="AW2698" t="s">
        <v>8322</v>
      </c>
    </row>
    <row r="2699" spans="47:49">
      <c r="AU2699" t="s">
        <v>8492</v>
      </c>
      <c r="AV2699" t="s">
        <v>8329</v>
      </c>
      <c r="AW2699" t="s">
        <v>8329</v>
      </c>
    </row>
    <row r="2700" spans="47:49">
      <c r="AU2700" t="s">
        <v>9073</v>
      </c>
      <c r="AV2700" t="s">
        <v>8334</v>
      </c>
      <c r="AW2700" t="s">
        <v>8334</v>
      </c>
    </row>
    <row r="2701" spans="47:49">
      <c r="AU2701" t="s">
        <v>8556</v>
      </c>
      <c r="AV2701" t="s">
        <v>8341</v>
      </c>
      <c r="AW2701" t="s">
        <v>8341</v>
      </c>
    </row>
    <row r="2702" spans="47:49">
      <c r="AU2702" t="s">
        <v>4055</v>
      </c>
      <c r="AV2702" t="s">
        <v>4052</v>
      </c>
      <c r="AW2702" t="s">
        <v>4052</v>
      </c>
    </row>
    <row r="2703" spans="47:49">
      <c r="AU2703" t="s">
        <v>1791</v>
      </c>
      <c r="AV2703" t="s">
        <v>8354</v>
      </c>
      <c r="AW2703" t="s">
        <v>8354</v>
      </c>
    </row>
    <row r="2704" spans="47:49">
      <c r="AU2704" t="s">
        <v>1792</v>
      </c>
      <c r="AV2704" t="s">
        <v>8360</v>
      </c>
      <c r="AW2704" t="s">
        <v>8360</v>
      </c>
    </row>
    <row r="2705" spans="47:49">
      <c r="AU2705" t="s">
        <v>5954</v>
      </c>
      <c r="AV2705" t="s">
        <v>8368</v>
      </c>
      <c r="AW2705" t="s">
        <v>8368</v>
      </c>
    </row>
    <row r="2706" spans="47:49">
      <c r="AU2706" t="s">
        <v>5955</v>
      </c>
      <c r="AV2706" t="s">
        <v>8376</v>
      </c>
      <c r="AW2706" t="s">
        <v>8376</v>
      </c>
    </row>
    <row r="2707" spans="47:49">
      <c r="AU2707" t="s">
        <v>3217</v>
      </c>
      <c r="AV2707" t="s">
        <v>3213</v>
      </c>
      <c r="AW2707" t="s">
        <v>3213</v>
      </c>
    </row>
    <row r="2708" spans="47:49">
      <c r="AU2708" t="s">
        <v>7043</v>
      </c>
      <c r="AV2708" t="s">
        <v>8388</v>
      </c>
      <c r="AW2708" t="s">
        <v>8388</v>
      </c>
    </row>
    <row r="2709" spans="47:49">
      <c r="AU2709" t="s">
        <v>2158</v>
      </c>
      <c r="AV2709" t="s">
        <v>8394</v>
      </c>
      <c r="AW2709" t="s">
        <v>8394</v>
      </c>
    </row>
    <row r="2710" spans="47:49">
      <c r="AU2710" t="s">
        <v>4420</v>
      </c>
      <c r="AV2710" t="s">
        <v>4418</v>
      </c>
      <c r="AW2710" t="s">
        <v>4418</v>
      </c>
    </row>
    <row r="2711" spans="47:49">
      <c r="AU2711" t="s">
        <v>9069</v>
      </c>
      <c r="AV2711" t="s">
        <v>8408</v>
      </c>
      <c r="AW2711" t="s">
        <v>8408</v>
      </c>
    </row>
    <row r="2712" spans="47:49">
      <c r="AU2712" t="s">
        <v>10286</v>
      </c>
      <c r="AV2712" t="s">
        <v>8416</v>
      </c>
      <c r="AW2712" t="s">
        <v>8416</v>
      </c>
    </row>
    <row r="2713" spans="47:49">
      <c r="AU2713" t="s">
        <v>9554</v>
      </c>
      <c r="AV2713" t="s">
        <v>8424</v>
      </c>
      <c r="AW2713" t="s">
        <v>8424</v>
      </c>
    </row>
    <row r="2714" spans="47:49">
      <c r="AU2714" t="s">
        <v>6100</v>
      </c>
      <c r="AV2714" t="s">
        <v>6098</v>
      </c>
      <c r="AW2714" t="s">
        <v>6098</v>
      </c>
    </row>
    <row r="2715" spans="47:49">
      <c r="AU2715" t="s">
        <v>9547</v>
      </c>
      <c r="AV2715" t="s">
        <v>8438</v>
      </c>
      <c r="AW2715" t="s">
        <v>8438</v>
      </c>
    </row>
    <row r="2716" spans="47:49">
      <c r="AU2716" t="s">
        <v>9065</v>
      </c>
      <c r="AV2716" t="s">
        <v>8446</v>
      </c>
      <c r="AW2716" t="s">
        <v>8446</v>
      </c>
    </row>
    <row r="2717" spans="47:49">
      <c r="AU2717" t="s">
        <v>8487</v>
      </c>
      <c r="AV2717" t="s">
        <v>8453</v>
      </c>
      <c r="AW2717" t="s">
        <v>8453</v>
      </c>
    </row>
    <row r="2718" spans="47:49">
      <c r="AU2718" t="s">
        <v>2861</v>
      </c>
      <c r="AV2718" t="s">
        <v>8460</v>
      </c>
      <c r="AW2718" t="s">
        <v>8460</v>
      </c>
    </row>
    <row r="2719" spans="47:49">
      <c r="AU2719" t="s">
        <v>10282</v>
      </c>
      <c r="AV2719" t="s">
        <v>8467</v>
      </c>
      <c r="AW2719" t="s">
        <v>8467</v>
      </c>
    </row>
    <row r="2720" spans="47:49">
      <c r="AU2720" t="s">
        <v>10279</v>
      </c>
      <c r="AV2720" t="s">
        <v>8476</v>
      </c>
      <c r="AW2720" t="s">
        <v>8476</v>
      </c>
    </row>
    <row r="2721" spans="47:49">
      <c r="AU2721" t="s">
        <v>10273</v>
      </c>
      <c r="AV2721" t="s">
        <v>5102</v>
      </c>
      <c r="AW2721" t="s">
        <v>5102</v>
      </c>
    </row>
    <row r="2722" spans="47:49">
      <c r="AU2722" t="s">
        <v>6302</v>
      </c>
      <c r="AV2722" t="s">
        <v>7360</v>
      </c>
      <c r="AW2722" t="s">
        <v>7360</v>
      </c>
    </row>
    <row r="2723" spans="47:49">
      <c r="AU2723" t="s">
        <v>6449</v>
      </c>
      <c r="AV2723" t="s">
        <v>8489</v>
      </c>
      <c r="AW2723" t="s">
        <v>8489</v>
      </c>
    </row>
    <row r="2724" spans="47:49">
      <c r="AU2724" t="s">
        <v>8483</v>
      </c>
      <c r="AV2724" t="s">
        <v>8481</v>
      </c>
      <c r="AW2724" t="s">
        <v>8481</v>
      </c>
    </row>
    <row r="2725" spans="47:49">
      <c r="AU2725" t="s">
        <v>4753</v>
      </c>
      <c r="AV2725" t="s">
        <v>8497</v>
      </c>
      <c r="AW2725" t="s">
        <v>8497</v>
      </c>
    </row>
    <row r="2726" spans="47:49">
      <c r="AU2726" t="s">
        <v>6907</v>
      </c>
      <c r="AV2726" t="s">
        <v>8501</v>
      </c>
      <c r="AW2726" t="s">
        <v>8501</v>
      </c>
    </row>
    <row r="2727" spans="47:49">
      <c r="AU2727" t="s">
        <v>5094</v>
      </c>
      <c r="AV2727" t="s">
        <v>8505</v>
      </c>
      <c r="AW2727" t="s">
        <v>8505</v>
      </c>
    </row>
    <row r="2728" spans="47:49">
      <c r="AU2728" t="s">
        <v>5086</v>
      </c>
      <c r="AV2728" t="s">
        <v>8511</v>
      </c>
      <c r="AW2728" t="s">
        <v>8511</v>
      </c>
    </row>
    <row r="2729" spans="47:49">
      <c r="AU2729" t="s">
        <v>5087</v>
      </c>
      <c r="AV2729" t="s">
        <v>8515</v>
      </c>
      <c r="AW2729" t="s">
        <v>8515</v>
      </c>
    </row>
    <row r="2730" spans="47:49">
      <c r="AU2730" t="s">
        <v>5088</v>
      </c>
      <c r="AV2730" t="s">
        <v>8519</v>
      </c>
      <c r="AW2730" t="s">
        <v>8519</v>
      </c>
    </row>
    <row r="2731" spans="47:49">
      <c r="AU2731" t="s">
        <v>2563</v>
      </c>
      <c r="AV2731" t="s">
        <v>2561</v>
      </c>
      <c r="AW2731" t="s">
        <v>2561</v>
      </c>
    </row>
    <row r="2732" spans="47:49">
      <c r="AU2732" t="s">
        <v>7342</v>
      </c>
      <c r="AV2732" t="s">
        <v>8528</v>
      </c>
      <c r="AW2732" t="s">
        <v>8528</v>
      </c>
    </row>
    <row r="2733" spans="47:49">
      <c r="AU2733" t="s">
        <v>9054</v>
      </c>
      <c r="AV2733" t="s">
        <v>8534</v>
      </c>
      <c r="AW2733" t="s">
        <v>8534</v>
      </c>
    </row>
    <row r="2734" spans="47:49">
      <c r="AU2734" t="s">
        <v>6870</v>
      </c>
      <c r="AV2734" t="s">
        <v>4631</v>
      </c>
      <c r="AW2734" t="s">
        <v>4631</v>
      </c>
    </row>
    <row r="2735" spans="47:49">
      <c r="AU2735" t="s">
        <v>9050</v>
      </c>
      <c r="AV2735" t="s">
        <v>1181</v>
      </c>
      <c r="AW2735" t="s">
        <v>1181</v>
      </c>
    </row>
    <row r="2736" spans="47:49">
      <c r="AU2736" t="s">
        <v>10271</v>
      </c>
      <c r="AV2736" t="s">
        <v>6695</v>
      </c>
      <c r="AW2736" t="s">
        <v>6695</v>
      </c>
    </row>
    <row r="2737" spans="47:49">
      <c r="AU2737" t="s">
        <v>7614</v>
      </c>
      <c r="AV2737" t="s">
        <v>7612</v>
      </c>
      <c r="AW2737" t="s">
        <v>7612</v>
      </c>
    </row>
    <row r="2738" spans="47:49">
      <c r="AU2738" t="s">
        <v>9542</v>
      </c>
      <c r="AV2738" t="s">
        <v>8559</v>
      </c>
      <c r="AW2738" t="s">
        <v>8559</v>
      </c>
    </row>
    <row r="2739" spans="47:49">
      <c r="AU2739" t="s">
        <v>3207</v>
      </c>
      <c r="AV2739" t="s">
        <v>3205</v>
      </c>
      <c r="AW2739" t="s">
        <v>3205</v>
      </c>
    </row>
    <row r="2740" spans="47:49">
      <c r="AU2740" t="s">
        <v>10265</v>
      </c>
      <c r="AV2740" t="s">
        <v>8568</v>
      </c>
      <c r="AW2740" t="s">
        <v>8568</v>
      </c>
    </row>
    <row r="2741" spans="47:49">
      <c r="AU2741" t="s">
        <v>6656</v>
      </c>
      <c r="AV2741" t="s">
        <v>6653</v>
      </c>
      <c r="AW2741" t="s">
        <v>6653</v>
      </c>
    </row>
    <row r="2742" spans="47:49">
      <c r="AU2742" t="s">
        <v>7092</v>
      </c>
      <c r="AV2742" t="s">
        <v>8577</v>
      </c>
      <c r="AW2742" t="s">
        <v>8577</v>
      </c>
    </row>
    <row r="2743" spans="47:49">
      <c r="AU2743" t="s">
        <v>9044</v>
      </c>
      <c r="AV2743" t="s">
        <v>8584</v>
      </c>
      <c r="AW2743" t="s">
        <v>8584</v>
      </c>
    </row>
    <row r="2744" spans="47:49">
      <c r="AU2744" t="s">
        <v>3639</v>
      </c>
      <c r="AV2744" t="s">
        <v>8588</v>
      </c>
      <c r="AW2744" t="s">
        <v>8588</v>
      </c>
    </row>
    <row r="2745" spans="47:49">
      <c r="AU2745" t="s">
        <v>7007</v>
      </c>
      <c r="AV2745" t="s">
        <v>8592</v>
      </c>
      <c r="AW2745" t="s">
        <v>8592</v>
      </c>
    </row>
    <row r="2746" spans="47:49">
      <c r="AU2746" t="s">
        <v>5080</v>
      </c>
      <c r="AV2746" t="s">
        <v>8597</v>
      </c>
      <c r="AW2746" t="s">
        <v>8597</v>
      </c>
    </row>
    <row r="2747" spans="47:49">
      <c r="AU2747" t="s">
        <v>1277</v>
      </c>
      <c r="AV2747" t="s">
        <v>8603</v>
      </c>
      <c r="AW2747" t="s">
        <v>8603</v>
      </c>
    </row>
    <row r="2748" spans="47:49">
      <c r="AU2748" t="s">
        <v>7225</v>
      </c>
      <c r="AV2748" t="s">
        <v>8609</v>
      </c>
      <c r="AW2748" t="s">
        <v>8609</v>
      </c>
    </row>
    <row r="2749" spans="47:49">
      <c r="AU2749" t="s">
        <v>7685</v>
      </c>
      <c r="AV2749" t="s">
        <v>8614</v>
      </c>
      <c r="AW2749" t="s">
        <v>8614</v>
      </c>
    </row>
    <row r="2750" spans="47:49">
      <c r="AU2750" t="s">
        <v>9538</v>
      </c>
      <c r="AV2750" t="s">
        <v>8619</v>
      </c>
      <c r="AW2750" t="s">
        <v>8619</v>
      </c>
    </row>
    <row r="2751" spans="47:49">
      <c r="AU2751" t="s">
        <v>8473</v>
      </c>
      <c r="AV2751" t="s">
        <v>8470</v>
      </c>
      <c r="AW2751" t="s">
        <v>8470</v>
      </c>
    </row>
    <row r="2752" spans="47:49">
      <c r="AU2752" t="s">
        <v>6691</v>
      </c>
      <c r="AV2752" t="s">
        <v>8628</v>
      </c>
      <c r="AW2752" t="s">
        <v>8628</v>
      </c>
    </row>
    <row r="2753" spans="47:49">
      <c r="AU2753" t="s">
        <v>6692</v>
      </c>
      <c r="AV2753" t="s">
        <v>8634</v>
      </c>
      <c r="AW2753" t="s">
        <v>8634</v>
      </c>
    </row>
    <row r="2754" spans="47:49">
      <c r="AU2754" t="s">
        <v>5867</v>
      </c>
      <c r="AV2754" t="s">
        <v>8638</v>
      </c>
      <c r="AW2754" t="s">
        <v>8638</v>
      </c>
    </row>
    <row r="2755" spans="47:49">
      <c r="AU2755" t="s">
        <v>2031</v>
      </c>
      <c r="AV2755" t="s">
        <v>8643</v>
      </c>
      <c r="AW2755" t="s">
        <v>8643</v>
      </c>
    </row>
    <row r="2756" spans="47:49">
      <c r="AU2756" t="s">
        <v>3632</v>
      </c>
      <c r="AV2756" t="s">
        <v>3630</v>
      </c>
      <c r="AW2756" t="s">
        <v>3630</v>
      </c>
    </row>
    <row r="2757" spans="47:49">
      <c r="AU2757" t="s">
        <v>9532</v>
      </c>
      <c r="AV2757" t="s">
        <v>8651</v>
      </c>
      <c r="AW2757" t="s">
        <v>8651</v>
      </c>
    </row>
    <row r="2758" spans="47:49">
      <c r="AU2758" t="s">
        <v>5996</v>
      </c>
      <c r="AV2758" t="s">
        <v>8657</v>
      </c>
      <c r="AW2758" t="s">
        <v>8657</v>
      </c>
    </row>
    <row r="2759" spans="47:49">
      <c r="AU2759" t="s">
        <v>4414</v>
      </c>
      <c r="AV2759" t="s">
        <v>8662</v>
      </c>
      <c r="AW2759" t="s">
        <v>8662</v>
      </c>
    </row>
    <row r="2760" spans="47:49">
      <c r="AU2760" t="s">
        <v>6562</v>
      </c>
      <c r="AV2760" t="s">
        <v>8666</v>
      </c>
      <c r="AW2760" t="s">
        <v>8666</v>
      </c>
    </row>
    <row r="2761" spans="47:49">
      <c r="AU2761" t="s">
        <v>10261</v>
      </c>
      <c r="AV2761" t="s">
        <v>8671</v>
      </c>
      <c r="AW2761" t="s">
        <v>8671</v>
      </c>
    </row>
    <row r="2762" spans="47:49">
      <c r="AU2762" t="s">
        <v>7305</v>
      </c>
      <c r="AV2762" t="s">
        <v>1181</v>
      </c>
      <c r="AW2762" t="s">
        <v>1181</v>
      </c>
    </row>
    <row r="2763" spans="47:49">
      <c r="AU2763" t="s">
        <v>7699</v>
      </c>
      <c r="AV2763" t="s">
        <v>8680</v>
      </c>
      <c r="AW2763" t="s">
        <v>8680</v>
      </c>
    </row>
    <row r="2764" spans="47:49">
      <c r="AU2764" t="s">
        <v>7700</v>
      </c>
      <c r="AV2764" t="s">
        <v>8686</v>
      </c>
      <c r="AW2764" t="s">
        <v>8686</v>
      </c>
    </row>
    <row r="2765" spans="47:49">
      <c r="AU2765" t="s">
        <v>10257</v>
      </c>
      <c r="AV2765" t="s">
        <v>8694</v>
      </c>
      <c r="AW2765" t="s">
        <v>8694</v>
      </c>
    </row>
    <row r="2766" spans="47:49">
      <c r="AU2766" t="s">
        <v>9039</v>
      </c>
      <c r="AV2766" t="s">
        <v>8703</v>
      </c>
      <c r="AW2766" t="s">
        <v>8703</v>
      </c>
    </row>
    <row r="2767" spans="47:49">
      <c r="AU2767" t="s">
        <v>3624</v>
      </c>
      <c r="AV2767" t="s">
        <v>3622</v>
      </c>
      <c r="AW2767" t="s">
        <v>3622</v>
      </c>
    </row>
    <row r="2768" spans="47:49">
      <c r="AU2768" t="s">
        <v>7807</v>
      </c>
      <c r="AV2768" t="s">
        <v>8712</v>
      </c>
      <c r="AW2768" t="s">
        <v>8712</v>
      </c>
    </row>
    <row r="2769" spans="47:49">
      <c r="AU2769" t="s">
        <v>1254</v>
      </c>
      <c r="AV2769" t="s">
        <v>8718</v>
      </c>
      <c r="AW2769" t="s">
        <v>8718</v>
      </c>
    </row>
    <row r="2770" spans="47:49">
      <c r="AU2770" t="s">
        <v>7520</v>
      </c>
      <c r="AV2770" t="s">
        <v>6905</v>
      </c>
      <c r="AW2770" t="s">
        <v>6905</v>
      </c>
    </row>
    <row r="2771" spans="47:49">
      <c r="AU2771" t="s">
        <v>10253</v>
      </c>
      <c r="AV2771" t="s">
        <v>8727</v>
      </c>
      <c r="AW2771" t="s">
        <v>8727</v>
      </c>
    </row>
    <row r="2772" spans="47:49">
      <c r="AU2772" t="s">
        <v>1064</v>
      </c>
      <c r="AV2772" t="s">
        <v>5456</v>
      </c>
      <c r="AW2772" t="s">
        <v>5456</v>
      </c>
    </row>
    <row r="2773" spans="47:49">
      <c r="AU2773" t="s">
        <v>8464</v>
      </c>
      <c r="AV2773" t="s">
        <v>8736</v>
      </c>
      <c r="AW2773" t="s">
        <v>8736</v>
      </c>
    </row>
    <row r="2774" spans="47:49">
      <c r="AU2774" t="s">
        <v>7176</v>
      </c>
      <c r="AV2774" t="s">
        <v>8740</v>
      </c>
      <c r="AW2774" t="s">
        <v>8740</v>
      </c>
    </row>
    <row r="2775" spans="47:49">
      <c r="AU2775" t="s">
        <v>10249</v>
      </c>
      <c r="AV2775" t="s">
        <v>1440</v>
      </c>
      <c r="AW2775" t="s">
        <v>1440</v>
      </c>
    </row>
    <row r="2776" spans="47:49">
      <c r="AU2776" t="s">
        <v>4049</v>
      </c>
      <c r="AV2776" t="s">
        <v>8750</v>
      </c>
      <c r="AW2776" t="s">
        <v>8750</v>
      </c>
    </row>
    <row r="2777" spans="47:49">
      <c r="AU2777" t="s">
        <v>1755</v>
      </c>
      <c r="AV2777" t="s">
        <v>1751</v>
      </c>
      <c r="AW2777" t="s">
        <v>1751</v>
      </c>
    </row>
    <row r="2778" spans="47:49">
      <c r="AU2778" t="s">
        <v>8458</v>
      </c>
      <c r="AV2778" t="s">
        <v>8455</v>
      </c>
      <c r="AW2778" t="s">
        <v>8455</v>
      </c>
    </row>
    <row r="2779" spans="47:49">
      <c r="AU2779" t="s">
        <v>6425</v>
      </c>
      <c r="AV2779" t="s">
        <v>8762</v>
      </c>
      <c r="AW2779" t="s">
        <v>8762</v>
      </c>
    </row>
    <row r="2780" spans="47:49">
      <c r="AU2780" t="s">
        <v>7129</v>
      </c>
      <c r="AV2780" t="s">
        <v>7125</v>
      </c>
      <c r="AW2780" t="s">
        <v>7125</v>
      </c>
    </row>
    <row r="2781" spans="47:49">
      <c r="AU2781" t="s">
        <v>8921</v>
      </c>
      <c r="AV2781" t="s">
        <v>8770</v>
      </c>
      <c r="AW2781" t="s">
        <v>8770</v>
      </c>
    </row>
    <row r="2782" spans="47:49">
      <c r="AU2782" t="s">
        <v>9029</v>
      </c>
      <c r="AV2782" t="s">
        <v>8777</v>
      </c>
      <c r="AW2782" t="s">
        <v>8777</v>
      </c>
    </row>
    <row r="2783" spans="47:49">
      <c r="AU2783" t="s">
        <v>4406</v>
      </c>
      <c r="AV2783" t="s">
        <v>8782</v>
      </c>
      <c r="AW2783" t="s">
        <v>8782</v>
      </c>
    </row>
    <row r="2784" spans="47:49">
      <c r="AU2784" t="s">
        <v>9528</v>
      </c>
      <c r="AV2784" t="s">
        <v>8789</v>
      </c>
      <c r="AW2784" t="s">
        <v>8789</v>
      </c>
    </row>
    <row r="2785" spans="47:49">
      <c r="AU2785" t="s">
        <v>1816</v>
      </c>
      <c r="AV2785" t="s">
        <v>8794</v>
      </c>
      <c r="AW2785" t="s">
        <v>8794</v>
      </c>
    </row>
    <row r="2786" spans="47:49">
      <c r="AU2786" t="s">
        <v>4399</v>
      </c>
      <c r="AV2786" t="s">
        <v>8798</v>
      </c>
      <c r="AW2786" t="s">
        <v>8798</v>
      </c>
    </row>
    <row r="2787" spans="47:49">
      <c r="AU2787" t="s">
        <v>4391</v>
      </c>
      <c r="AV2787" t="s">
        <v>8803</v>
      </c>
      <c r="AW2787" t="s">
        <v>8803</v>
      </c>
    </row>
    <row r="2788" spans="47:49">
      <c r="AU2788" t="s">
        <v>7795</v>
      </c>
      <c r="AV2788" t="s">
        <v>7793</v>
      </c>
      <c r="AW2788" t="s">
        <v>7793</v>
      </c>
    </row>
    <row r="2789" spans="47:49">
      <c r="AU2789" t="s">
        <v>9524</v>
      </c>
      <c r="AV2789" t="s">
        <v>8812</v>
      </c>
      <c r="AW2789" t="s">
        <v>8812</v>
      </c>
    </row>
    <row r="2790" spans="47:49">
      <c r="AU2790" t="s">
        <v>7526</v>
      </c>
      <c r="AV2790" t="s">
        <v>8819</v>
      </c>
      <c r="AW2790" t="s">
        <v>8819</v>
      </c>
    </row>
    <row r="2791" spans="47:49">
      <c r="AU2791" t="s">
        <v>7354</v>
      </c>
      <c r="AV2791" t="s">
        <v>8824</v>
      </c>
      <c r="AW2791" t="s">
        <v>8824</v>
      </c>
    </row>
    <row r="2792" spans="47:49">
      <c r="AU2792" t="s">
        <v>7582</v>
      </c>
      <c r="AV2792" t="s">
        <v>7580</v>
      </c>
      <c r="AW2792" t="s">
        <v>7580</v>
      </c>
    </row>
    <row r="2793" spans="47:49">
      <c r="AU2793" t="s">
        <v>5072</v>
      </c>
      <c r="AV2793" t="s">
        <v>8832</v>
      </c>
      <c r="AW2793" t="s">
        <v>8832</v>
      </c>
    </row>
    <row r="2794" spans="47:49">
      <c r="AU2794" t="s">
        <v>5064</v>
      </c>
      <c r="AV2794" t="s">
        <v>8838</v>
      </c>
      <c r="AW2794" t="s">
        <v>8838</v>
      </c>
    </row>
    <row r="2795" spans="47:49">
      <c r="AU2795" t="s">
        <v>4948</v>
      </c>
      <c r="AV2795" t="s">
        <v>4944</v>
      </c>
      <c r="AW2795" t="s">
        <v>4944</v>
      </c>
    </row>
    <row r="2796" spans="47:49">
      <c r="AU2796" t="s">
        <v>4384</v>
      </c>
      <c r="AV2796" t="s">
        <v>8847</v>
      </c>
      <c r="AW2796" t="s">
        <v>8847</v>
      </c>
    </row>
    <row r="2797" spans="47:49">
      <c r="AU2797" t="s">
        <v>4376</v>
      </c>
      <c r="AV2797" t="s">
        <v>8852</v>
      </c>
      <c r="AW2797" t="s">
        <v>8852</v>
      </c>
    </row>
    <row r="2798" spans="47:49">
      <c r="AU2798" t="s">
        <v>5549</v>
      </c>
      <c r="AV2798" t="s">
        <v>5547</v>
      </c>
      <c r="AW2798" t="s">
        <v>5547</v>
      </c>
    </row>
    <row r="2799" spans="47:49">
      <c r="AU2799" t="s">
        <v>2584</v>
      </c>
      <c r="AV2799" t="s">
        <v>8859</v>
      </c>
      <c r="AW2799" t="s">
        <v>8859</v>
      </c>
    </row>
    <row r="2800" spans="47:49">
      <c r="AU2800" t="s">
        <v>10245</v>
      </c>
      <c r="AV2800" t="s">
        <v>8864</v>
      </c>
      <c r="AW2800" t="s">
        <v>8864</v>
      </c>
    </row>
    <row r="2801" spans="47:49">
      <c r="AU2801" t="s">
        <v>7122</v>
      </c>
      <c r="AV2801" t="s">
        <v>7120</v>
      </c>
      <c r="AW2801" t="s">
        <v>7120</v>
      </c>
    </row>
    <row r="2802" spans="47:49">
      <c r="AU2802" t="s">
        <v>7734</v>
      </c>
      <c r="AV2802" t="s">
        <v>7307</v>
      </c>
      <c r="AW2802" t="s">
        <v>7307</v>
      </c>
    </row>
    <row r="2803" spans="47:49">
      <c r="AU2803" t="s">
        <v>7735</v>
      </c>
      <c r="AV2803" t="s">
        <v>997</v>
      </c>
      <c r="AW2803" t="s">
        <v>997</v>
      </c>
    </row>
    <row r="2804" spans="47:49">
      <c r="AU2804" t="s">
        <v>3615</v>
      </c>
      <c r="AV2804" t="s">
        <v>3613</v>
      </c>
      <c r="AW2804" t="s">
        <v>3613</v>
      </c>
    </row>
    <row r="2805" spans="47:49">
      <c r="AU2805" t="s">
        <v>2853</v>
      </c>
      <c r="AV2805" t="s">
        <v>7869</v>
      </c>
      <c r="AW2805" t="s">
        <v>7869</v>
      </c>
    </row>
    <row r="2806" spans="47:49">
      <c r="AU2806" t="s">
        <v>5577</v>
      </c>
      <c r="AV2806" t="s">
        <v>8893</v>
      </c>
      <c r="AW2806" t="s">
        <v>8893</v>
      </c>
    </row>
    <row r="2807" spans="47:49">
      <c r="AU2807" t="s">
        <v>4043</v>
      </c>
      <c r="AV2807" t="s">
        <v>8901</v>
      </c>
      <c r="AW2807" t="s">
        <v>8901</v>
      </c>
    </row>
    <row r="2808" spans="47:49">
      <c r="AU2808" t="s">
        <v>3196</v>
      </c>
      <c r="AV2808" t="s">
        <v>8908</v>
      </c>
      <c r="AW2808" t="s">
        <v>8908</v>
      </c>
    </row>
    <row r="2809" spans="47:49">
      <c r="AU2809" t="s">
        <v>5057</v>
      </c>
      <c r="AV2809" t="s">
        <v>8916</v>
      </c>
      <c r="AW2809" t="s">
        <v>8916</v>
      </c>
    </row>
    <row r="2810" spans="47:49">
      <c r="AU2810" t="s">
        <v>5050</v>
      </c>
      <c r="AV2810" t="s">
        <v>8923</v>
      </c>
      <c r="AW2810" t="s">
        <v>8923</v>
      </c>
    </row>
    <row r="2811" spans="47:49">
      <c r="AU2811" t="s">
        <v>5051</v>
      </c>
      <c r="AV2811" t="s">
        <v>8930</v>
      </c>
      <c r="AW2811" t="s">
        <v>8930</v>
      </c>
    </row>
    <row r="2812" spans="47:49">
      <c r="AU2812" t="s">
        <v>1879</v>
      </c>
      <c r="AV2812" t="s">
        <v>8937</v>
      </c>
      <c r="AW2812" t="s">
        <v>8937</v>
      </c>
    </row>
    <row r="2813" spans="47:49">
      <c r="AU2813" t="s">
        <v>7064</v>
      </c>
      <c r="AV2813" t="s">
        <v>8944</v>
      </c>
      <c r="AW2813" t="s">
        <v>8944</v>
      </c>
    </row>
    <row r="2814" spans="47:49">
      <c r="AU2814" t="s">
        <v>1189</v>
      </c>
      <c r="AV2814" t="s">
        <v>8951</v>
      </c>
      <c r="AW2814" t="s">
        <v>8951</v>
      </c>
    </row>
    <row r="2815" spans="47:49">
      <c r="AU2815" t="s">
        <v>4743</v>
      </c>
      <c r="AV2815" t="s">
        <v>8957</v>
      </c>
      <c r="AW2815" t="s">
        <v>8957</v>
      </c>
    </row>
    <row r="2816" spans="47:49">
      <c r="AU2816" t="s">
        <v>4744</v>
      </c>
      <c r="AV2816" t="s">
        <v>8964</v>
      </c>
      <c r="AW2816" t="s">
        <v>8964</v>
      </c>
    </row>
    <row r="2817" spans="47:49">
      <c r="AU2817" t="s">
        <v>2211</v>
      </c>
      <c r="AV2817" t="s">
        <v>8971</v>
      </c>
      <c r="AW2817" t="s">
        <v>8971</v>
      </c>
    </row>
    <row r="2818" spans="47:49">
      <c r="AU2818" t="s">
        <v>9520</v>
      </c>
      <c r="AV2818" t="s">
        <v>8979</v>
      </c>
      <c r="AW2818" t="s">
        <v>8979</v>
      </c>
    </row>
    <row r="2819" spans="47:49">
      <c r="AU2819" t="s">
        <v>6828</v>
      </c>
      <c r="AV2819" t="s">
        <v>8986</v>
      </c>
      <c r="AW2819" t="s">
        <v>8986</v>
      </c>
    </row>
    <row r="2820" spans="47:49">
      <c r="AU2820" t="s">
        <v>5819</v>
      </c>
      <c r="AV2820" t="s">
        <v>8993</v>
      </c>
      <c r="AW2820" t="s">
        <v>8993</v>
      </c>
    </row>
    <row r="2821" spans="47:49">
      <c r="AU2821" t="s">
        <v>10242</v>
      </c>
      <c r="AV2821" t="s">
        <v>9001</v>
      </c>
      <c r="AW2821" t="s">
        <v>9001</v>
      </c>
    </row>
    <row r="2822" spans="47:49">
      <c r="AU2822" t="s">
        <v>7364</v>
      </c>
      <c r="AV2822" t="s">
        <v>7362</v>
      </c>
      <c r="AW2822" t="s">
        <v>7362</v>
      </c>
    </row>
    <row r="2823" spans="47:49">
      <c r="AU2823" t="s">
        <v>4368</v>
      </c>
      <c r="AV2823" t="s">
        <v>9014</v>
      </c>
      <c r="AW2823" t="s">
        <v>9014</v>
      </c>
    </row>
    <row r="2824" spans="47:49">
      <c r="AU2824" t="s">
        <v>4369</v>
      </c>
      <c r="AV2824" t="s">
        <v>9020</v>
      </c>
      <c r="AW2824" t="s">
        <v>9020</v>
      </c>
    </row>
    <row r="2825" spans="47:49">
      <c r="AU2825" t="s">
        <v>4370</v>
      </c>
      <c r="AV2825" t="s">
        <v>9027</v>
      </c>
      <c r="AW2825" t="s">
        <v>9027</v>
      </c>
    </row>
    <row r="2826" spans="47:49">
      <c r="AU2826" t="s">
        <v>4371</v>
      </c>
      <c r="AV2826" t="s">
        <v>9031</v>
      </c>
      <c r="AW2826" t="s">
        <v>9031</v>
      </c>
    </row>
    <row r="2827" spans="47:49">
      <c r="AU2827" t="s">
        <v>4372</v>
      </c>
      <c r="AV2827" t="s">
        <v>9035</v>
      </c>
      <c r="AW2827" t="s">
        <v>9035</v>
      </c>
    </row>
    <row r="2828" spans="47:49">
      <c r="AU2828" t="s">
        <v>3187</v>
      </c>
      <c r="AV2828" t="s">
        <v>9041</v>
      </c>
      <c r="AW2828" t="s">
        <v>9041</v>
      </c>
    </row>
    <row r="2829" spans="47:49">
      <c r="AU2829" t="s">
        <v>3601</v>
      </c>
      <c r="AV2829" t="s">
        <v>9046</v>
      </c>
      <c r="AW2829" t="s">
        <v>9046</v>
      </c>
    </row>
    <row r="2830" spans="47:49">
      <c r="AU2830" t="s">
        <v>1530</v>
      </c>
      <c r="AV2830" t="s">
        <v>1527</v>
      </c>
      <c r="AW2830" t="s">
        <v>1527</v>
      </c>
    </row>
    <row r="2831" spans="47:49">
      <c r="AU2831" t="s">
        <v>7507</v>
      </c>
      <c r="AV2831" t="s">
        <v>9056</v>
      </c>
      <c r="AW2831" t="s">
        <v>9056</v>
      </c>
    </row>
    <row r="2832" spans="47:49">
      <c r="AU2832" t="s">
        <v>10238</v>
      </c>
      <c r="AV2832" t="s">
        <v>9062</v>
      </c>
      <c r="AW2832" t="s">
        <v>9062</v>
      </c>
    </row>
    <row r="2833" spans="47:49">
      <c r="AU2833" t="s">
        <v>8450</v>
      </c>
      <c r="AV2833" t="s">
        <v>9067</v>
      </c>
      <c r="AW2833" t="s">
        <v>9067</v>
      </c>
    </row>
    <row r="2834" spans="47:49">
      <c r="AU2834" t="s">
        <v>990</v>
      </c>
      <c r="AV2834" t="s">
        <v>9071</v>
      </c>
      <c r="AW2834" t="s">
        <v>9071</v>
      </c>
    </row>
    <row r="2835" spans="47:49">
      <c r="AU2835" t="s">
        <v>3595</v>
      </c>
      <c r="AV2835" t="s">
        <v>3593</v>
      </c>
      <c r="AW2835" t="s">
        <v>3593</v>
      </c>
    </row>
    <row r="2836" spans="47:49">
      <c r="AU2836" t="s">
        <v>9025</v>
      </c>
      <c r="AV2836" t="s">
        <v>8957</v>
      </c>
      <c r="AW2836" t="s">
        <v>8957</v>
      </c>
    </row>
    <row r="2837" spans="47:49">
      <c r="AU2837" t="s">
        <v>9018</v>
      </c>
      <c r="AV2837" t="s">
        <v>9084</v>
      </c>
      <c r="AW2837" t="s">
        <v>9084</v>
      </c>
    </row>
    <row r="2838" spans="47:49">
      <c r="AU2838" t="s">
        <v>6844</v>
      </c>
      <c r="AV2838" t="s">
        <v>9089</v>
      </c>
      <c r="AW2838" t="s">
        <v>9089</v>
      </c>
    </row>
    <row r="2839" spans="47:49">
      <c r="AU2839" t="s">
        <v>6643</v>
      </c>
      <c r="AV2839" t="s">
        <v>9096</v>
      </c>
      <c r="AW2839" t="s">
        <v>9096</v>
      </c>
    </row>
    <row r="2840" spans="47:49">
      <c r="AU2840" t="s">
        <v>5043</v>
      </c>
      <c r="AV2840" t="s">
        <v>9102</v>
      </c>
      <c r="AW2840" t="s">
        <v>9102</v>
      </c>
    </row>
    <row r="2841" spans="47:49">
      <c r="AU2841" t="s">
        <v>2652</v>
      </c>
      <c r="AV2841" t="s">
        <v>9107</v>
      </c>
      <c r="AW2841" t="s">
        <v>9107</v>
      </c>
    </row>
    <row r="2842" spans="47:49">
      <c r="AU2842" t="s">
        <v>7199</v>
      </c>
      <c r="AV2842" t="s">
        <v>9112</v>
      </c>
      <c r="AW2842" t="s">
        <v>9112</v>
      </c>
    </row>
    <row r="2843" spans="47:49">
      <c r="AU2843" t="s">
        <v>3588</v>
      </c>
      <c r="AV2843" t="s">
        <v>9116</v>
      </c>
      <c r="AW2843" t="s">
        <v>9116</v>
      </c>
    </row>
    <row r="2844" spans="47:49">
      <c r="AU2844" t="s">
        <v>4359</v>
      </c>
      <c r="AV2844" t="s">
        <v>9120</v>
      </c>
      <c r="AW2844" t="s">
        <v>9120</v>
      </c>
    </row>
    <row r="2845" spans="47:49">
      <c r="AU2845" t="s">
        <v>1602</v>
      </c>
      <c r="AV2845" t="s">
        <v>1600</v>
      </c>
      <c r="AW2845" t="s">
        <v>1600</v>
      </c>
    </row>
    <row r="2846" spans="47:49">
      <c r="AU2846" t="s">
        <v>2503</v>
      </c>
      <c r="AV2846" t="s">
        <v>9128</v>
      </c>
      <c r="AW2846" t="s">
        <v>9128</v>
      </c>
    </row>
    <row r="2847" spans="47:49">
      <c r="AU2847" t="s">
        <v>9012</v>
      </c>
      <c r="AV2847" t="s">
        <v>9134</v>
      </c>
      <c r="AW2847" t="s">
        <v>9134</v>
      </c>
    </row>
    <row r="2848" spans="47:49">
      <c r="AU2848" t="s">
        <v>8443</v>
      </c>
      <c r="AV2848" t="s">
        <v>8441</v>
      </c>
      <c r="AW2848" t="s">
        <v>8441</v>
      </c>
    </row>
    <row r="2849" spans="47:49">
      <c r="AU2849" t="s">
        <v>10234</v>
      </c>
      <c r="AV2849" t="s">
        <v>8441</v>
      </c>
      <c r="AW2849" t="s">
        <v>8441</v>
      </c>
    </row>
    <row r="2850" spans="47:49">
      <c r="AU2850" t="s">
        <v>5034</v>
      </c>
      <c r="AV2850" t="s">
        <v>9146</v>
      </c>
      <c r="AW2850" t="s">
        <v>9146</v>
      </c>
    </row>
    <row r="2851" spans="47:49">
      <c r="AU2851" t="s">
        <v>3180</v>
      </c>
      <c r="AV2851" t="s">
        <v>3178</v>
      </c>
      <c r="AW2851" t="s">
        <v>3178</v>
      </c>
    </row>
    <row r="2852" spans="47:49">
      <c r="AU2852" t="s">
        <v>5419</v>
      </c>
      <c r="AV2852" t="s">
        <v>5415</v>
      </c>
      <c r="AW2852" t="s">
        <v>5415</v>
      </c>
    </row>
    <row r="2853" spans="47:49">
      <c r="AU2853" t="s">
        <v>5420</v>
      </c>
      <c r="AV2853" t="s">
        <v>9159</v>
      </c>
      <c r="AW2853" t="s">
        <v>9159</v>
      </c>
    </row>
    <row r="2854" spans="47:49">
      <c r="AU2854" t="s">
        <v>5421</v>
      </c>
      <c r="AV2854" t="s">
        <v>9165</v>
      </c>
      <c r="AW2854" t="s">
        <v>9165</v>
      </c>
    </row>
    <row r="2855" spans="47:49">
      <c r="AU2855" t="s">
        <v>5422</v>
      </c>
      <c r="AV2855" t="s">
        <v>9169</v>
      </c>
      <c r="AW2855" t="s">
        <v>9169</v>
      </c>
    </row>
    <row r="2856" spans="47:49">
      <c r="AU2856" t="s">
        <v>5423</v>
      </c>
      <c r="AV2856" t="s">
        <v>9176</v>
      </c>
      <c r="AW2856" t="s">
        <v>9176</v>
      </c>
    </row>
    <row r="2857" spans="47:49">
      <c r="AU2857" t="s">
        <v>8435</v>
      </c>
      <c r="AV2857" t="s">
        <v>9180</v>
      </c>
      <c r="AW2857" t="s">
        <v>9180</v>
      </c>
    </row>
    <row r="2858" spans="47:49">
      <c r="AU2858" t="s">
        <v>5829</v>
      </c>
      <c r="AV2858" t="s">
        <v>9186</v>
      </c>
      <c r="AW2858" t="s">
        <v>9186</v>
      </c>
    </row>
    <row r="2859" spans="47:49">
      <c r="AU2859" t="s">
        <v>8429</v>
      </c>
      <c r="AV2859" t="s">
        <v>9191</v>
      </c>
      <c r="AW2859" t="s">
        <v>9191</v>
      </c>
    </row>
    <row r="2860" spans="47:49">
      <c r="AU2860" t="s">
        <v>3580</v>
      </c>
      <c r="AV2860" t="s">
        <v>3576</v>
      </c>
      <c r="AW2860" t="s">
        <v>3576</v>
      </c>
    </row>
    <row r="2861" spans="47:49">
      <c r="AU2861" t="s">
        <v>6556</v>
      </c>
      <c r="AV2861" t="s">
        <v>6554</v>
      </c>
      <c r="AW2861" t="s">
        <v>6554</v>
      </c>
    </row>
    <row r="2862" spans="47:49">
      <c r="AU2862" t="s">
        <v>1991</v>
      </c>
      <c r="AV2862" t="s">
        <v>1989</v>
      </c>
      <c r="AW2862" t="s">
        <v>1989</v>
      </c>
    </row>
    <row r="2863" spans="47:49">
      <c r="AU2863" t="s">
        <v>5024</v>
      </c>
      <c r="AV2863" t="s">
        <v>9208</v>
      </c>
      <c r="AW2863" t="s">
        <v>9208</v>
      </c>
    </row>
    <row r="2864" spans="47:49">
      <c r="AU2864" t="s">
        <v>5015</v>
      </c>
      <c r="AV2864" t="s">
        <v>9212</v>
      </c>
      <c r="AW2864" t="s">
        <v>9212</v>
      </c>
    </row>
    <row r="2865" spans="47:49">
      <c r="AU2865" t="s">
        <v>9516</v>
      </c>
      <c r="AV2865" t="s">
        <v>9219</v>
      </c>
      <c r="AW2865" t="s">
        <v>9219</v>
      </c>
    </row>
    <row r="2866" spans="47:49">
      <c r="AU2866" t="s">
        <v>9007</v>
      </c>
      <c r="AV2866" t="s">
        <v>9224</v>
      </c>
      <c r="AW2866" t="s">
        <v>9224</v>
      </c>
    </row>
    <row r="2867" spans="47:49">
      <c r="AU2867" t="s">
        <v>2000</v>
      </c>
      <c r="AV2867" t="s">
        <v>9228</v>
      </c>
      <c r="AW2867" t="s">
        <v>9228</v>
      </c>
    </row>
    <row r="2868" spans="47:49">
      <c r="AU2868" t="s">
        <v>2001</v>
      </c>
      <c r="AV2868" t="s">
        <v>9233</v>
      </c>
      <c r="AW2868" t="s">
        <v>9233</v>
      </c>
    </row>
    <row r="2869" spans="47:49">
      <c r="AU2869" t="s">
        <v>10230</v>
      </c>
      <c r="AV2869" t="s">
        <v>9241</v>
      </c>
      <c r="AW2869" t="s">
        <v>9241</v>
      </c>
    </row>
    <row r="2870" spans="47:49">
      <c r="AU2870" t="s">
        <v>10226</v>
      </c>
      <c r="AV2870" t="s">
        <v>9247</v>
      </c>
      <c r="AW2870" t="s">
        <v>9247</v>
      </c>
    </row>
    <row r="2871" spans="47:49">
      <c r="AU2871" t="s">
        <v>10223</v>
      </c>
      <c r="AV2871" t="s">
        <v>9254</v>
      </c>
      <c r="AW2871" t="s">
        <v>9254</v>
      </c>
    </row>
    <row r="2872" spans="47:49">
      <c r="AU2872" t="s">
        <v>8421</v>
      </c>
      <c r="AV2872" t="s">
        <v>8419</v>
      </c>
      <c r="AW2872" t="s">
        <v>8419</v>
      </c>
    </row>
    <row r="2873" spans="47:49">
      <c r="AU2873" t="s">
        <v>6583</v>
      </c>
      <c r="AV2873" t="s">
        <v>6580</v>
      </c>
      <c r="AW2873" t="s">
        <v>6580</v>
      </c>
    </row>
    <row r="2874" spans="47:49">
      <c r="AU2874" t="s">
        <v>4353</v>
      </c>
      <c r="AV2874" t="s">
        <v>9264</v>
      </c>
      <c r="AW2874" t="s">
        <v>9264</v>
      </c>
    </row>
    <row r="2875" spans="47:49">
      <c r="AU2875" t="s">
        <v>8086</v>
      </c>
      <c r="AV2875" t="s">
        <v>9268</v>
      </c>
      <c r="AW2875" t="s">
        <v>9268</v>
      </c>
    </row>
    <row r="2876" spans="47:49">
      <c r="AU2876" t="s">
        <v>8998</v>
      </c>
      <c r="AV2876" t="s">
        <v>9272</v>
      </c>
      <c r="AW2876" t="s">
        <v>9272</v>
      </c>
    </row>
    <row r="2877" spans="47:49">
      <c r="AU2877" t="s">
        <v>4033</v>
      </c>
      <c r="AV2877" t="s">
        <v>9276</v>
      </c>
      <c r="AW2877" t="s">
        <v>9276</v>
      </c>
    </row>
    <row r="2878" spans="47:49">
      <c r="AU2878" t="s">
        <v>4034</v>
      </c>
      <c r="AV2878" t="s">
        <v>9280</v>
      </c>
      <c r="AW2878" t="s">
        <v>9280</v>
      </c>
    </row>
    <row r="2879" spans="47:49">
      <c r="AU2879" t="s">
        <v>2466</v>
      </c>
      <c r="AV2879" t="s">
        <v>9284</v>
      </c>
      <c r="AW2879" t="s">
        <v>9284</v>
      </c>
    </row>
    <row r="2880" spans="47:49">
      <c r="AU2880" t="s">
        <v>6344</v>
      </c>
      <c r="AV2880" t="s">
        <v>9290</v>
      </c>
      <c r="AW2880" t="s">
        <v>9290</v>
      </c>
    </row>
    <row r="2881" spans="47:49">
      <c r="AU2881" t="s">
        <v>2845</v>
      </c>
      <c r="AV2881" t="s">
        <v>9295</v>
      </c>
      <c r="AW2881" t="s">
        <v>9295</v>
      </c>
    </row>
    <row r="2882" spans="47:49">
      <c r="AU2882" t="s">
        <v>8044</v>
      </c>
      <c r="AV2882" t="s">
        <v>9300</v>
      </c>
      <c r="AW2882" t="s">
        <v>9300</v>
      </c>
    </row>
    <row r="2883" spans="47:49">
      <c r="AU2883" t="s">
        <v>9510</v>
      </c>
      <c r="AV2883" t="s">
        <v>9305</v>
      </c>
      <c r="AW2883" t="s">
        <v>9305</v>
      </c>
    </row>
    <row r="2884" spans="47:49">
      <c r="AU2884" t="s">
        <v>8413</v>
      </c>
      <c r="AV2884" t="s">
        <v>9310</v>
      </c>
      <c r="AW2884" t="s">
        <v>9310</v>
      </c>
    </row>
    <row r="2885" spans="47:49">
      <c r="AU2885" t="s">
        <v>1012</v>
      </c>
      <c r="AV2885" t="s">
        <v>9314</v>
      </c>
      <c r="AW2885" t="s">
        <v>9314</v>
      </c>
    </row>
    <row r="2886" spans="47:49">
      <c r="AU2886" t="s">
        <v>8405</v>
      </c>
      <c r="AV2886" t="s">
        <v>8402</v>
      </c>
      <c r="AW2886" t="s">
        <v>8402</v>
      </c>
    </row>
    <row r="2887" spans="47:49">
      <c r="AU2887" t="s">
        <v>7780</v>
      </c>
      <c r="AV2887" t="s">
        <v>9325</v>
      </c>
      <c r="AW2887" t="s">
        <v>9325</v>
      </c>
    </row>
    <row r="2888" spans="47:49">
      <c r="AU2888" t="s">
        <v>8399</v>
      </c>
      <c r="AV2888" t="s">
        <v>7778</v>
      </c>
      <c r="AW2888" t="s">
        <v>7778</v>
      </c>
    </row>
    <row r="2889" spans="47:49">
      <c r="AU2889" t="s">
        <v>6455</v>
      </c>
      <c r="AV2889" t="s">
        <v>9335</v>
      </c>
      <c r="AW2889" t="s">
        <v>9335</v>
      </c>
    </row>
    <row r="2890" spans="47:49">
      <c r="AU2890" t="s">
        <v>8037</v>
      </c>
      <c r="AV2890" t="s">
        <v>9339</v>
      </c>
      <c r="AW2890" t="s">
        <v>9339</v>
      </c>
    </row>
    <row r="2891" spans="47:49">
      <c r="AU2891" t="s">
        <v>7250</v>
      </c>
      <c r="AV2891" t="s">
        <v>9344</v>
      </c>
      <c r="AW2891" t="s">
        <v>9344</v>
      </c>
    </row>
    <row r="2892" spans="47:49">
      <c r="AU2892" t="s">
        <v>8991</v>
      </c>
      <c r="AV2892" t="s">
        <v>8988</v>
      </c>
      <c r="AW2892" t="s">
        <v>8988</v>
      </c>
    </row>
    <row r="2893" spans="47:49">
      <c r="AU2893" t="s">
        <v>2227</v>
      </c>
      <c r="AV2893" t="s">
        <v>9352</v>
      </c>
      <c r="AW2893" t="s">
        <v>9352</v>
      </c>
    </row>
    <row r="2894" spans="47:49">
      <c r="AU2894" t="s">
        <v>6706</v>
      </c>
      <c r="AV2894" t="s">
        <v>9356</v>
      </c>
      <c r="AW2894" t="s">
        <v>9356</v>
      </c>
    </row>
    <row r="2895" spans="47:49">
      <c r="AU2895" t="s">
        <v>3571</v>
      </c>
      <c r="AV2895" t="s">
        <v>3567</v>
      </c>
      <c r="AW2895" t="s">
        <v>3567</v>
      </c>
    </row>
    <row r="2896" spans="47:49">
      <c r="AU2896" t="s">
        <v>3564</v>
      </c>
      <c r="AV2896" t="s">
        <v>4631</v>
      </c>
      <c r="AW2896" t="s">
        <v>4631</v>
      </c>
    </row>
    <row r="2897" spans="47:49">
      <c r="AU2897" t="s">
        <v>6066</v>
      </c>
      <c r="AV2897" t="s">
        <v>9371</v>
      </c>
      <c r="AW2897" t="s">
        <v>9371</v>
      </c>
    </row>
    <row r="2898" spans="47:49">
      <c r="AU2898" t="s">
        <v>6060</v>
      </c>
      <c r="AV2898" t="s">
        <v>9376</v>
      </c>
      <c r="AW2898" t="s">
        <v>9376</v>
      </c>
    </row>
    <row r="2899" spans="47:49">
      <c r="AU2899" t="s">
        <v>6053</v>
      </c>
      <c r="AV2899" t="s">
        <v>9383</v>
      </c>
      <c r="AW2899" t="s">
        <v>9383</v>
      </c>
    </row>
    <row r="2900" spans="47:49">
      <c r="AU2900" t="s">
        <v>6045</v>
      </c>
      <c r="AV2900" t="s">
        <v>6043</v>
      </c>
      <c r="AW2900" t="s">
        <v>6043</v>
      </c>
    </row>
    <row r="2901" spans="47:49">
      <c r="AU2901" t="s">
        <v>2295</v>
      </c>
      <c r="AV2901" t="s">
        <v>2292</v>
      </c>
      <c r="AW2901" t="s">
        <v>2292</v>
      </c>
    </row>
    <row r="2902" spans="47:49">
      <c r="AU2902" t="s">
        <v>10219</v>
      </c>
      <c r="AV2902" t="s">
        <v>9396</v>
      </c>
      <c r="AW2902" t="s">
        <v>9396</v>
      </c>
    </row>
    <row r="2903" spans="47:49">
      <c r="AU2903" t="s">
        <v>5594</v>
      </c>
      <c r="AV2903" t="s">
        <v>9404</v>
      </c>
      <c r="AW2903" t="s">
        <v>9404</v>
      </c>
    </row>
    <row r="2904" spans="47:49">
      <c r="AU2904" t="s">
        <v>8159</v>
      </c>
      <c r="AV2904" t="s">
        <v>9412</v>
      </c>
      <c r="AW2904" t="s">
        <v>9412</v>
      </c>
    </row>
    <row r="2905" spans="47:49">
      <c r="AU2905" t="s">
        <v>5007</v>
      </c>
      <c r="AV2905" t="s">
        <v>9419</v>
      </c>
      <c r="AW2905" t="s">
        <v>9419</v>
      </c>
    </row>
    <row r="2906" spans="47:49">
      <c r="AU2906" t="s">
        <v>4021</v>
      </c>
      <c r="AV2906" t="s">
        <v>9426</v>
      </c>
      <c r="AW2906" t="s">
        <v>9426</v>
      </c>
    </row>
    <row r="2907" spans="47:49">
      <c r="AU2907" t="s">
        <v>4022</v>
      </c>
      <c r="AV2907" t="s">
        <v>9432</v>
      </c>
      <c r="AW2907" t="s">
        <v>9432</v>
      </c>
    </row>
    <row r="2908" spans="47:49">
      <c r="AU2908" t="s">
        <v>4023</v>
      </c>
      <c r="AV2908" t="s">
        <v>9438</v>
      </c>
      <c r="AW2908" t="s">
        <v>9438</v>
      </c>
    </row>
    <row r="2909" spans="47:49">
      <c r="AU2909" t="s">
        <v>4024</v>
      </c>
      <c r="AV2909" t="s">
        <v>9447</v>
      </c>
      <c r="AW2909" t="s">
        <v>9447</v>
      </c>
    </row>
    <row r="2910" spans="47:49">
      <c r="AU2910" t="s">
        <v>1169</v>
      </c>
      <c r="AV2910" t="s">
        <v>1167</v>
      </c>
      <c r="AW2910" t="s">
        <v>1167</v>
      </c>
    </row>
    <row r="2911" spans="47:49">
      <c r="AU2911" t="s">
        <v>10213</v>
      </c>
      <c r="AV2911" t="s">
        <v>9460</v>
      </c>
      <c r="AW2911" t="s">
        <v>9460</v>
      </c>
    </row>
    <row r="2912" spans="47:49">
      <c r="AU2912" t="s">
        <v>10214</v>
      </c>
      <c r="AV2912" t="s">
        <v>9468</v>
      </c>
      <c r="AW2912" t="s">
        <v>9468</v>
      </c>
    </row>
    <row r="2913" spans="47:49">
      <c r="AU2913" t="s">
        <v>4344</v>
      </c>
      <c r="AV2913" t="s">
        <v>4342</v>
      </c>
      <c r="AW2913" t="s">
        <v>4342</v>
      </c>
    </row>
    <row r="2914" spans="47:49">
      <c r="AU2914" t="s">
        <v>10209</v>
      </c>
      <c r="AV2914" t="s">
        <v>9481</v>
      </c>
      <c r="AW2914" t="s">
        <v>9481</v>
      </c>
    </row>
    <row r="2915" spans="47:49">
      <c r="AU2915" t="s">
        <v>10204</v>
      </c>
      <c r="AV2915" t="s">
        <v>9489</v>
      </c>
      <c r="AW2915" t="s">
        <v>9489</v>
      </c>
    </row>
    <row r="2916" spans="47:49">
      <c r="AU2916" t="s">
        <v>8984</v>
      </c>
      <c r="AV2916" t="s">
        <v>8982</v>
      </c>
      <c r="AW2916" t="s">
        <v>8982</v>
      </c>
    </row>
    <row r="2917" spans="47:49">
      <c r="AU2917" t="s">
        <v>3172</v>
      </c>
      <c r="AV2917" t="s">
        <v>9502</v>
      </c>
      <c r="AW2917" t="s">
        <v>9502</v>
      </c>
    </row>
    <row r="2918" spans="47:49">
      <c r="AU2918" t="s">
        <v>8392</v>
      </c>
      <c r="AV2918" t="s">
        <v>8390</v>
      </c>
      <c r="AW2918" t="s">
        <v>8390</v>
      </c>
    </row>
    <row r="2919" spans="47:49">
      <c r="AU2919" t="s">
        <v>7795</v>
      </c>
      <c r="AV2919" t="s">
        <v>9512</v>
      </c>
      <c r="AW2919" t="s">
        <v>9512</v>
      </c>
    </row>
    <row r="2920" spans="47:49">
      <c r="AU2920" t="s">
        <v>6312</v>
      </c>
      <c r="AV2920" t="s">
        <v>6307</v>
      </c>
      <c r="AW2920" t="s">
        <v>6307</v>
      </c>
    </row>
    <row r="2921" spans="47:49">
      <c r="AU2921" t="s">
        <v>8386</v>
      </c>
      <c r="AV2921" t="s">
        <v>9522</v>
      </c>
      <c r="AW2921" t="s">
        <v>9522</v>
      </c>
    </row>
    <row r="2922" spans="47:49">
      <c r="AU2922" t="s">
        <v>6922</v>
      </c>
      <c r="AV2922" t="s">
        <v>9526</v>
      </c>
      <c r="AW2922" t="s">
        <v>9526</v>
      </c>
    </row>
    <row r="2923" spans="47:49">
      <c r="AU2923" t="s">
        <v>2837</v>
      </c>
      <c r="AV2923" t="s">
        <v>9530</v>
      </c>
      <c r="AW2923" t="s">
        <v>9530</v>
      </c>
    </row>
    <row r="2924" spans="47:49">
      <c r="AU2924" t="s">
        <v>10201</v>
      </c>
      <c r="AV2924" t="s">
        <v>9535</v>
      </c>
      <c r="AW2924" t="s">
        <v>9535</v>
      </c>
    </row>
    <row r="2925" spans="47:49">
      <c r="AU2925" t="s">
        <v>6724</v>
      </c>
      <c r="AV2925" t="s">
        <v>6720</v>
      </c>
      <c r="AW2925" t="s">
        <v>6720</v>
      </c>
    </row>
    <row r="2926" spans="47:49">
      <c r="AU2926" t="s">
        <v>8381</v>
      </c>
      <c r="AV2926" t="s">
        <v>8378</v>
      </c>
      <c r="AW2926" t="s">
        <v>8378</v>
      </c>
    </row>
    <row r="2927" spans="47:49">
      <c r="AU2927" t="s">
        <v>9507</v>
      </c>
      <c r="AV2927" t="s">
        <v>9549</v>
      </c>
      <c r="AW2927" t="s">
        <v>9549</v>
      </c>
    </row>
    <row r="2928" spans="47:49">
      <c r="AU2928" t="s">
        <v>1547</v>
      </c>
      <c r="AV2928" t="s">
        <v>1545</v>
      </c>
      <c r="AW2928" t="s">
        <v>1545</v>
      </c>
    </row>
    <row r="2929" spans="47:49">
      <c r="AU2929" t="s">
        <v>9500</v>
      </c>
      <c r="AV2929" t="s">
        <v>9556</v>
      </c>
      <c r="AW2929" t="s">
        <v>9556</v>
      </c>
    </row>
    <row r="2930" spans="47:49">
      <c r="AU2930" t="s">
        <v>1105</v>
      </c>
      <c r="AV2930" t="s">
        <v>9562</v>
      </c>
      <c r="AW2930" t="s">
        <v>9562</v>
      </c>
    </row>
    <row r="2931" spans="47:49">
      <c r="AU2931" t="s">
        <v>1154</v>
      </c>
      <c r="AV2931" t="s">
        <v>988</v>
      </c>
      <c r="AW2931" t="s">
        <v>988</v>
      </c>
    </row>
    <row r="2932" spans="47:49">
      <c r="AU2932" t="s">
        <v>5408</v>
      </c>
      <c r="AV2932" t="s">
        <v>9569</v>
      </c>
      <c r="AW2932" t="s">
        <v>9569</v>
      </c>
    </row>
    <row r="2933" spans="47:49">
      <c r="AU2933" t="s">
        <v>5409</v>
      </c>
      <c r="AV2933" t="s">
        <v>9573</v>
      </c>
      <c r="AW2933" t="s">
        <v>9573</v>
      </c>
    </row>
    <row r="2934" spans="47:49">
      <c r="AU2934" t="s">
        <v>5399</v>
      </c>
      <c r="AV2934" t="s">
        <v>9578</v>
      </c>
      <c r="AW2934" t="s">
        <v>9578</v>
      </c>
    </row>
    <row r="2935" spans="47:49">
      <c r="AU2935" t="s">
        <v>5391</v>
      </c>
      <c r="AV2935" t="s">
        <v>9583</v>
      </c>
      <c r="AW2935" t="s">
        <v>9583</v>
      </c>
    </row>
    <row r="2936" spans="47:49">
      <c r="AU2936" t="s">
        <v>5392</v>
      </c>
      <c r="AV2936" t="s">
        <v>9587</v>
      </c>
      <c r="AW2936" t="s">
        <v>9587</v>
      </c>
    </row>
    <row r="2937" spans="47:49">
      <c r="AU2937" t="s">
        <v>3556</v>
      </c>
      <c r="AV2937" t="s">
        <v>9591</v>
      </c>
      <c r="AW2937" t="s">
        <v>9591</v>
      </c>
    </row>
    <row r="2938" spans="47:49">
      <c r="AU2938" t="s">
        <v>10197</v>
      </c>
      <c r="AV2938" t="s">
        <v>8771</v>
      </c>
      <c r="AW2938" t="s">
        <v>8771</v>
      </c>
    </row>
    <row r="2939" spans="47:49">
      <c r="AU2939" t="s">
        <v>4995</v>
      </c>
      <c r="AV2939" t="s">
        <v>9600</v>
      </c>
      <c r="AW2939" t="s">
        <v>9600</v>
      </c>
    </row>
    <row r="2940" spans="47:49">
      <c r="AU2940" t="s">
        <v>4996</v>
      </c>
      <c r="AV2940" t="s">
        <v>9606</v>
      </c>
      <c r="AW2940" t="s">
        <v>9606</v>
      </c>
    </row>
    <row r="2941" spans="47:49">
      <c r="AU2941" t="s">
        <v>4997</v>
      </c>
      <c r="AV2941" t="s">
        <v>9613</v>
      </c>
      <c r="AW2941" t="s">
        <v>9613</v>
      </c>
    </row>
    <row r="2942" spans="47:49">
      <c r="AU2942" t="s">
        <v>4998</v>
      </c>
      <c r="AV2942" t="s">
        <v>9618</v>
      </c>
      <c r="AW2942" t="s">
        <v>9618</v>
      </c>
    </row>
    <row r="2943" spans="47:49">
      <c r="AU2943" t="s">
        <v>4999</v>
      </c>
      <c r="AV2943" t="s">
        <v>9624</v>
      </c>
      <c r="AW2943" t="s">
        <v>9624</v>
      </c>
    </row>
    <row r="2944" spans="47:49">
      <c r="AU2944" t="s">
        <v>5623</v>
      </c>
      <c r="AV2944" t="s">
        <v>5621</v>
      </c>
      <c r="AW2944" t="s">
        <v>5621</v>
      </c>
    </row>
    <row r="2945" spans="47:49">
      <c r="AU2945" t="s">
        <v>8976</v>
      </c>
      <c r="AV2945" t="s">
        <v>9632</v>
      </c>
      <c r="AW2945" t="s">
        <v>9632</v>
      </c>
    </row>
    <row r="2946" spans="47:49">
      <c r="AU2946" t="s">
        <v>8373</v>
      </c>
      <c r="AV2946" t="s">
        <v>8370</v>
      </c>
      <c r="AW2946" t="s">
        <v>8370</v>
      </c>
    </row>
    <row r="2947" spans="47:49">
      <c r="AU2947" t="s">
        <v>8374</v>
      </c>
      <c r="AV2947" t="s">
        <v>9641</v>
      </c>
      <c r="AW2947" t="s">
        <v>9641</v>
      </c>
    </row>
    <row r="2948" spans="47:49">
      <c r="AU2948" t="s">
        <v>7917</v>
      </c>
      <c r="AV2948" t="s">
        <v>8243</v>
      </c>
      <c r="AW2948" t="s">
        <v>8243</v>
      </c>
    </row>
    <row r="2949" spans="47:49">
      <c r="AU2949" t="s">
        <v>10193</v>
      </c>
      <c r="AV2949" t="s">
        <v>9651</v>
      </c>
      <c r="AW2949" t="s">
        <v>9651</v>
      </c>
    </row>
    <row r="2950" spans="47:49">
      <c r="AU2950" t="s">
        <v>8969</v>
      </c>
      <c r="AV2950" t="s">
        <v>9656</v>
      </c>
      <c r="AW2950" t="s">
        <v>9656</v>
      </c>
    </row>
    <row r="2951" spans="47:49">
      <c r="AU2951" t="s">
        <v>8366</v>
      </c>
      <c r="AV2951" t="s">
        <v>8362</v>
      </c>
      <c r="AW2951" t="s">
        <v>8362</v>
      </c>
    </row>
    <row r="2952" spans="47:49">
      <c r="AU2952" t="s">
        <v>9494</v>
      </c>
      <c r="AV2952" t="s">
        <v>9665</v>
      </c>
      <c r="AW2952" t="s">
        <v>9665</v>
      </c>
    </row>
    <row r="2953" spans="47:49">
      <c r="AU2953" t="s">
        <v>7893</v>
      </c>
      <c r="AV2953" t="s">
        <v>7891</v>
      </c>
      <c r="AW2953" t="s">
        <v>7891</v>
      </c>
    </row>
    <row r="2954" spans="47:49">
      <c r="AU2954" t="s">
        <v>1723</v>
      </c>
      <c r="AV2954" t="s">
        <v>9674</v>
      </c>
      <c r="AW2954" t="s">
        <v>9674</v>
      </c>
    </row>
    <row r="2955" spans="47:49">
      <c r="AU2955" t="s">
        <v>6817</v>
      </c>
      <c r="AV2955" t="s">
        <v>9680</v>
      </c>
      <c r="AW2955" t="s">
        <v>9680</v>
      </c>
    </row>
    <row r="2956" spans="47:49">
      <c r="AU2956" t="s">
        <v>6900</v>
      </c>
      <c r="AV2956" t="s">
        <v>9684</v>
      </c>
      <c r="AW2956" t="s">
        <v>9684</v>
      </c>
    </row>
    <row r="2957" spans="47:49">
      <c r="AU2957" t="s">
        <v>2038</v>
      </c>
      <c r="AV2957" t="s">
        <v>9688</v>
      </c>
      <c r="AW2957" t="s">
        <v>9688</v>
      </c>
    </row>
    <row r="2958" spans="47:49">
      <c r="AU2958" t="s">
        <v>11115</v>
      </c>
      <c r="AV2958" t="s">
        <v>9695</v>
      </c>
      <c r="AW2958" t="s">
        <v>9695</v>
      </c>
    </row>
    <row r="2959" spans="47:49">
      <c r="AU2959" t="s">
        <v>9669</v>
      </c>
      <c r="AV2959" t="s">
        <v>9701</v>
      </c>
      <c r="AW2959" t="s">
        <v>9701</v>
      </c>
    </row>
    <row r="2960" spans="47:49">
      <c r="AU2960" t="s">
        <v>8962</v>
      </c>
      <c r="AV2960" t="s">
        <v>9706</v>
      </c>
      <c r="AW2960" t="s">
        <v>9706</v>
      </c>
    </row>
    <row r="2961" spans="47:49">
      <c r="AU2961" t="s">
        <v>7285</v>
      </c>
      <c r="AV2961" t="s">
        <v>9710</v>
      </c>
      <c r="AW2961" t="s">
        <v>9710</v>
      </c>
    </row>
    <row r="2962" spans="47:49">
      <c r="AU2962" t="s">
        <v>10184</v>
      </c>
      <c r="AV2962" t="s">
        <v>9715</v>
      </c>
      <c r="AW2962" t="s">
        <v>9715</v>
      </c>
    </row>
    <row r="2963" spans="47:49">
      <c r="AU2963" t="s">
        <v>10185</v>
      </c>
      <c r="AV2963" t="s">
        <v>9720</v>
      </c>
      <c r="AW2963" t="s">
        <v>9720</v>
      </c>
    </row>
    <row r="2964" spans="47:49">
      <c r="AU2964" t="s">
        <v>8358</v>
      </c>
      <c r="AV2964" t="s">
        <v>8356</v>
      </c>
      <c r="AW2964" t="s">
        <v>8356</v>
      </c>
    </row>
    <row r="2965" spans="47:49">
      <c r="AU2965" t="s">
        <v>7443</v>
      </c>
      <c r="AV2965" t="s">
        <v>9727</v>
      </c>
      <c r="AW2965" t="s">
        <v>9727</v>
      </c>
    </row>
    <row r="2966" spans="47:49">
      <c r="AU2966" t="s">
        <v>10178</v>
      </c>
      <c r="AV2966" t="s">
        <v>9733</v>
      </c>
      <c r="AW2966" t="s">
        <v>9733</v>
      </c>
    </row>
    <row r="2967" spans="47:49">
      <c r="AU2967" t="s">
        <v>8352</v>
      </c>
      <c r="AV2967" t="s">
        <v>9739</v>
      </c>
      <c r="AW2967" t="s">
        <v>9739</v>
      </c>
    </row>
    <row r="2968" spans="47:49">
      <c r="AU2968" t="s">
        <v>7193</v>
      </c>
      <c r="AV2968" t="s">
        <v>7191</v>
      </c>
      <c r="AW2968" t="s">
        <v>7191</v>
      </c>
    </row>
    <row r="2969" spans="47:49">
      <c r="AU2969" t="s">
        <v>7293</v>
      </c>
      <c r="AV2969" t="s">
        <v>7291</v>
      </c>
      <c r="AW2969" t="s">
        <v>7291</v>
      </c>
    </row>
    <row r="2970" spans="47:49">
      <c r="AU2970" t="s">
        <v>1977</v>
      </c>
      <c r="AV2970" t="s">
        <v>9753</v>
      </c>
      <c r="AW2970" t="s">
        <v>9753</v>
      </c>
    </row>
    <row r="2971" spans="47:49">
      <c r="AU2971" t="s">
        <v>5713</v>
      </c>
      <c r="AV2971" t="s">
        <v>9757</v>
      </c>
      <c r="AW2971" t="s">
        <v>9757</v>
      </c>
    </row>
    <row r="2972" spans="47:49">
      <c r="AU2972" t="s">
        <v>7877</v>
      </c>
      <c r="AV2972" t="s">
        <v>7875</v>
      </c>
      <c r="AW2972" t="s">
        <v>7875</v>
      </c>
    </row>
    <row r="2973" spans="47:49">
      <c r="AU2973" t="s">
        <v>3162</v>
      </c>
      <c r="AV2973" t="s">
        <v>9764</v>
      </c>
      <c r="AW2973" t="s">
        <v>9764</v>
      </c>
    </row>
    <row r="2974" spans="47:49">
      <c r="AU2974" t="s">
        <v>7545</v>
      </c>
      <c r="AV2974" t="s">
        <v>7543</v>
      </c>
      <c r="AW2974" t="s">
        <v>7543</v>
      </c>
    </row>
    <row r="2975" spans="47:49">
      <c r="AU2975" t="s">
        <v>4015</v>
      </c>
      <c r="AV2975" t="s">
        <v>9775</v>
      </c>
      <c r="AW2975" t="s">
        <v>9775</v>
      </c>
    </row>
    <row r="2976" spans="47:49">
      <c r="AU2976" t="s">
        <v>1247</v>
      </c>
      <c r="AV2976" t="s">
        <v>9779</v>
      </c>
      <c r="AW2976" t="s">
        <v>9779</v>
      </c>
    </row>
    <row r="2977" spans="47:49">
      <c r="AU2977" t="s">
        <v>1324</v>
      </c>
      <c r="AV2977" t="s">
        <v>9783</v>
      </c>
      <c r="AW2977" t="s">
        <v>9783</v>
      </c>
    </row>
    <row r="2978" spans="47:49">
      <c r="AU2978" t="s">
        <v>4736</v>
      </c>
      <c r="AV2978" t="s">
        <v>9787</v>
      </c>
      <c r="AW2978" t="s">
        <v>9787</v>
      </c>
    </row>
    <row r="2979" spans="47:49">
      <c r="AU2979" t="s">
        <v>6780</v>
      </c>
      <c r="AV2979" t="s">
        <v>6775</v>
      </c>
      <c r="AW2979" t="s">
        <v>6775</v>
      </c>
    </row>
    <row r="2980" spans="47:49">
      <c r="AU2980" t="s">
        <v>8346</v>
      </c>
      <c r="AV2980" t="s">
        <v>8344</v>
      </c>
      <c r="AW2980" t="s">
        <v>8344</v>
      </c>
    </row>
    <row r="2981" spans="47:49">
      <c r="AU2981" t="s">
        <v>5384</v>
      </c>
      <c r="AV2981" t="s">
        <v>9800</v>
      </c>
      <c r="AW2981" t="s">
        <v>9800</v>
      </c>
    </row>
    <row r="2982" spans="47:49">
      <c r="AU2982" t="s">
        <v>6160</v>
      </c>
      <c r="AV2982" t="s">
        <v>9807</v>
      </c>
      <c r="AW2982" t="s">
        <v>9807</v>
      </c>
    </row>
    <row r="2983" spans="47:49">
      <c r="AU2983" t="s">
        <v>6161</v>
      </c>
      <c r="AV2983" t="s">
        <v>9812</v>
      </c>
      <c r="AW2983" t="s">
        <v>9812</v>
      </c>
    </row>
    <row r="2984" spans="47:49">
      <c r="AU2984" t="s">
        <v>7817</v>
      </c>
      <c r="AV2984" t="s">
        <v>9816</v>
      </c>
      <c r="AW2984" t="s">
        <v>9816</v>
      </c>
    </row>
    <row r="2985" spans="47:49">
      <c r="AU2985" t="s">
        <v>9486</v>
      </c>
      <c r="AV2985" t="s">
        <v>9820</v>
      </c>
      <c r="AW2985" t="s">
        <v>9820</v>
      </c>
    </row>
    <row r="2986" spans="47:49">
      <c r="AU2986" t="s">
        <v>3152</v>
      </c>
      <c r="AV2986" t="s">
        <v>3149</v>
      </c>
      <c r="AW2986" t="s">
        <v>3149</v>
      </c>
    </row>
    <row r="2987" spans="47:49">
      <c r="AU2987" t="s">
        <v>3957</v>
      </c>
      <c r="AV2987" t="s">
        <v>3955</v>
      </c>
      <c r="AW2987" t="s">
        <v>3955</v>
      </c>
    </row>
    <row r="2988" spans="47:49">
      <c r="AU2988" t="s">
        <v>3539</v>
      </c>
      <c r="AV2988" t="s">
        <v>3535</v>
      </c>
      <c r="AW2988" t="s">
        <v>3535</v>
      </c>
    </row>
    <row r="2989" spans="47:49">
      <c r="AU2989" t="s">
        <v>1091</v>
      </c>
      <c r="AV2989" t="s">
        <v>9836</v>
      </c>
      <c r="AW2989" t="s">
        <v>9836</v>
      </c>
    </row>
    <row r="2990" spans="47:49">
      <c r="AU2990" t="s">
        <v>1092</v>
      </c>
      <c r="AV2990" t="s">
        <v>9841</v>
      </c>
      <c r="AW2990" t="s">
        <v>9841</v>
      </c>
    </row>
    <row r="2991" spans="47:49">
      <c r="AU2991" t="s">
        <v>1093</v>
      </c>
      <c r="AV2991" t="s">
        <v>9846</v>
      </c>
      <c r="AW2991" t="s">
        <v>9846</v>
      </c>
    </row>
    <row r="2992" spans="47:49">
      <c r="AU2992" t="s">
        <v>1094</v>
      </c>
      <c r="AV2992" t="s">
        <v>9850</v>
      </c>
      <c r="AW2992" t="s">
        <v>9850</v>
      </c>
    </row>
    <row r="2993" spans="47:49">
      <c r="AU2993" t="s">
        <v>1095</v>
      </c>
      <c r="AV2993" t="s">
        <v>9855</v>
      </c>
      <c r="AW2993" t="s">
        <v>9855</v>
      </c>
    </row>
    <row r="2994" spans="47:49">
      <c r="AU2994" t="s">
        <v>1096</v>
      </c>
      <c r="AV2994" t="s">
        <v>9862</v>
      </c>
      <c r="AW2994" t="s">
        <v>9862</v>
      </c>
    </row>
    <row r="2995" spans="47:49">
      <c r="AU2995" t="s">
        <v>1097</v>
      </c>
      <c r="AV2995" t="s">
        <v>9870</v>
      </c>
      <c r="AW2995" t="s">
        <v>9870</v>
      </c>
    </row>
    <row r="2996" spans="47:49">
      <c r="AU2996" t="s">
        <v>10174</v>
      </c>
      <c r="AV2996" t="s">
        <v>9880</v>
      </c>
      <c r="AW2996" t="s">
        <v>9880</v>
      </c>
    </row>
    <row r="2997" spans="47:49">
      <c r="AU2997" t="s">
        <v>8285</v>
      </c>
      <c r="AV2997" t="s">
        <v>9890</v>
      </c>
      <c r="AW2997" t="s">
        <v>9890</v>
      </c>
    </row>
    <row r="2998" spans="47:49">
      <c r="AU2998" t="s">
        <v>4728</v>
      </c>
      <c r="AV2998" t="s">
        <v>4726</v>
      </c>
      <c r="AW2998" t="s">
        <v>4726</v>
      </c>
    </row>
    <row r="2999" spans="47:49">
      <c r="AU2999" t="s">
        <v>8326</v>
      </c>
      <c r="AV2999" t="s">
        <v>9906</v>
      </c>
      <c r="AW2999" t="s">
        <v>9906</v>
      </c>
    </row>
    <row r="3000" spans="47:49">
      <c r="AU3000" t="s">
        <v>4336</v>
      </c>
      <c r="AV3000" t="s">
        <v>9912</v>
      </c>
      <c r="AW3000" t="s">
        <v>9912</v>
      </c>
    </row>
    <row r="3001" spans="47:49">
      <c r="AU3001" t="s">
        <v>4337</v>
      </c>
      <c r="AV3001" t="s">
        <v>9918</v>
      </c>
      <c r="AW3001" t="s">
        <v>9918</v>
      </c>
    </row>
    <row r="3002" spans="47:49">
      <c r="AU3002" t="s">
        <v>10169</v>
      </c>
      <c r="AV3002" t="s">
        <v>9926</v>
      </c>
      <c r="AW3002" t="s">
        <v>9926</v>
      </c>
    </row>
    <row r="3003" spans="47:49">
      <c r="AU3003" t="s">
        <v>1872</v>
      </c>
      <c r="AV3003" t="s">
        <v>9933</v>
      </c>
      <c r="AW3003" t="s">
        <v>9933</v>
      </c>
    </row>
    <row r="3004" spans="47:49">
      <c r="AU3004" t="s">
        <v>4721</v>
      </c>
      <c r="AV3004" t="s">
        <v>9940</v>
      </c>
      <c r="AW3004" t="s">
        <v>9940</v>
      </c>
    </row>
    <row r="3005" spans="47:49">
      <c r="AU3005" t="s">
        <v>10165</v>
      </c>
      <c r="AV3005" t="s">
        <v>9948</v>
      </c>
      <c r="AW3005" t="s">
        <v>9948</v>
      </c>
    </row>
    <row r="3006" spans="47:49">
      <c r="AU3006" t="s">
        <v>7671</v>
      </c>
      <c r="AV3006" t="s">
        <v>7669</v>
      </c>
      <c r="AW3006" t="s">
        <v>7669</v>
      </c>
    </row>
    <row r="3007" spans="47:49">
      <c r="AU3007" t="s">
        <v>2267</v>
      </c>
      <c r="AV3007" t="s">
        <v>9963</v>
      </c>
      <c r="AW3007" t="s">
        <v>9963</v>
      </c>
    </row>
    <row r="3008" spans="47:49">
      <c r="AU3008" t="s">
        <v>3143</v>
      </c>
      <c r="AV3008" t="s">
        <v>9969</v>
      </c>
      <c r="AW3008" t="s">
        <v>9969</v>
      </c>
    </row>
    <row r="3009" spans="47:49">
      <c r="AU3009" t="s">
        <v>6196</v>
      </c>
      <c r="AV3009" t="s">
        <v>6194</v>
      </c>
      <c r="AW3009" t="s">
        <v>6194</v>
      </c>
    </row>
    <row r="3010" spans="47:49">
      <c r="AU3010" t="s">
        <v>6197</v>
      </c>
      <c r="AV3010" t="s">
        <v>9984</v>
      </c>
      <c r="AW3010" t="s">
        <v>9984</v>
      </c>
    </row>
    <row r="3011" spans="47:49">
      <c r="AU3011" t="s">
        <v>2827</v>
      </c>
      <c r="AV3011" t="s">
        <v>9991</v>
      </c>
      <c r="AW3011" t="s">
        <v>9991</v>
      </c>
    </row>
    <row r="3012" spans="47:49">
      <c r="AU3012" t="s">
        <v>10161</v>
      </c>
      <c r="AV3012" t="s">
        <v>9999</v>
      </c>
      <c r="AW3012" t="s">
        <v>9999</v>
      </c>
    </row>
    <row r="3013" spans="47:49">
      <c r="AU3013" t="s">
        <v>8955</v>
      </c>
      <c r="AV3013" t="s">
        <v>10007</v>
      </c>
      <c r="AW3013" t="s">
        <v>10007</v>
      </c>
    </row>
    <row r="3014" spans="47:49">
      <c r="AU3014" t="s">
        <v>10157</v>
      </c>
      <c r="AV3014" t="s">
        <v>10014</v>
      </c>
      <c r="AW3014" t="s">
        <v>10014</v>
      </c>
    </row>
    <row r="3015" spans="47:49">
      <c r="AU3015" t="s">
        <v>10152</v>
      </c>
      <c r="AV3015" t="s">
        <v>10023</v>
      </c>
      <c r="AW3015" t="s">
        <v>10023</v>
      </c>
    </row>
    <row r="3016" spans="47:49">
      <c r="AU3016" t="s">
        <v>10149</v>
      </c>
      <c r="AV3016" t="s">
        <v>10031</v>
      </c>
      <c r="AW3016" t="s">
        <v>10031</v>
      </c>
    </row>
    <row r="3017" spans="47:49">
      <c r="AU3017" t="s">
        <v>3136</v>
      </c>
      <c r="AV3017" t="s">
        <v>10039</v>
      </c>
      <c r="AW3017" t="s">
        <v>10039</v>
      </c>
    </row>
    <row r="3018" spans="47:49">
      <c r="AU3018" t="s">
        <v>8022</v>
      </c>
      <c r="AV3018" t="s">
        <v>8020</v>
      </c>
      <c r="AW3018" t="s">
        <v>8020</v>
      </c>
    </row>
    <row r="3019" spans="47:49">
      <c r="AU3019" t="s">
        <v>6550</v>
      </c>
      <c r="AV3019" t="s">
        <v>10050</v>
      </c>
      <c r="AW3019" t="s">
        <v>10050</v>
      </c>
    </row>
    <row r="3020" spans="47:49">
      <c r="AU3020" t="s">
        <v>10144</v>
      </c>
      <c r="AV3020" t="s">
        <v>10057</v>
      </c>
      <c r="AW3020" t="s">
        <v>10057</v>
      </c>
    </row>
    <row r="3021" spans="47:49">
      <c r="AU3021" t="s">
        <v>10139</v>
      </c>
      <c r="AV3021" t="s">
        <v>10066</v>
      </c>
      <c r="AW3021" t="s">
        <v>10066</v>
      </c>
    </row>
    <row r="3022" spans="47:49">
      <c r="AU3022" t="s">
        <v>10140</v>
      </c>
      <c r="AV3022" t="s">
        <v>10075</v>
      </c>
      <c r="AW3022" t="s">
        <v>10075</v>
      </c>
    </row>
    <row r="3023" spans="47:49">
      <c r="AU3023" t="s">
        <v>1864</v>
      </c>
      <c r="AV3023" t="s">
        <v>10082</v>
      </c>
      <c r="AW3023" t="s">
        <v>10082</v>
      </c>
    </row>
    <row r="3024" spans="47:49">
      <c r="AU3024" t="s">
        <v>3130</v>
      </c>
      <c r="AV3024" t="s">
        <v>10088</v>
      </c>
      <c r="AW3024" t="s">
        <v>10088</v>
      </c>
    </row>
    <row r="3025" spans="47:49">
      <c r="AU3025" t="s">
        <v>2119</v>
      </c>
      <c r="AV3025" t="s">
        <v>2116</v>
      </c>
      <c r="AW3025" t="s">
        <v>2116</v>
      </c>
    </row>
    <row r="3026" spans="47:49">
      <c r="AU3026" t="s">
        <v>1478</v>
      </c>
      <c r="AV3026" t="s">
        <v>10100</v>
      </c>
      <c r="AW3026" t="s">
        <v>10100</v>
      </c>
    </row>
    <row r="3027" spans="47:49">
      <c r="AU3027" t="s">
        <v>9473</v>
      </c>
      <c r="AV3027" t="s">
        <v>10107</v>
      </c>
      <c r="AW3027" t="s">
        <v>10107</v>
      </c>
    </row>
    <row r="3028" spans="47:49">
      <c r="AU3028" t="s">
        <v>3120</v>
      </c>
      <c r="AV3028" t="s">
        <v>3116</v>
      </c>
      <c r="AW3028" t="s">
        <v>3116</v>
      </c>
    </row>
    <row r="3029" spans="47:49">
      <c r="AU3029" t="s">
        <v>3531</v>
      </c>
      <c r="AV3029" t="s">
        <v>10118</v>
      </c>
      <c r="AW3029" t="s">
        <v>10118</v>
      </c>
    </row>
    <row r="3030" spans="47:49">
      <c r="AU3030" t="s">
        <v>9805</v>
      </c>
      <c r="AV3030" t="s">
        <v>9802</v>
      </c>
      <c r="AW3030" t="s">
        <v>9802</v>
      </c>
    </row>
    <row r="3031" spans="47:49">
      <c r="AU3031" t="s">
        <v>7532</v>
      </c>
      <c r="AV3031" t="s">
        <v>7530</v>
      </c>
      <c r="AW3031" t="s">
        <v>7530</v>
      </c>
    </row>
    <row r="3032" spans="47:49">
      <c r="AU3032" t="s">
        <v>7533</v>
      </c>
      <c r="AV3032" t="s">
        <v>10137</v>
      </c>
      <c r="AW3032" t="s">
        <v>10137</v>
      </c>
    </row>
    <row r="3033" spans="47:49">
      <c r="AU3033" t="s">
        <v>6135</v>
      </c>
      <c r="AV3033" t="s">
        <v>10142</v>
      </c>
      <c r="AW3033" t="s">
        <v>10142</v>
      </c>
    </row>
    <row r="3034" spans="47:49">
      <c r="AU3034" t="s">
        <v>10135</v>
      </c>
      <c r="AV3034" t="s">
        <v>10146</v>
      </c>
      <c r="AW3034" t="s">
        <v>10146</v>
      </c>
    </row>
    <row r="3035" spans="47:49">
      <c r="AU3035" t="s">
        <v>8016</v>
      </c>
      <c r="AV3035" t="s">
        <v>8012</v>
      </c>
      <c r="AW3035" t="s">
        <v>8012</v>
      </c>
    </row>
    <row r="3036" spans="47:49">
      <c r="AU3036" t="s">
        <v>8320</v>
      </c>
      <c r="AV3036" t="s">
        <v>10154</v>
      </c>
      <c r="AW3036" t="s">
        <v>10154</v>
      </c>
    </row>
    <row r="3037" spans="47:49">
      <c r="AU3037" t="s">
        <v>3523</v>
      </c>
      <c r="AV3037" t="s">
        <v>10159</v>
      </c>
      <c r="AW3037" t="s">
        <v>10159</v>
      </c>
    </row>
    <row r="3038" spans="47:49">
      <c r="AU3038" t="s">
        <v>3524</v>
      </c>
      <c r="AV3038" t="s">
        <v>10163</v>
      </c>
      <c r="AW3038" t="s">
        <v>10163</v>
      </c>
    </row>
    <row r="3039" spans="47:49">
      <c r="AU3039" t="s">
        <v>3525</v>
      </c>
      <c r="AV3039" t="s">
        <v>10167</v>
      </c>
      <c r="AW3039" t="s">
        <v>10167</v>
      </c>
    </row>
    <row r="3040" spans="47:49">
      <c r="AU3040" t="s">
        <v>10128</v>
      </c>
      <c r="AV3040" t="s">
        <v>10171</v>
      </c>
      <c r="AW3040" t="s">
        <v>10171</v>
      </c>
    </row>
    <row r="3041" spans="47:49">
      <c r="AU3041" t="s">
        <v>5377</v>
      </c>
      <c r="AV3041" t="s">
        <v>10176</v>
      </c>
      <c r="AW3041" t="s">
        <v>10176</v>
      </c>
    </row>
    <row r="3042" spans="47:49">
      <c r="AU3042" t="s">
        <v>5378</v>
      </c>
      <c r="AV3042" t="s">
        <v>10180</v>
      </c>
      <c r="AW3042" t="s">
        <v>10180</v>
      </c>
    </row>
    <row r="3043" spans="47:49">
      <c r="AU3043" t="s">
        <v>10122</v>
      </c>
      <c r="AV3043" t="s">
        <v>10187</v>
      </c>
      <c r="AW3043" t="s">
        <v>10187</v>
      </c>
    </row>
    <row r="3044" spans="47:49">
      <c r="AU3044" t="s">
        <v>2321</v>
      </c>
      <c r="AV3044" t="s">
        <v>2319</v>
      </c>
      <c r="AW3044" t="s">
        <v>2319</v>
      </c>
    </row>
    <row r="3045" spans="47:49">
      <c r="AU3045" t="s">
        <v>1198</v>
      </c>
      <c r="AV3045" t="s">
        <v>2638</v>
      </c>
      <c r="AW3045" t="s">
        <v>2638</v>
      </c>
    </row>
    <row r="3046" spans="47:49">
      <c r="AU3046" t="s">
        <v>2526</v>
      </c>
      <c r="AV3046" t="s">
        <v>10199</v>
      </c>
      <c r="AW3046" t="s">
        <v>10199</v>
      </c>
    </row>
    <row r="3047" spans="47:49">
      <c r="AU3047" t="s">
        <v>2689</v>
      </c>
      <c r="AV3047" t="s">
        <v>2687</v>
      </c>
      <c r="AW3047" t="s">
        <v>2687</v>
      </c>
    </row>
    <row r="3048" spans="47:49">
      <c r="AU3048" t="s">
        <v>3111</v>
      </c>
      <c r="AV3048" t="s">
        <v>10206</v>
      </c>
      <c r="AW3048" t="s">
        <v>10206</v>
      </c>
    </row>
    <row r="3049" spans="47:49">
      <c r="AU3049" t="s">
        <v>7830</v>
      </c>
      <c r="AV3049" t="s">
        <v>10211</v>
      </c>
      <c r="AW3049" t="s">
        <v>10211</v>
      </c>
    </row>
    <row r="3050" spans="47:49">
      <c r="AU3050" t="s">
        <v>8312</v>
      </c>
      <c r="AV3050" t="s">
        <v>10216</v>
      </c>
      <c r="AW3050" t="s">
        <v>10216</v>
      </c>
    </row>
    <row r="3051" spans="47:49">
      <c r="AU3051" t="s">
        <v>1569</v>
      </c>
      <c r="AV3051" t="s">
        <v>10221</v>
      </c>
      <c r="AW3051" t="s">
        <v>10221</v>
      </c>
    </row>
    <row r="3052" spans="47:49">
      <c r="AU3052" t="s">
        <v>10116</v>
      </c>
      <c r="AV3052" t="s">
        <v>10113</v>
      </c>
      <c r="AW3052" t="s">
        <v>10113</v>
      </c>
    </row>
    <row r="3053" spans="47:49">
      <c r="AU3053" t="s">
        <v>7232</v>
      </c>
      <c r="AV3053" t="s">
        <v>10228</v>
      </c>
      <c r="AW3053" t="s">
        <v>10228</v>
      </c>
    </row>
    <row r="3054" spans="47:49">
      <c r="AU3054" t="s">
        <v>4327</v>
      </c>
      <c r="AV3054" t="s">
        <v>4323</v>
      </c>
      <c r="AW3054" t="s">
        <v>4323</v>
      </c>
    </row>
    <row r="3055" spans="47:49">
      <c r="AU3055" t="s">
        <v>1116</v>
      </c>
      <c r="AV3055" t="s">
        <v>10236</v>
      </c>
      <c r="AW3055" t="s">
        <v>10236</v>
      </c>
    </row>
    <row r="3056" spans="47:49">
      <c r="AU3056" t="s">
        <v>9466</v>
      </c>
      <c r="AV3056" t="s">
        <v>9464</v>
      </c>
      <c r="AW3056" t="s">
        <v>9464</v>
      </c>
    </row>
    <row r="3057" spans="47:49">
      <c r="AU3057" t="s">
        <v>4007</v>
      </c>
      <c r="AV3057" t="s">
        <v>4001</v>
      </c>
      <c r="AW3057" t="s">
        <v>4001</v>
      </c>
    </row>
    <row r="3058" spans="47:49">
      <c r="AU3058" t="s">
        <v>1958</v>
      </c>
      <c r="AV3058" t="s">
        <v>10247</v>
      </c>
      <c r="AW3058" t="s">
        <v>10247</v>
      </c>
    </row>
    <row r="3059" spans="47:49">
      <c r="AU3059" t="s">
        <v>2288</v>
      </c>
      <c r="AV3059" t="s">
        <v>2286</v>
      </c>
      <c r="AW3059" t="s">
        <v>2286</v>
      </c>
    </row>
    <row r="3060" spans="47:49">
      <c r="AU3060" t="s">
        <v>10110</v>
      </c>
      <c r="AV3060" t="s">
        <v>10255</v>
      </c>
      <c r="AW3060" t="s">
        <v>10255</v>
      </c>
    </row>
    <row r="3061" spans="47:49">
      <c r="AU3061" t="s">
        <v>1206</v>
      </c>
      <c r="AV3061" t="s">
        <v>10259</v>
      </c>
      <c r="AW3061" t="s">
        <v>10259</v>
      </c>
    </row>
    <row r="3062" spans="47:49">
      <c r="AU3062" t="s">
        <v>5939</v>
      </c>
      <c r="AV3062" t="s">
        <v>1204</v>
      </c>
      <c r="AW3062" t="s">
        <v>1204</v>
      </c>
    </row>
    <row r="3063" spans="47:49">
      <c r="AU3063" t="s">
        <v>5940</v>
      </c>
      <c r="AV3063" t="s">
        <v>10267</v>
      </c>
      <c r="AW3063" t="s">
        <v>10267</v>
      </c>
    </row>
    <row r="3064" spans="47:49">
      <c r="AU3064" t="s">
        <v>7664</v>
      </c>
      <c r="AV3064" t="s">
        <v>1204</v>
      </c>
      <c r="AW3064" t="s">
        <v>1204</v>
      </c>
    </row>
    <row r="3065" spans="47:49">
      <c r="AU3065" t="s">
        <v>2337</v>
      </c>
      <c r="AV3065" t="s">
        <v>1440</v>
      </c>
      <c r="AW3065" t="s">
        <v>1440</v>
      </c>
    </row>
    <row r="3066" spans="47:49">
      <c r="AU3066" t="s">
        <v>4965</v>
      </c>
      <c r="AV3066" t="s">
        <v>4962</v>
      </c>
      <c r="AW3066" t="s">
        <v>4962</v>
      </c>
    </row>
    <row r="3067" spans="47:49">
      <c r="AU3067" t="s">
        <v>8949</v>
      </c>
      <c r="AV3067" t="s">
        <v>10284</v>
      </c>
      <c r="AW3067" t="s">
        <v>10284</v>
      </c>
    </row>
    <row r="3068" spans="47:49">
      <c r="AU3068" t="s">
        <v>1446</v>
      </c>
      <c r="AV3068" t="s">
        <v>10288</v>
      </c>
      <c r="AW3068" t="s">
        <v>10288</v>
      </c>
    </row>
    <row r="3069" spans="47:49">
      <c r="AU3069" t="s">
        <v>5369</v>
      </c>
      <c r="AV3069" t="s">
        <v>10293</v>
      </c>
      <c r="AW3069" t="s">
        <v>10293</v>
      </c>
    </row>
    <row r="3070" spans="47:49">
      <c r="AU3070" t="s">
        <v>5370</v>
      </c>
      <c r="AV3070" t="s">
        <v>10297</v>
      </c>
      <c r="AW3070" t="s">
        <v>10297</v>
      </c>
    </row>
    <row r="3071" spans="47:49">
      <c r="AU3071" t="s">
        <v>2819</v>
      </c>
      <c r="AV3071" t="s">
        <v>2817</v>
      </c>
      <c r="AW3071" t="s">
        <v>2817</v>
      </c>
    </row>
    <row r="3072" spans="47:49">
      <c r="AU3072" t="s">
        <v>10105</v>
      </c>
      <c r="AV3072" t="s">
        <v>10304</v>
      </c>
      <c r="AW3072" t="s">
        <v>10304</v>
      </c>
    </row>
    <row r="3073" spans="47:49">
      <c r="AU3073" t="s">
        <v>8306</v>
      </c>
      <c r="AV3073" t="s">
        <v>10311</v>
      </c>
      <c r="AW3073" t="s">
        <v>10311</v>
      </c>
    </row>
    <row r="3074" spans="47:49">
      <c r="AU3074" t="s">
        <v>10098</v>
      </c>
      <c r="AV3074" t="s">
        <v>10095</v>
      </c>
      <c r="AW3074" t="s">
        <v>10095</v>
      </c>
    </row>
    <row r="3075" spans="47:49">
      <c r="AU3075" t="s">
        <v>2354</v>
      </c>
      <c r="AV3075" t="s">
        <v>10319</v>
      </c>
      <c r="AW3075" t="s">
        <v>10319</v>
      </c>
    </row>
    <row r="3076" spans="47:49">
      <c r="AU3076" t="s">
        <v>2811</v>
      </c>
      <c r="AV3076" t="s">
        <v>4703</v>
      </c>
      <c r="AW3076" t="s">
        <v>4703</v>
      </c>
    </row>
    <row r="3077" spans="47:49">
      <c r="AU3077" t="s">
        <v>10092</v>
      </c>
      <c r="AV3077" t="s">
        <v>10326</v>
      </c>
      <c r="AW3077" t="s">
        <v>10326</v>
      </c>
    </row>
    <row r="3078" spans="47:49">
      <c r="AU3078" t="s">
        <v>5755</v>
      </c>
      <c r="AV3078" t="s">
        <v>10330</v>
      </c>
      <c r="AW3078" t="s">
        <v>10330</v>
      </c>
    </row>
    <row r="3079" spans="47:49">
      <c r="AU3079" t="s">
        <v>3997</v>
      </c>
      <c r="AV3079" t="s">
        <v>10338</v>
      </c>
      <c r="AW3079" t="s">
        <v>10338</v>
      </c>
    </row>
    <row r="3080" spans="47:49">
      <c r="AU3080" t="s">
        <v>2798</v>
      </c>
      <c r="AV3080" t="s">
        <v>2796</v>
      </c>
      <c r="AW3080" t="s">
        <v>2796</v>
      </c>
    </row>
    <row r="3081" spans="47:49">
      <c r="AU3081" t="s">
        <v>1678</v>
      </c>
      <c r="AV3081" t="s">
        <v>10346</v>
      </c>
      <c r="AW3081" t="s">
        <v>10346</v>
      </c>
    </row>
    <row r="3082" spans="47:49">
      <c r="AU3082" t="s">
        <v>4317</v>
      </c>
      <c r="AV3082" t="s">
        <v>4314</v>
      </c>
      <c r="AW3082" t="s">
        <v>4314</v>
      </c>
    </row>
    <row r="3083" spans="47:49">
      <c r="AU3083" t="s">
        <v>7270</v>
      </c>
      <c r="AV3083" t="s">
        <v>4631</v>
      </c>
      <c r="AW3083" t="s">
        <v>4631</v>
      </c>
    </row>
    <row r="3084" spans="47:49">
      <c r="AU3084" t="s">
        <v>5355</v>
      </c>
      <c r="AV3084" t="s">
        <v>5353</v>
      </c>
      <c r="AW3084" t="s">
        <v>5353</v>
      </c>
    </row>
    <row r="3085" spans="47:49">
      <c r="AU3085" t="s">
        <v>8298</v>
      </c>
      <c r="AV3085" t="s">
        <v>10363</v>
      </c>
      <c r="AW3085" t="s">
        <v>10363</v>
      </c>
    </row>
    <row r="3086" spans="47:49">
      <c r="AU3086" t="s">
        <v>10086</v>
      </c>
      <c r="AV3086" t="s">
        <v>10369</v>
      </c>
      <c r="AW3086" t="s">
        <v>10369</v>
      </c>
    </row>
    <row r="3087" spans="47:49">
      <c r="AU3087" t="s">
        <v>2346</v>
      </c>
      <c r="AV3087" t="s">
        <v>1440</v>
      </c>
      <c r="AW3087" t="s">
        <v>1440</v>
      </c>
    </row>
    <row r="3088" spans="47:49">
      <c r="AU3088" t="s">
        <v>2665</v>
      </c>
      <c r="AV3088" t="s">
        <v>2663</v>
      </c>
      <c r="AW3088" t="s">
        <v>2663</v>
      </c>
    </row>
    <row r="3089" spans="47:49">
      <c r="AU3089" t="s">
        <v>7493</v>
      </c>
      <c r="AV3089" t="s">
        <v>10382</v>
      </c>
      <c r="AW3089" t="s">
        <v>10382</v>
      </c>
    </row>
    <row r="3090" spans="47:49">
      <c r="AU3090" t="s">
        <v>7494</v>
      </c>
      <c r="AV3090" t="s">
        <v>10386</v>
      </c>
      <c r="AW3090" t="s">
        <v>10386</v>
      </c>
    </row>
    <row r="3091" spans="47:49">
      <c r="AU3091" t="s">
        <v>4715</v>
      </c>
      <c r="AV3091" t="s">
        <v>10391</v>
      </c>
      <c r="AW3091" t="s">
        <v>10391</v>
      </c>
    </row>
    <row r="3092" spans="47:49">
      <c r="AU3092" t="s">
        <v>9457</v>
      </c>
      <c r="AV3092" t="s">
        <v>9455</v>
      </c>
      <c r="AW3092" t="s">
        <v>9455</v>
      </c>
    </row>
    <row r="3093" spans="47:49">
      <c r="AU3093" t="s">
        <v>3518</v>
      </c>
      <c r="AV3093" t="s">
        <v>3514</v>
      </c>
      <c r="AW3093" t="s">
        <v>3514</v>
      </c>
    </row>
    <row r="3094" spans="47:49">
      <c r="AU3094" t="s">
        <v>2792</v>
      </c>
      <c r="AV3094" t="s">
        <v>10404</v>
      </c>
      <c r="AW3094" t="s">
        <v>10404</v>
      </c>
    </row>
    <row r="3095" spans="47:49">
      <c r="AU3095" t="s">
        <v>7822</v>
      </c>
      <c r="AV3095" t="s">
        <v>7820</v>
      </c>
      <c r="AW3095" t="s">
        <v>7820</v>
      </c>
    </row>
    <row r="3096" spans="47:49">
      <c r="AU3096" t="s">
        <v>5875</v>
      </c>
      <c r="AV3096" t="s">
        <v>10416</v>
      </c>
      <c r="AW3096" t="s">
        <v>10416</v>
      </c>
    </row>
    <row r="3097" spans="47:49">
      <c r="AU3097" t="s">
        <v>5876</v>
      </c>
      <c r="AV3097" t="s">
        <v>10420</v>
      </c>
      <c r="AW3097" t="s">
        <v>10420</v>
      </c>
    </row>
    <row r="3098" spans="47:49">
      <c r="AU3098" t="s">
        <v>8291</v>
      </c>
      <c r="AV3098" t="s">
        <v>10424</v>
      </c>
      <c r="AW3098" t="s">
        <v>10424</v>
      </c>
    </row>
    <row r="3099" spans="47:49">
      <c r="AU3099" t="s">
        <v>8292</v>
      </c>
      <c r="AV3099" t="s">
        <v>10430</v>
      </c>
      <c r="AW3099" t="s">
        <v>10430</v>
      </c>
    </row>
    <row r="3100" spans="47:49">
      <c r="AU3100" t="s">
        <v>6755</v>
      </c>
      <c r="AV3100" t="s">
        <v>10434</v>
      </c>
      <c r="AW3100" t="s">
        <v>10434</v>
      </c>
    </row>
    <row r="3101" spans="47:49">
      <c r="AU3101" t="s">
        <v>7850</v>
      </c>
      <c r="AV3101" t="s">
        <v>10439</v>
      </c>
      <c r="AW3101" t="s">
        <v>10439</v>
      </c>
    </row>
    <row r="3102" spans="47:49">
      <c r="AU3102" t="s">
        <v>6522</v>
      </c>
      <c r="AV3102" t="s">
        <v>10443</v>
      </c>
      <c r="AW3102" t="s">
        <v>10443</v>
      </c>
    </row>
    <row r="3103" spans="47:49">
      <c r="AU3103" t="s">
        <v>3988</v>
      </c>
      <c r="AV3103" t="s">
        <v>3984</v>
      </c>
      <c r="AW3103" t="s">
        <v>3984</v>
      </c>
    </row>
    <row r="3104" spans="47:49">
      <c r="AU3104" t="s">
        <v>5348</v>
      </c>
      <c r="AV3104" t="s">
        <v>10450</v>
      </c>
      <c r="AW3104" t="s">
        <v>10450</v>
      </c>
    </row>
    <row r="3105" spans="47:49">
      <c r="AU3105" t="s">
        <v>5342</v>
      </c>
      <c r="AV3105" t="s">
        <v>5338</v>
      </c>
      <c r="AW3105" t="s">
        <v>5338</v>
      </c>
    </row>
    <row r="3106" spans="47:49">
      <c r="AU3106" t="s">
        <v>10080</v>
      </c>
      <c r="AV3106" t="s">
        <v>10458</v>
      </c>
      <c r="AW3106" t="s">
        <v>10458</v>
      </c>
    </row>
    <row r="3107" spans="47:49">
      <c r="AU3107" t="s">
        <v>2439</v>
      </c>
      <c r="AV3107" t="s">
        <v>7360</v>
      </c>
      <c r="AW3107" t="s">
        <v>7360</v>
      </c>
    </row>
    <row r="3108" spans="47:49">
      <c r="AU3108" t="s">
        <v>2362</v>
      </c>
      <c r="AV3108" t="s">
        <v>10466</v>
      </c>
      <c r="AW3108" t="s">
        <v>10466</v>
      </c>
    </row>
    <row r="3109" spans="47:49">
      <c r="AU3109" t="s">
        <v>2783</v>
      </c>
      <c r="AV3109" t="s">
        <v>10471</v>
      </c>
      <c r="AW3109" t="s">
        <v>10471</v>
      </c>
    </row>
    <row r="3110" spans="47:49">
      <c r="AU3110" t="s">
        <v>1746</v>
      </c>
      <c r="AV3110" t="s">
        <v>10477</v>
      </c>
      <c r="AW3110" t="s">
        <v>10477</v>
      </c>
    </row>
    <row r="3111" spans="47:49">
      <c r="AU3111" t="s">
        <v>8281</v>
      </c>
      <c r="AV3111" t="s">
        <v>8006</v>
      </c>
      <c r="AW3111" t="s">
        <v>8006</v>
      </c>
    </row>
    <row r="3112" spans="47:49">
      <c r="AU3112" t="s">
        <v>8008</v>
      </c>
      <c r="AV3112" t="s">
        <v>10486</v>
      </c>
      <c r="AW3112" t="s">
        <v>10486</v>
      </c>
    </row>
    <row r="3113" spans="47:49">
      <c r="AU3113" t="s">
        <v>2628</v>
      </c>
      <c r="AV3113" t="s">
        <v>2625</v>
      </c>
      <c r="AW3113" t="s">
        <v>2625</v>
      </c>
    </row>
    <row r="3114" spans="47:49">
      <c r="AU3114" t="s">
        <v>9451</v>
      </c>
      <c r="AV3114" t="s">
        <v>10495</v>
      </c>
      <c r="AW3114" t="s">
        <v>10495</v>
      </c>
    </row>
    <row r="3115" spans="47:49">
      <c r="AU3115" t="s">
        <v>9452</v>
      </c>
      <c r="AV3115" t="s">
        <v>10500</v>
      </c>
      <c r="AW3115" t="s">
        <v>10500</v>
      </c>
    </row>
    <row r="3116" spans="47:49">
      <c r="AU3116" t="s">
        <v>8275</v>
      </c>
      <c r="AV3116" t="s">
        <v>10504</v>
      </c>
      <c r="AW3116" t="s">
        <v>10504</v>
      </c>
    </row>
    <row r="3117" spans="47:49">
      <c r="AU3117" t="s">
        <v>5946</v>
      </c>
      <c r="AV3117" t="s">
        <v>5944</v>
      </c>
      <c r="AW3117" t="s">
        <v>5944</v>
      </c>
    </row>
    <row r="3118" spans="47:49">
      <c r="AU3118" t="s">
        <v>5947</v>
      </c>
      <c r="AV3118" t="s">
        <v>10513</v>
      </c>
      <c r="AW3118" t="s">
        <v>10513</v>
      </c>
    </row>
    <row r="3119" spans="47:49">
      <c r="AU3119" t="s">
        <v>4707</v>
      </c>
      <c r="AV3119" t="s">
        <v>10517</v>
      </c>
      <c r="AW3119" t="s">
        <v>10517</v>
      </c>
    </row>
    <row r="3120" spans="47:49">
      <c r="AU3120" t="s">
        <v>8001</v>
      </c>
      <c r="AV3120" t="s">
        <v>7998</v>
      </c>
      <c r="AW3120" t="s">
        <v>7998</v>
      </c>
    </row>
    <row r="3121" spans="47:49">
      <c r="AU3121" t="s">
        <v>2775</v>
      </c>
      <c r="AV3121" t="s">
        <v>10526</v>
      </c>
      <c r="AW3121" t="s">
        <v>10526</v>
      </c>
    </row>
    <row r="3122" spans="47:49">
      <c r="AU3122" t="s">
        <v>10073</v>
      </c>
      <c r="AV3122" t="s">
        <v>10069</v>
      </c>
      <c r="AW3122" t="s">
        <v>10069</v>
      </c>
    </row>
    <row r="3123" spans="47:49">
      <c r="AU3123" t="s">
        <v>6743</v>
      </c>
      <c r="AV3123" t="s">
        <v>10534</v>
      </c>
      <c r="AW3123" t="s">
        <v>10534</v>
      </c>
    </row>
    <row r="3124" spans="47:49">
      <c r="AU3124" t="s">
        <v>7603</v>
      </c>
      <c r="AV3124" t="s">
        <v>7600</v>
      </c>
      <c r="AW3124" t="s">
        <v>7600</v>
      </c>
    </row>
    <row r="3125" spans="47:49">
      <c r="AU3125" t="s">
        <v>4700</v>
      </c>
      <c r="AV3125" t="s">
        <v>10542</v>
      </c>
      <c r="AW3125" t="s">
        <v>10542</v>
      </c>
    </row>
    <row r="3126" spans="47:49">
      <c r="AU3126" t="s">
        <v>5735</v>
      </c>
      <c r="AV3126" t="s">
        <v>10547</v>
      </c>
      <c r="AW3126" t="s">
        <v>10547</v>
      </c>
    </row>
    <row r="3127" spans="47:49">
      <c r="AU3127" t="s">
        <v>1511</v>
      </c>
      <c r="AV3127" t="s">
        <v>10552</v>
      </c>
      <c r="AW3127" t="s">
        <v>10552</v>
      </c>
    </row>
    <row r="3128" spans="47:49">
      <c r="AU3128" t="s">
        <v>4308</v>
      </c>
      <c r="AV3128" t="s">
        <v>10556</v>
      </c>
      <c r="AW3128" t="s">
        <v>10556</v>
      </c>
    </row>
    <row r="3129" spans="47:49">
      <c r="AU3129" t="s">
        <v>10063</v>
      </c>
      <c r="AV3129" t="s">
        <v>10560</v>
      </c>
      <c r="AW3129" t="s">
        <v>10560</v>
      </c>
    </row>
    <row r="3130" spans="47:49">
      <c r="AU3130" t="s">
        <v>1841</v>
      </c>
      <c r="AV3130" t="s">
        <v>1839</v>
      </c>
      <c r="AW3130" t="s">
        <v>1839</v>
      </c>
    </row>
    <row r="3131" spans="47:49">
      <c r="AU3131" t="s">
        <v>9445</v>
      </c>
      <c r="AV3131" t="s">
        <v>10570</v>
      </c>
      <c r="AW3131" t="s">
        <v>10570</v>
      </c>
    </row>
    <row r="3132" spans="47:49">
      <c r="AU3132" t="s">
        <v>3510</v>
      </c>
      <c r="AV3132" t="s">
        <v>10574</v>
      </c>
      <c r="AW3132" t="s">
        <v>10574</v>
      </c>
    </row>
    <row r="3133" spans="47:49">
      <c r="AU3133" t="s">
        <v>1576</v>
      </c>
      <c r="AV3133" t="s">
        <v>1574</v>
      </c>
      <c r="AW3133" t="s">
        <v>1574</v>
      </c>
    </row>
    <row r="3134" spans="47:49">
      <c r="AU3134" t="s">
        <v>2404</v>
      </c>
      <c r="AV3134" t="s">
        <v>10582</v>
      </c>
      <c r="AW3134" t="s">
        <v>10582</v>
      </c>
    </row>
    <row r="3135" spans="47:49">
      <c r="AU3135" t="s">
        <v>10054</v>
      </c>
      <c r="AV3135" t="s">
        <v>10586</v>
      </c>
      <c r="AW3135" t="s">
        <v>10586</v>
      </c>
    </row>
    <row r="3136" spans="47:49">
      <c r="AU3136" t="s">
        <v>2767</v>
      </c>
      <c r="AV3136" t="s">
        <v>2765</v>
      </c>
      <c r="AW3136" t="s">
        <v>2765</v>
      </c>
    </row>
    <row r="3137" spans="47:49">
      <c r="AU3137" t="s">
        <v>7348</v>
      </c>
      <c r="AV3137" t="s">
        <v>7346</v>
      </c>
      <c r="AW3137" t="s">
        <v>7346</v>
      </c>
    </row>
    <row r="3138" spans="47:49">
      <c r="AU3138" t="s">
        <v>1486</v>
      </c>
      <c r="AV3138" t="s">
        <v>10601</v>
      </c>
      <c r="AW3138" t="s">
        <v>10601</v>
      </c>
    </row>
    <row r="3139" spans="47:49">
      <c r="AU3139" t="s">
        <v>6997</v>
      </c>
      <c r="AV3139" t="s">
        <v>10606</v>
      </c>
      <c r="AW3139" t="s">
        <v>10606</v>
      </c>
    </row>
    <row r="3140" spans="47:49">
      <c r="AU3140" t="s">
        <v>8942</v>
      </c>
      <c r="AV3140" t="s">
        <v>8939</v>
      </c>
      <c r="AW3140" t="s">
        <v>8939</v>
      </c>
    </row>
    <row r="3141" spans="47:49">
      <c r="AU3141" t="s">
        <v>10048</v>
      </c>
      <c r="AV3141" t="s">
        <v>10615</v>
      </c>
      <c r="AW3141" t="s">
        <v>10615</v>
      </c>
    </row>
    <row r="3142" spans="47:49">
      <c r="AU3142" t="s">
        <v>2759</v>
      </c>
      <c r="AV3142" t="s">
        <v>10619</v>
      </c>
      <c r="AW3142" t="s">
        <v>10619</v>
      </c>
    </row>
    <row r="3143" spans="47:49">
      <c r="AU3143" t="s">
        <v>5903</v>
      </c>
      <c r="AV3143" t="s">
        <v>10624</v>
      </c>
      <c r="AW3143" t="s">
        <v>10624</v>
      </c>
    </row>
    <row r="3144" spans="47:49">
      <c r="AU3144" t="s">
        <v>8269</v>
      </c>
      <c r="AV3144" t="s">
        <v>10628</v>
      </c>
      <c r="AW3144" t="s">
        <v>10628</v>
      </c>
    </row>
    <row r="3145" spans="47:49">
      <c r="AU3145" t="s">
        <v>8262</v>
      </c>
      <c r="AV3145" t="s">
        <v>10632</v>
      </c>
      <c r="AW3145" t="s">
        <v>10632</v>
      </c>
    </row>
    <row r="3146" spans="47:49">
      <c r="AU3146" t="s">
        <v>7207</v>
      </c>
      <c r="AV3146" t="s">
        <v>10636</v>
      </c>
      <c r="AW3146" t="s">
        <v>10636</v>
      </c>
    </row>
    <row r="3147" spans="47:49">
      <c r="AU3147" t="s">
        <v>5915</v>
      </c>
      <c r="AV3147" t="s">
        <v>10641</v>
      </c>
      <c r="AW3147" t="s">
        <v>10641</v>
      </c>
    </row>
    <row r="3148" spans="47:49">
      <c r="AU3148" t="s">
        <v>9678</v>
      </c>
      <c r="AV3148" t="s">
        <v>10645</v>
      </c>
      <c r="AW3148" t="s">
        <v>10645</v>
      </c>
    </row>
    <row r="3149" spans="47:49">
      <c r="AU3149" t="s">
        <v>3501</v>
      </c>
      <c r="AV3149" t="s">
        <v>10649</v>
      </c>
      <c r="AW3149" t="s">
        <v>10649</v>
      </c>
    </row>
    <row r="3150" spans="47:49">
      <c r="AU3150" t="s">
        <v>4934</v>
      </c>
      <c r="AV3150" t="s">
        <v>4929</v>
      </c>
      <c r="AW3150" t="s">
        <v>4929</v>
      </c>
    </row>
    <row r="3151" spans="47:49">
      <c r="AU3151" t="s">
        <v>4935</v>
      </c>
      <c r="AV3151" t="s">
        <v>10658</v>
      </c>
      <c r="AW3151" t="s">
        <v>10658</v>
      </c>
    </row>
    <row r="3152" spans="47:49">
      <c r="AU3152" t="s">
        <v>4936</v>
      </c>
      <c r="AV3152" t="s">
        <v>10662</v>
      </c>
      <c r="AW3152" t="s">
        <v>10662</v>
      </c>
    </row>
    <row r="3153" spans="47:49">
      <c r="AU3153" t="s">
        <v>4937</v>
      </c>
      <c r="AV3153" t="s">
        <v>10667</v>
      </c>
      <c r="AW3153" t="s">
        <v>10667</v>
      </c>
    </row>
    <row r="3154" spans="47:49">
      <c r="AU3154" t="s">
        <v>4938</v>
      </c>
      <c r="AV3154" t="s">
        <v>10672</v>
      </c>
      <c r="AW3154" t="s">
        <v>10672</v>
      </c>
    </row>
    <row r="3155" spans="47:49">
      <c r="AU3155" t="s">
        <v>4694</v>
      </c>
      <c r="AV3155" t="s">
        <v>4692</v>
      </c>
      <c r="AW3155" t="s">
        <v>4692</v>
      </c>
    </row>
    <row r="3156" spans="47:49">
      <c r="AU3156" t="s">
        <v>6242</v>
      </c>
      <c r="AV3156" t="s">
        <v>10679</v>
      </c>
      <c r="AW3156" t="s">
        <v>10679</v>
      </c>
    </row>
    <row r="3157" spans="47:49">
      <c r="AU3157" t="s">
        <v>10043</v>
      </c>
      <c r="AV3157" t="s">
        <v>10683</v>
      </c>
      <c r="AW3157" t="s">
        <v>10683</v>
      </c>
    </row>
    <row r="3158" spans="47:49">
      <c r="AU3158" t="s">
        <v>10037</v>
      </c>
      <c r="AV3158" t="s">
        <v>10035</v>
      </c>
      <c r="AW3158" t="s">
        <v>10035</v>
      </c>
    </row>
    <row r="3159" spans="47:49">
      <c r="AU3159" t="s">
        <v>4976</v>
      </c>
      <c r="AV3159" t="s">
        <v>4971</v>
      </c>
      <c r="AW3159" t="s">
        <v>4971</v>
      </c>
    </row>
    <row r="3160" spans="47:49">
      <c r="AU3160" t="s">
        <v>1339</v>
      </c>
      <c r="AV3160" t="s">
        <v>10696</v>
      </c>
      <c r="AW3160" t="s">
        <v>10696</v>
      </c>
    </row>
    <row r="3161" spans="47:49">
      <c r="AU3161" t="s">
        <v>2749</v>
      </c>
      <c r="AV3161" t="s">
        <v>2746</v>
      </c>
      <c r="AW3161" t="s">
        <v>2746</v>
      </c>
    </row>
    <row r="3162" spans="47:49">
      <c r="AU3162" t="s">
        <v>2750</v>
      </c>
      <c r="AV3162" t="s">
        <v>10704</v>
      </c>
      <c r="AW3162" t="s">
        <v>10704</v>
      </c>
    </row>
    <row r="3163" spans="47:49">
      <c r="AU3163" t="s">
        <v>2741</v>
      </c>
      <c r="AV3163" t="s">
        <v>10708</v>
      </c>
      <c r="AW3163" t="s">
        <v>10708</v>
      </c>
    </row>
    <row r="3164" spans="47:49">
      <c r="AU3164" t="s">
        <v>9436</v>
      </c>
      <c r="AV3164" t="s">
        <v>9434</v>
      </c>
      <c r="AW3164" t="s">
        <v>9434</v>
      </c>
    </row>
    <row r="3165" spans="47:49">
      <c r="AU3165" t="s">
        <v>4684</v>
      </c>
      <c r="AV3165" t="s">
        <v>10720</v>
      </c>
      <c r="AW3165" t="s">
        <v>10720</v>
      </c>
    </row>
    <row r="3166" spans="47:49">
      <c r="AU3166" t="s">
        <v>4685</v>
      </c>
      <c r="AV3166" t="s">
        <v>10724</v>
      </c>
      <c r="AW3166" t="s">
        <v>10724</v>
      </c>
    </row>
    <row r="3167" spans="47:49">
      <c r="AU3167" t="s">
        <v>4686</v>
      </c>
      <c r="AV3167" t="s">
        <v>10728</v>
      </c>
      <c r="AW3167" t="s">
        <v>10728</v>
      </c>
    </row>
    <row r="3168" spans="47:49">
      <c r="AU3168" t="s">
        <v>9430</v>
      </c>
      <c r="AV3168" t="s">
        <v>9428</v>
      </c>
      <c r="AW3168" t="s">
        <v>9428</v>
      </c>
    </row>
    <row r="3169" spans="47:49">
      <c r="AU3169" t="s">
        <v>6576</v>
      </c>
      <c r="AV3169" t="s">
        <v>6572</v>
      </c>
      <c r="AW3169" t="s">
        <v>6572</v>
      </c>
    </row>
    <row r="3170" spans="47:49">
      <c r="AU3170" t="s">
        <v>2732</v>
      </c>
      <c r="AV3170" t="s">
        <v>10739</v>
      </c>
      <c r="AW3170" t="s">
        <v>10739</v>
      </c>
    </row>
    <row r="3171" spans="47:49">
      <c r="AU3171" t="s">
        <v>2733</v>
      </c>
      <c r="AV3171" t="s">
        <v>10746</v>
      </c>
      <c r="AW3171" t="s">
        <v>10746</v>
      </c>
    </row>
    <row r="3172" spans="47:49">
      <c r="AU3172" t="s">
        <v>6336</v>
      </c>
      <c r="AV3172" t="s">
        <v>10750</v>
      </c>
      <c r="AW3172" t="s">
        <v>10750</v>
      </c>
    </row>
    <row r="3173" spans="47:49">
      <c r="AU3173" t="s">
        <v>4925</v>
      </c>
      <c r="AV3173" t="s">
        <v>10754</v>
      </c>
      <c r="AW3173" t="s">
        <v>10754</v>
      </c>
    </row>
    <row r="3174" spans="47:49">
      <c r="AU3174" t="s">
        <v>3981</v>
      </c>
      <c r="AV3174" t="s">
        <v>3978</v>
      </c>
      <c r="AW3174" t="s">
        <v>3978</v>
      </c>
    </row>
    <row r="3175" spans="47:49">
      <c r="AU3175" t="s">
        <v>6213</v>
      </c>
      <c r="AV3175" t="s">
        <v>10763</v>
      </c>
      <c r="AW3175" t="s">
        <v>10763</v>
      </c>
    </row>
    <row r="3176" spans="47:49">
      <c r="AU3176" t="s">
        <v>6214</v>
      </c>
      <c r="AV3176" t="s">
        <v>10768</v>
      </c>
      <c r="AW3176" t="s">
        <v>10768</v>
      </c>
    </row>
    <row r="3177" spans="47:49">
      <c r="AU3177" t="s">
        <v>5104</v>
      </c>
      <c r="AV3177" t="s">
        <v>10773</v>
      </c>
      <c r="AW3177" t="s">
        <v>10773</v>
      </c>
    </row>
    <row r="3178" spans="47:49">
      <c r="AU3178" t="s">
        <v>7482</v>
      </c>
      <c r="AV3178" t="s">
        <v>2253</v>
      </c>
      <c r="AW3178" t="s">
        <v>2253</v>
      </c>
    </row>
    <row r="3179" spans="47:49">
      <c r="AU3179" t="s">
        <v>6967</v>
      </c>
      <c r="AV3179" t="s">
        <v>6965</v>
      </c>
      <c r="AW3179" t="s">
        <v>6965</v>
      </c>
    </row>
    <row r="3180" spans="47:49">
      <c r="AU3180" t="s">
        <v>8249</v>
      </c>
      <c r="AV3180" t="s">
        <v>10786</v>
      </c>
      <c r="AW3180" t="s">
        <v>10786</v>
      </c>
    </row>
    <row r="3181" spans="47:49">
      <c r="AU3181" t="s">
        <v>8250</v>
      </c>
      <c r="AV3181" t="s">
        <v>10790</v>
      </c>
      <c r="AW3181" t="s">
        <v>10790</v>
      </c>
    </row>
    <row r="3182" spans="47:49">
      <c r="AU3182" t="s">
        <v>8241</v>
      </c>
      <c r="AV3182" t="s">
        <v>10795</v>
      </c>
      <c r="AW3182" t="s">
        <v>10795</v>
      </c>
    </row>
    <row r="3183" spans="47:49">
      <c r="AU3183" t="s">
        <v>2604</v>
      </c>
      <c r="AV3183" t="s">
        <v>10799</v>
      </c>
      <c r="AW3183" t="s">
        <v>10799</v>
      </c>
    </row>
    <row r="3184" spans="47:49">
      <c r="AU3184" t="s">
        <v>7983</v>
      </c>
      <c r="AV3184" t="s">
        <v>10803</v>
      </c>
      <c r="AW3184" t="s">
        <v>10803</v>
      </c>
    </row>
    <row r="3185" spans="47:49">
      <c r="AU3185" t="s">
        <v>7133</v>
      </c>
      <c r="AV3185" t="s">
        <v>7109</v>
      </c>
      <c r="AW3185" t="s">
        <v>7109</v>
      </c>
    </row>
    <row r="3186" spans="47:49">
      <c r="AU3186" t="s">
        <v>10028</v>
      </c>
      <c r="AV3186" t="s">
        <v>10811</v>
      </c>
      <c r="AW3186" t="s">
        <v>10811</v>
      </c>
    </row>
    <row r="3187" spans="47:49">
      <c r="AU3187" t="s">
        <v>10019</v>
      </c>
      <c r="AV3187" t="s">
        <v>10815</v>
      </c>
      <c r="AW3187" t="s">
        <v>10815</v>
      </c>
    </row>
    <row r="3188" spans="47:49">
      <c r="AU3188" t="s">
        <v>10020</v>
      </c>
      <c r="AV3188" t="s">
        <v>10819</v>
      </c>
      <c r="AW3188" t="s">
        <v>10819</v>
      </c>
    </row>
    <row r="3189" spans="47:49">
      <c r="AU3189" t="s">
        <v>4300</v>
      </c>
      <c r="AV3189" t="s">
        <v>10823</v>
      </c>
      <c r="AW3189" t="s">
        <v>10823</v>
      </c>
    </row>
    <row r="3190" spans="47:49">
      <c r="AU3190" t="s">
        <v>5728</v>
      </c>
      <c r="AV3190" t="s">
        <v>10827</v>
      </c>
      <c r="AW3190" t="s">
        <v>10827</v>
      </c>
    </row>
    <row r="3191" spans="47:49">
      <c r="AU3191" t="s">
        <v>5720</v>
      </c>
      <c r="AV3191" t="s">
        <v>10833</v>
      </c>
      <c r="AW3191" t="s">
        <v>10833</v>
      </c>
    </row>
    <row r="3192" spans="47:49">
      <c r="AU3192" t="s">
        <v>8935</v>
      </c>
      <c r="AV3192" t="s">
        <v>10838</v>
      </c>
      <c r="AW3192" t="s">
        <v>10838</v>
      </c>
    </row>
    <row r="3193" spans="47:49">
      <c r="AU3193" t="s">
        <v>5617</v>
      </c>
      <c r="AV3193" t="s">
        <v>10843</v>
      </c>
      <c r="AW3193" t="s">
        <v>10843</v>
      </c>
    </row>
    <row r="3194" spans="47:49">
      <c r="AU3194" t="s">
        <v>9424</v>
      </c>
      <c r="AV3194" t="s">
        <v>10847</v>
      </c>
      <c r="AW3194" t="s">
        <v>10847</v>
      </c>
    </row>
    <row r="3195" spans="47:49">
      <c r="AU3195" t="s">
        <v>3102</v>
      </c>
      <c r="AV3195" t="s">
        <v>10852</v>
      </c>
      <c r="AW3195" t="s">
        <v>10852</v>
      </c>
    </row>
    <row r="3196" spans="47:49">
      <c r="AU3196" t="s">
        <v>10005</v>
      </c>
      <c r="AV3196" t="s">
        <v>10857</v>
      </c>
      <c r="AW3196" t="s">
        <v>10857</v>
      </c>
    </row>
    <row r="3197" spans="47:49">
      <c r="AU3197" t="s">
        <v>9996</v>
      </c>
      <c r="AV3197" t="s">
        <v>10868</v>
      </c>
      <c r="AW3197" t="s">
        <v>10868</v>
      </c>
    </row>
    <row r="3198" spans="47:49">
      <c r="AU3198" t="s">
        <v>3092</v>
      </c>
      <c r="AV3198" t="s">
        <v>10873</v>
      </c>
      <c r="AW3198" t="s">
        <v>10873</v>
      </c>
    </row>
    <row r="3199" spans="47:49">
      <c r="AU3199" t="s">
        <v>9989</v>
      </c>
      <c r="AV3199" t="s">
        <v>10878</v>
      </c>
      <c r="AW3199" t="s">
        <v>10878</v>
      </c>
    </row>
    <row r="3200" spans="47:49">
      <c r="AU3200" t="s">
        <v>6749</v>
      </c>
      <c r="AV3200" t="s">
        <v>10883</v>
      </c>
      <c r="AW3200" t="s">
        <v>10883</v>
      </c>
    </row>
    <row r="3201" spans="47:49">
      <c r="AU3201" t="s">
        <v>3082</v>
      </c>
      <c r="AV3201" t="s">
        <v>3077</v>
      </c>
      <c r="AW3201" t="s">
        <v>3077</v>
      </c>
    </row>
    <row r="3202" spans="47:49">
      <c r="AU3202" t="s">
        <v>4293</v>
      </c>
      <c r="AV3202" t="s">
        <v>10891</v>
      </c>
      <c r="AW3202" t="s">
        <v>10891</v>
      </c>
    </row>
    <row r="3203" spans="47:49">
      <c r="AU3203" t="s">
        <v>2726</v>
      </c>
      <c r="AV3203" t="s">
        <v>2722</v>
      </c>
      <c r="AW3203" t="s">
        <v>2722</v>
      </c>
    </row>
    <row r="3204" spans="47:49">
      <c r="AU3204" t="s">
        <v>2719</v>
      </c>
      <c r="AV3204" t="s">
        <v>2716</v>
      </c>
      <c r="AW3204" t="s">
        <v>2716</v>
      </c>
    </row>
    <row r="3205" spans="47:49">
      <c r="AU3205" t="s">
        <v>9982</v>
      </c>
      <c r="AV3205" t="s">
        <v>10903</v>
      </c>
      <c r="AW3205" t="s">
        <v>10903</v>
      </c>
    </row>
    <row r="3206" spans="47:49">
      <c r="AU3206" t="s">
        <v>7317</v>
      </c>
      <c r="AV3206" t="s">
        <v>7315</v>
      </c>
      <c r="AW3206" t="s">
        <v>7315</v>
      </c>
    </row>
    <row r="3207" spans="47:49">
      <c r="AU3207" t="s">
        <v>2645</v>
      </c>
      <c r="AV3207" t="s">
        <v>2643</v>
      </c>
      <c r="AW3207" t="s">
        <v>2643</v>
      </c>
    </row>
    <row r="3208" spans="47:49">
      <c r="AU3208" t="s">
        <v>7465</v>
      </c>
      <c r="AV3208" t="s">
        <v>10915</v>
      </c>
      <c r="AW3208" t="s">
        <v>10915</v>
      </c>
    </row>
    <row r="3209" spans="47:49">
      <c r="AU3209" t="s">
        <v>9417</v>
      </c>
      <c r="AV3209" t="s">
        <v>10919</v>
      </c>
      <c r="AW3209" t="s">
        <v>10919</v>
      </c>
    </row>
    <row r="3210" spans="47:49">
      <c r="AU3210" t="s">
        <v>8928</v>
      </c>
      <c r="AV3210" t="s">
        <v>10922</v>
      </c>
      <c r="AW3210" t="s">
        <v>10922</v>
      </c>
    </row>
    <row r="3211" spans="47:49">
      <c r="AU3211" t="s">
        <v>7393</v>
      </c>
      <c r="AV3211" t="s">
        <v>10924</v>
      </c>
      <c r="AW3211" t="s">
        <v>10924</v>
      </c>
    </row>
    <row r="3212" spans="47:49">
      <c r="AU3212" t="s">
        <v>9409</v>
      </c>
      <c r="AV3212" t="s">
        <v>10926</v>
      </c>
      <c r="AW3212" t="s">
        <v>10926</v>
      </c>
    </row>
    <row r="3213" spans="47:49">
      <c r="AU3213" t="s">
        <v>4284</v>
      </c>
      <c r="AV3213" t="s">
        <v>4282</v>
      </c>
      <c r="AW3213" t="s">
        <v>4282</v>
      </c>
    </row>
    <row r="3214" spans="47:49">
      <c r="AU3214" t="s">
        <v>7976</v>
      </c>
      <c r="AV3214" t="s">
        <v>7973</v>
      </c>
      <c r="AW3214" t="s">
        <v>7973</v>
      </c>
    </row>
    <row r="3215" spans="47:49">
      <c r="AU3215" t="s">
        <v>8921</v>
      </c>
      <c r="AV3215" t="s">
        <v>8918</v>
      </c>
      <c r="AW3215" t="s">
        <v>8918</v>
      </c>
    </row>
    <row r="3216" spans="47:49">
      <c r="AU3216" t="s">
        <v>9402</v>
      </c>
      <c r="AV3216" t="s">
        <v>10931</v>
      </c>
      <c r="AW3216" t="s">
        <v>10931</v>
      </c>
    </row>
    <row r="3217" spans="47:49">
      <c r="AU3217" t="s">
        <v>4916</v>
      </c>
      <c r="AV3217" t="s">
        <v>4913</v>
      </c>
      <c r="AW3217" t="s">
        <v>4913</v>
      </c>
    </row>
    <row r="3218" spans="47:49">
      <c r="AU3218" t="s">
        <v>8914</v>
      </c>
      <c r="AV3218" t="s">
        <v>10934</v>
      </c>
      <c r="AW3218" t="s">
        <v>10934</v>
      </c>
    </row>
    <row r="3219" spans="47:49">
      <c r="AU3219" t="s">
        <v>9973</v>
      </c>
      <c r="AV3219" t="s">
        <v>9971</v>
      </c>
      <c r="AW3219" t="s">
        <v>9971</v>
      </c>
    </row>
    <row r="3220" spans="47:49">
      <c r="AU3220" t="s">
        <v>9974</v>
      </c>
      <c r="AV3220" t="s">
        <v>10937</v>
      </c>
      <c r="AW3220" t="s">
        <v>10937</v>
      </c>
    </row>
    <row r="3221" spans="47:49">
      <c r="AU3221" t="s">
        <v>9975</v>
      </c>
      <c r="AV3221" t="s">
        <v>10939</v>
      </c>
      <c r="AW3221" t="s">
        <v>10939</v>
      </c>
    </row>
    <row r="3222" spans="47:49">
      <c r="AU3222" t="s">
        <v>9967</v>
      </c>
      <c r="AV3222" t="s">
        <v>10941</v>
      </c>
      <c r="AW3222" t="s">
        <v>10941</v>
      </c>
    </row>
    <row r="3223" spans="47:49">
      <c r="AU3223" t="s">
        <v>9791</v>
      </c>
      <c r="AV3223" t="s">
        <v>9789</v>
      </c>
      <c r="AW3223" t="s">
        <v>9789</v>
      </c>
    </row>
    <row r="3224" spans="47:49">
      <c r="AU3224" t="s">
        <v>5963</v>
      </c>
      <c r="AV3224" t="s">
        <v>10944</v>
      </c>
      <c r="AW3224" t="s">
        <v>10944</v>
      </c>
    </row>
    <row r="3225" spans="47:49">
      <c r="AU3225" t="s">
        <v>5968</v>
      </c>
      <c r="AV3225" t="s">
        <v>10946</v>
      </c>
      <c r="AW3225" t="s">
        <v>10946</v>
      </c>
    </row>
    <row r="3226" spans="47:49">
      <c r="AU3226" t="s">
        <v>5969</v>
      </c>
      <c r="AV3226" t="s">
        <v>10948</v>
      </c>
      <c r="AW3226" t="s">
        <v>10948</v>
      </c>
    </row>
    <row r="3227" spans="47:49">
      <c r="AU3227" t="s">
        <v>4279</v>
      </c>
      <c r="AV3227" t="s">
        <v>10950</v>
      </c>
      <c r="AW3227" t="s">
        <v>10950</v>
      </c>
    </row>
    <row r="3228" spans="47:49">
      <c r="AU3228" t="s">
        <v>5333</v>
      </c>
      <c r="AV3228" t="s">
        <v>10952</v>
      </c>
      <c r="AW3228" t="s">
        <v>10952</v>
      </c>
    </row>
    <row r="3229" spans="47:49">
      <c r="AU3229" t="s">
        <v>9961</v>
      </c>
      <c r="AV3229" t="s">
        <v>10954</v>
      </c>
      <c r="AW3229" t="s">
        <v>10954</v>
      </c>
    </row>
    <row r="3230" spans="47:49">
      <c r="AU3230" t="s">
        <v>8223</v>
      </c>
      <c r="AV3230" t="s">
        <v>8221</v>
      </c>
      <c r="AW3230" t="s">
        <v>8221</v>
      </c>
    </row>
    <row r="3231" spans="47:49">
      <c r="AU3231" t="s">
        <v>6793</v>
      </c>
      <c r="AV3231" t="s">
        <v>10957</v>
      </c>
      <c r="AW3231" t="s">
        <v>10957</v>
      </c>
    </row>
    <row r="3232" spans="47:49">
      <c r="AU3232" t="s">
        <v>9954</v>
      </c>
      <c r="AV3232" t="s">
        <v>10959</v>
      </c>
      <c r="AW3232" t="s">
        <v>10959</v>
      </c>
    </row>
    <row r="3233" spans="47:49">
      <c r="AU3233" t="s">
        <v>7722</v>
      </c>
      <c r="AV3233" t="s">
        <v>7719</v>
      </c>
      <c r="AW3233" t="s">
        <v>7719</v>
      </c>
    </row>
    <row r="3234" spans="47:49">
      <c r="AU3234" t="s">
        <v>7431</v>
      </c>
      <c r="AV3234" t="s">
        <v>10962</v>
      </c>
      <c r="AW3234" t="s">
        <v>10962</v>
      </c>
    </row>
    <row r="3235" spans="47:49">
      <c r="AU3235" t="s">
        <v>2094</v>
      </c>
      <c r="AV3235" t="s">
        <v>10964</v>
      </c>
      <c r="AW3235" t="s">
        <v>10964</v>
      </c>
    </row>
    <row r="3236" spans="47:49">
      <c r="AU3236" t="s">
        <v>8217</v>
      </c>
      <c r="AV3236" t="s">
        <v>10966</v>
      </c>
      <c r="AW3236" t="s">
        <v>10966</v>
      </c>
    </row>
    <row r="3237" spans="47:49">
      <c r="AU3237" t="s">
        <v>1907</v>
      </c>
      <c r="AV3237" t="s">
        <v>1905</v>
      </c>
      <c r="AW3237" t="s">
        <v>1905</v>
      </c>
    </row>
    <row r="3238" spans="47:49">
      <c r="AU3238" t="s">
        <v>3482</v>
      </c>
      <c r="AV3238" t="s">
        <v>10969</v>
      </c>
      <c r="AW3238" t="s">
        <v>10969</v>
      </c>
    </row>
    <row r="3239" spans="47:49">
      <c r="AU3239" t="s">
        <v>3483</v>
      </c>
      <c r="AV3239" t="s">
        <v>10971</v>
      </c>
      <c r="AW3239" t="s">
        <v>10971</v>
      </c>
    </row>
    <row r="3240" spans="47:49">
      <c r="AU3240" t="s">
        <v>8211</v>
      </c>
      <c r="AV3240" t="s">
        <v>8208</v>
      </c>
      <c r="AW3240" t="s">
        <v>8208</v>
      </c>
    </row>
    <row r="3241" spans="47:49">
      <c r="AU3241" t="s">
        <v>8205</v>
      </c>
      <c r="AV3241" t="s">
        <v>8201</v>
      </c>
      <c r="AW3241" t="s">
        <v>8201</v>
      </c>
    </row>
    <row r="3242" spans="47:49">
      <c r="AU3242" t="s">
        <v>1178</v>
      </c>
      <c r="AV3242" t="s">
        <v>1175</v>
      </c>
      <c r="AW3242" t="s">
        <v>1175</v>
      </c>
    </row>
    <row r="3243" spans="47:49">
      <c r="AU3243" t="s">
        <v>8906</v>
      </c>
      <c r="AV3243" t="s">
        <v>8903</v>
      </c>
      <c r="AW3243" t="s">
        <v>8903</v>
      </c>
    </row>
    <row r="3244" spans="47:49">
      <c r="AU3244" t="s">
        <v>4270</v>
      </c>
      <c r="AV3244" t="s">
        <v>10977</v>
      </c>
      <c r="AW3244" t="s">
        <v>10977</v>
      </c>
    </row>
    <row r="3245" spans="47:49">
      <c r="AU3245" t="s">
        <v>4262</v>
      </c>
      <c r="AV3245" t="s">
        <v>10979</v>
      </c>
      <c r="AW3245" t="s">
        <v>10979</v>
      </c>
    </row>
    <row r="3246" spans="47:49">
      <c r="AU3246" t="s">
        <v>4256</v>
      </c>
      <c r="AV3246" t="s">
        <v>10981</v>
      </c>
      <c r="AW3246" t="s">
        <v>10981</v>
      </c>
    </row>
    <row r="3247" spans="47:49">
      <c r="AU3247" t="s">
        <v>4674</v>
      </c>
      <c r="AV3247" t="s">
        <v>10983</v>
      </c>
      <c r="AW3247" t="s">
        <v>10983</v>
      </c>
    </row>
    <row r="3248" spans="47:49">
      <c r="AU3248" t="s">
        <v>4665</v>
      </c>
      <c r="AV3248" t="s">
        <v>10985</v>
      </c>
      <c r="AW3248" t="s">
        <v>10985</v>
      </c>
    </row>
    <row r="3249" spans="47:49">
      <c r="AU3249" t="s">
        <v>1714</v>
      </c>
      <c r="AV3249" t="s">
        <v>1710</v>
      </c>
      <c r="AW3249" t="s">
        <v>1710</v>
      </c>
    </row>
    <row r="3250" spans="47:49">
      <c r="AU3250" t="s">
        <v>9945</v>
      </c>
      <c r="AV3250" t="s">
        <v>10988</v>
      </c>
      <c r="AW3250" t="s">
        <v>10988</v>
      </c>
    </row>
    <row r="3251" spans="47:49">
      <c r="AU3251" t="s">
        <v>5610</v>
      </c>
      <c r="AV3251" t="s">
        <v>5607</v>
      </c>
      <c r="AW3251" t="s">
        <v>5607</v>
      </c>
    </row>
    <row r="3252" spans="47:49">
      <c r="AU3252" t="s">
        <v>8899</v>
      </c>
      <c r="AV3252" t="s">
        <v>10991</v>
      </c>
      <c r="AW3252" t="s">
        <v>10991</v>
      </c>
    </row>
    <row r="3253" spans="47:49">
      <c r="AU3253" t="s">
        <v>8195</v>
      </c>
      <c r="AV3253" t="s">
        <v>8193</v>
      </c>
      <c r="AW3253" t="s">
        <v>8193</v>
      </c>
    </row>
    <row r="3254" spans="47:49">
      <c r="AU3254" t="s">
        <v>2681</v>
      </c>
      <c r="AV3254" t="s">
        <v>2679</v>
      </c>
      <c r="AW3254" t="s">
        <v>2679</v>
      </c>
    </row>
    <row r="3255" spans="47:49">
      <c r="AU3255" t="s">
        <v>1783</v>
      </c>
      <c r="AV3255" t="s">
        <v>1780</v>
      </c>
      <c r="AW3255" t="s">
        <v>1780</v>
      </c>
    </row>
    <row r="3256" spans="47:49">
      <c r="AU3256" t="s">
        <v>2518</v>
      </c>
      <c r="AV3256" t="s">
        <v>2516</v>
      </c>
      <c r="AW3256" t="s">
        <v>2516</v>
      </c>
    </row>
    <row r="3257" spans="47:49">
      <c r="AU3257" t="s">
        <v>1359</v>
      </c>
      <c r="AV3257" t="s">
        <v>1354</v>
      </c>
      <c r="AW3257" t="s">
        <v>1354</v>
      </c>
    </row>
    <row r="3258" spans="47:49">
      <c r="AU3258" t="s">
        <v>9938</v>
      </c>
      <c r="AV3258" t="s">
        <v>10998</v>
      </c>
      <c r="AW3258" t="s">
        <v>10998</v>
      </c>
    </row>
    <row r="3259" spans="47:49">
      <c r="AU3259" t="s">
        <v>9931</v>
      </c>
      <c r="AV3259" t="s">
        <v>9419</v>
      </c>
      <c r="AW3259" t="s">
        <v>9419</v>
      </c>
    </row>
    <row r="3260" spans="47:49">
      <c r="AU3260" t="s">
        <v>9923</v>
      </c>
      <c r="AV3260" t="s">
        <v>11001</v>
      </c>
      <c r="AW3260" t="s">
        <v>11001</v>
      </c>
    </row>
    <row r="3261" spans="47:49">
      <c r="AU3261" t="s">
        <v>6251</v>
      </c>
      <c r="AV3261" t="s">
        <v>11003</v>
      </c>
      <c r="AW3261" t="s">
        <v>11003</v>
      </c>
    </row>
    <row r="3262" spans="47:49">
      <c r="AU3262" t="s">
        <v>2023</v>
      </c>
      <c r="AV3262" t="s">
        <v>2021</v>
      </c>
      <c r="AW3262" t="s">
        <v>2021</v>
      </c>
    </row>
    <row r="3263" spans="47:49">
      <c r="AU3263" t="s">
        <v>4246</v>
      </c>
      <c r="AV3263" t="s">
        <v>11006</v>
      </c>
      <c r="AW3263" t="s">
        <v>11006</v>
      </c>
    </row>
    <row r="3264" spans="47:49">
      <c r="AU3264" t="s">
        <v>7331</v>
      </c>
      <c r="AV3264" t="s">
        <v>11008</v>
      </c>
      <c r="AW3264" t="s">
        <v>11008</v>
      </c>
    </row>
    <row r="3265" spans="47:49">
      <c r="AU3265" t="s">
        <v>4236</v>
      </c>
      <c r="AV3265" t="s">
        <v>11010</v>
      </c>
      <c r="AW3265" t="s">
        <v>11010</v>
      </c>
    </row>
    <row r="3266" spans="47:49">
      <c r="AU3266" t="s">
        <v>4237</v>
      </c>
      <c r="AV3266" t="s">
        <v>11012</v>
      </c>
      <c r="AW3266" t="s">
        <v>11012</v>
      </c>
    </row>
    <row r="3267" spans="47:49">
      <c r="AU3267" t="s">
        <v>3970</v>
      </c>
      <c r="AV3267" t="s">
        <v>11014</v>
      </c>
      <c r="AW3267" t="s">
        <v>11014</v>
      </c>
    </row>
    <row r="3268" spans="47:49">
      <c r="AU3268" t="s">
        <v>8188</v>
      </c>
      <c r="AV3268" t="s">
        <v>11016</v>
      </c>
      <c r="AW3268" t="s">
        <v>11016</v>
      </c>
    </row>
    <row r="3269" spans="47:49">
      <c r="AU3269" t="s">
        <v>6363</v>
      </c>
      <c r="AV3269" t="s">
        <v>11018</v>
      </c>
      <c r="AW3269" t="s">
        <v>11018</v>
      </c>
    </row>
    <row r="3270" spans="47:49">
      <c r="AU3270" t="s">
        <v>6431</v>
      </c>
      <c r="AV3270" t="s">
        <v>6429</v>
      </c>
      <c r="AW3270" t="s">
        <v>6429</v>
      </c>
    </row>
    <row r="3271" spans="47:49">
      <c r="AU3271" t="s">
        <v>7264</v>
      </c>
      <c r="AV3271" t="s">
        <v>11021</v>
      </c>
      <c r="AW3271" t="s">
        <v>11021</v>
      </c>
    </row>
    <row r="3272" spans="47:49">
      <c r="AU3272" t="s">
        <v>11116</v>
      </c>
      <c r="AV3272" t="s">
        <v>1078</v>
      </c>
      <c r="AW3272" t="s">
        <v>1078</v>
      </c>
    </row>
    <row r="3273" spans="47:49">
      <c r="AU3273" t="s">
        <v>1899</v>
      </c>
      <c r="AV3273" t="s">
        <v>1896</v>
      </c>
      <c r="AW3273" t="s">
        <v>1896</v>
      </c>
    </row>
    <row r="3274" spans="47:49">
      <c r="AU3274" t="s">
        <v>1285</v>
      </c>
      <c r="AV3274" t="s">
        <v>11025</v>
      </c>
      <c r="AW3274" t="s">
        <v>11025</v>
      </c>
    </row>
    <row r="3275" spans="47:49">
      <c r="AU3275" t="s">
        <v>5975</v>
      </c>
      <c r="AV3275" t="s">
        <v>5973</v>
      </c>
      <c r="AW3275" t="s">
        <v>5973</v>
      </c>
    </row>
    <row r="3276" spans="47:49">
      <c r="AU3276" t="s">
        <v>2190</v>
      </c>
      <c r="AV3276" t="s">
        <v>11028</v>
      </c>
      <c r="AW3276" t="s">
        <v>11028</v>
      </c>
    </row>
    <row r="3277" spans="47:49">
      <c r="AU3277" t="s">
        <v>8181</v>
      </c>
      <c r="AV3277" t="s">
        <v>11030</v>
      </c>
      <c r="AW3277" t="s">
        <v>11030</v>
      </c>
    </row>
    <row r="3278" spans="47:49">
      <c r="AU3278" t="s">
        <v>1622</v>
      </c>
      <c r="AV3278" t="s">
        <v>11032</v>
      </c>
      <c r="AW3278" t="s">
        <v>11032</v>
      </c>
    </row>
    <row r="3279" spans="47:49">
      <c r="AU3279" t="s">
        <v>1222</v>
      </c>
      <c r="AV3279" t="s">
        <v>1220</v>
      </c>
      <c r="AW3279" t="s">
        <v>1220</v>
      </c>
    </row>
    <row r="3280" spans="47:49">
      <c r="AU3280" t="s">
        <v>8172</v>
      </c>
      <c r="AV3280" t="s">
        <v>11035</v>
      </c>
      <c r="AW3280" t="s">
        <v>11035</v>
      </c>
    </row>
    <row r="3281" spans="47:49">
      <c r="AU3281" t="s">
        <v>4909</v>
      </c>
      <c r="AV3281" t="s">
        <v>11037</v>
      </c>
      <c r="AW3281" t="s">
        <v>11037</v>
      </c>
    </row>
    <row r="3282" spans="47:49">
      <c r="AU3282" t="s">
        <v>4654</v>
      </c>
      <c r="AV3282" t="s">
        <v>4652</v>
      </c>
      <c r="AW3282" t="s">
        <v>4652</v>
      </c>
    </row>
    <row r="3283" spans="47:49">
      <c r="AU3283" t="s">
        <v>8891</v>
      </c>
      <c r="AV3283" t="s">
        <v>8889</v>
      </c>
      <c r="AW3283" t="s">
        <v>8889</v>
      </c>
    </row>
    <row r="3284" spans="47:49">
      <c r="AU3284" t="s">
        <v>2497</v>
      </c>
      <c r="AV3284" t="s">
        <v>11041</v>
      </c>
      <c r="AW3284" t="s">
        <v>11041</v>
      </c>
    </row>
    <row r="3285" spans="47:49">
      <c r="AU3285" t="s">
        <v>1686</v>
      </c>
      <c r="AV3285" t="s">
        <v>1655</v>
      </c>
      <c r="AW3285" t="s">
        <v>1655</v>
      </c>
    </row>
    <row r="3286" spans="47:49">
      <c r="AU3286" t="s">
        <v>9916</v>
      </c>
      <c r="AV3286" t="s">
        <v>11044</v>
      </c>
      <c r="AW3286" t="s">
        <v>11044</v>
      </c>
    </row>
    <row r="3287" spans="47:49">
      <c r="AU3287" t="s">
        <v>4899</v>
      </c>
      <c r="AV3287" t="s">
        <v>4896</v>
      </c>
      <c r="AW3287" t="s">
        <v>4896</v>
      </c>
    </row>
    <row r="3288" spans="47:49">
      <c r="AU3288" t="s">
        <v>9910</v>
      </c>
      <c r="AV3288" t="s">
        <v>11047</v>
      </c>
      <c r="AW3288" t="s">
        <v>11047</v>
      </c>
    </row>
    <row r="3289" spans="47:49">
      <c r="AU3289" t="s">
        <v>5686</v>
      </c>
      <c r="AV3289" t="s">
        <v>5684</v>
      </c>
      <c r="AW3289" t="s">
        <v>5684</v>
      </c>
    </row>
    <row r="3290" spans="47:49">
      <c r="AU3290" t="s">
        <v>9904</v>
      </c>
      <c r="AV3290" t="s">
        <v>11050</v>
      </c>
      <c r="AW3290" t="s">
        <v>11050</v>
      </c>
    </row>
    <row r="3291" spans="47:49">
      <c r="AU3291" t="s">
        <v>2704</v>
      </c>
      <c r="AV3291" t="s">
        <v>2699</v>
      </c>
      <c r="AW3291" t="s">
        <v>2699</v>
      </c>
    </row>
    <row r="3292" spans="47:49">
      <c r="AU3292" t="s">
        <v>7911</v>
      </c>
      <c r="AV3292" t="s">
        <v>11053</v>
      </c>
      <c r="AW3292" t="s">
        <v>11053</v>
      </c>
    </row>
    <row r="3293" spans="47:49">
      <c r="AU3293" t="s">
        <v>9897</v>
      </c>
      <c r="AV3293" t="s">
        <v>11055</v>
      </c>
      <c r="AW3293" t="s">
        <v>11055</v>
      </c>
    </row>
    <row r="3294" spans="47:49">
      <c r="AU3294" t="s">
        <v>6837</v>
      </c>
      <c r="AV3294" t="s">
        <v>6835</v>
      </c>
      <c r="AW3294" t="s">
        <v>6835</v>
      </c>
    </row>
    <row r="3295" spans="47:49">
      <c r="AU3295" t="s">
        <v>9888</v>
      </c>
      <c r="AV3295" t="s">
        <v>11058</v>
      </c>
      <c r="AW3295" t="s">
        <v>11058</v>
      </c>
    </row>
    <row r="3296" spans="47:49">
      <c r="AU3296" t="s">
        <v>7886</v>
      </c>
      <c r="AV3296" t="s">
        <v>11060</v>
      </c>
      <c r="AW3296" t="s">
        <v>11060</v>
      </c>
    </row>
    <row r="3297" spans="47:49">
      <c r="AU3297" t="s">
        <v>1368</v>
      </c>
      <c r="AV3297" t="s">
        <v>11062</v>
      </c>
      <c r="AW3297" t="s">
        <v>11062</v>
      </c>
    </row>
    <row r="3298" spans="47:49">
      <c r="AU3298" t="s">
        <v>7168</v>
      </c>
      <c r="AV3298" t="s">
        <v>7166</v>
      </c>
      <c r="AW3298" t="s">
        <v>7166</v>
      </c>
    </row>
    <row r="3299" spans="47:49">
      <c r="AU3299" t="s">
        <v>9877</v>
      </c>
      <c r="AV3299" t="s">
        <v>11065</v>
      </c>
      <c r="AW3299" t="s">
        <v>11065</v>
      </c>
    </row>
    <row r="3300" spans="47:49">
      <c r="AU3300" t="s">
        <v>5771</v>
      </c>
      <c r="AV3300" t="s">
        <v>11067</v>
      </c>
      <c r="AW3300" t="s">
        <v>11067</v>
      </c>
    </row>
    <row r="3301" spans="47:49">
      <c r="AU3301" t="s">
        <v>5772</v>
      </c>
      <c r="AV3301" t="s">
        <v>11069</v>
      </c>
      <c r="AW3301" t="s">
        <v>11069</v>
      </c>
    </row>
    <row r="3302" spans="47:49">
      <c r="AU3302" t="s">
        <v>5773</v>
      </c>
      <c r="AV3302" t="s">
        <v>11071</v>
      </c>
      <c r="AW3302" t="s">
        <v>11071</v>
      </c>
    </row>
    <row r="3303" spans="47:49">
      <c r="AU3303" t="s">
        <v>5762</v>
      </c>
      <c r="AV3303" t="s">
        <v>11073</v>
      </c>
      <c r="AW3303" t="s">
        <v>11073</v>
      </c>
    </row>
    <row r="3304" spans="47:49">
      <c r="AU3304" t="s">
        <v>9868</v>
      </c>
      <c r="AV3304" t="s">
        <v>11075</v>
      </c>
      <c r="AW3304" t="s">
        <v>11075</v>
      </c>
    </row>
    <row r="3305" spans="47:49">
      <c r="AU3305" t="s">
        <v>2140</v>
      </c>
      <c r="AV3305" t="s">
        <v>11077</v>
      </c>
      <c r="AW3305" t="s">
        <v>11077</v>
      </c>
    </row>
    <row r="3306" spans="47:49">
      <c r="AU3306" t="s">
        <v>9860</v>
      </c>
      <c r="AV3306" t="s">
        <v>11079</v>
      </c>
      <c r="AW3306" t="s">
        <v>11079</v>
      </c>
    </row>
    <row r="3307" spans="47:49">
      <c r="AU3307" t="s">
        <v>1145</v>
      </c>
      <c r="AV3307" t="s">
        <v>1142</v>
      </c>
      <c r="AW3307" t="s">
        <v>1142</v>
      </c>
    </row>
    <row r="3308" spans="47:49">
      <c r="AU3308" t="s">
        <v>1647</v>
      </c>
      <c r="AV3308" t="s">
        <v>11082</v>
      </c>
      <c r="AW3308" t="s">
        <v>11082</v>
      </c>
    </row>
    <row r="3309" spans="47:49">
      <c r="AU3309" t="s">
        <v>8885</v>
      </c>
      <c r="AV3309" t="s">
        <v>11084</v>
      </c>
      <c r="AW3309" t="s">
        <v>11084</v>
      </c>
    </row>
    <row r="3310" spans="47:49">
      <c r="AU3310" t="s">
        <v>8886</v>
      </c>
      <c r="AV3310" t="s">
        <v>11086</v>
      </c>
      <c r="AW3310" t="s">
        <v>11086</v>
      </c>
    </row>
    <row r="3311" spans="47:49">
      <c r="AU3311" t="s">
        <v>7969</v>
      </c>
      <c r="AV3311" t="s">
        <v>11088</v>
      </c>
      <c r="AW3311" t="s">
        <v>11088</v>
      </c>
    </row>
    <row r="3312" spans="47:49">
      <c r="AU3312" t="s">
        <v>6441</v>
      </c>
      <c r="AV3312" t="s">
        <v>11090</v>
      </c>
      <c r="AW3312" t="s">
        <v>11090</v>
      </c>
    </row>
    <row r="3313" spans="47:49">
      <c r="AU3313" t="s">
        <v>9773</v>
      </c>
      <c r="AV3313" t="s">
        <v>11092</v>
      </c>
      <c r="AW3313" t="s">
        <v>11092</v>
      </c>
    </row>
  </sheetData>
  <autoFilter ref="A4:AX1545"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2026-01-21T08:46:38Z</dcterms:modified>
  <cp:category/>
  <cp:contentStatus/>
</cp:coreProperties>
</file>