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Wieprzowina\"/>
    </mc:Choice>
  </mc:AlternateContent>
  <bookViews>
    <workbookView xWindow="-15" yWindow="7125" windowWidth="24240" windowHeight="4665" tabRatio="926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Ceny zakupu_ZSRIR" sheetId="10552" r:id="rId10"/>
    <sheet name="CENY_MAJ_2020" sheetId="10824" r:id="rId11"/>
    <sheet name="Sprzedaż_Półtusz_tyg" sheetId="10659" r:id="rId12"/>
    <sheet name="Sprzed_elementy_przetw_tyg" sheetId="10112" r:id="rId13"/>
    <sheet name="prosieta_Polska_tyg" sheetId="274" r:id="rId14"/>
    <sheet name="prosieta_targi " sheetId="2304" r:id="rId15"/>
    <sheet name="prosieta_wojew" sheetId="10529" r:id="rId16"/>
    <sheet name="ceny_targ_kraj_03_20" sheetId="10693" r:id="rId17"/>
    <sheet name="CENY_POLTUSZE_wieprz_03_20" sheetId="10780" r:id="rId18"/>
    <sheet name="mięso el._Zestawienie MCE" sheetId="10781" r:id="rId19"/>
    <sheet name="Ceny_miesieczneUE_V_2020" sheetId="10825" r:id="rId20"/>
    <sheet name="Ceny_tygodniowe_UE" sheetId="10608" r:id="rId21"/>
    <sheet name="tabela_BIULETYN_NOWA" sheetId="10827" r:id="rId22"/>
    <sheet name="Handel zagr. wg krajów 4_20" sheetId="10826" r:id="rId23"/>
    <sheet name="HANDEL_I-XII_2019" sheetId="10805" r:id="rId24"/>
    <sheet name="Handel zagr. wg krajów 12_19" sheetId="10804" r:id="rId25"/>
    <sheet name="HANDEL_2019kod0103_WSTĘPNY" sheetId="10811" r:id="rId26"/>
    <sheet name="HANDEL_2019kod0203_WSTEPNY" sheetId="10810" r:id="rId27"/>
    <sheet name="UBOJE_wgGUS" sheetId="10666" r:id="rId28"/>
    <sheet name="Zestawienia_e-WGT " sheetId="10144" r:id="rId29"/>
    <sheet name="Ceny_roczneUE_2015_1995" sheetId="10484" r:id="rId30"/>
    <sheet name="BAZA_Ceny_UE_2009_2019" sheetId="10749" r:id="rId31"/>
  </sheets>
  <externalReferences>
    <externalReference r:id="rId32"/>
    <externalReference r:id="rId33"/>
    <externalReference r:id="rId34"/>
  </externalReferences>
  <definedNames>
    <definedName name="\a">#N/A</definedName>
    <definedName name="\s" localSheetId="9">#REF!</definedName>
    <definedName name="\s" localSheetId="10">#REF!</definedName>
    <definedName name="\s" localSheetId="19">#REF!</definedName>
    <definedName name="\s" localSheetId="17">#REF!</definedName>
    <definedName name="\s" localSheetId="16">#REF!</definedName>
    <definedName name="\s" localSheetId="3">#REF!</definedName>
    <definedName name="\s" localSheetId="24">#REF!</definedName>
    <definedName name="\s" localSheetId="22">#REF!</definedName>
    <definedName name="\s" localSheetId="25">#REF!</definedName>
    <definedName name="\s" localSheetId="26">#REF!</definedName>
    <definedName name="\s" localSheetId="23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11">#REF!</definedName>
    <definedName name="\s" localSheetId="21">#REF!</definedName>
    <definedName name="\s">#REF!</definedName>
    <definedName name="_17_11_2011" localSheetId="10">#REF!</definedName>
    <definedName name="_17_11_2011" localSheetId="19">#REF!</definedName>
    <definedName name="_17_11_2011" localSheetId="24">#REF!</definedName>
    <definedName name="_17_11_2011" localSheetId="22">#REF!</definedName>
    <definedName name="_17_11_2011" localSheetId="25">#REF!</definedName>
    <definedName name="_17_11_2011" localSheetId="26">#REF!</definedName>
    <definedName name="_17_11_2011" localSheetId="0">#REF!</definedName>
    <definedName name="_17_11_2011" localSheetId="1">#REF!</definedName>
    <definedName name="_17_11_2011">#REF!</definedName>
    <definedName name="_7_11_2011" localSheetId="10">#REF!</definedName>
    <definedName name="_7_11_2011" localSheetId="19">#REF!</definedName>
    <definedName name="_7_11_2011" localSheetId="29">#REF!</definedName>
    <definedName name="_7_11_2011" localSheetId="24">#REF!</definedName>
    <definedName name="_7_11_2011" localSheetId="22">#REF!</definedName>
    <definedName name="_7_11_2011" localSheetId="25">#REF!</definedName>
    <definedName name="_7_11_2011" localSheetId="26">#REF!</definedName>
    <definedName name="_7_11_2011" localSheetId="0">#REF!</definedName>
    <definedName name="_7_11_2011" localSheetId="1">#REF!</definedName>
    <definedName name="_7_11_2011">#REF!</definedName>
    <definedName name="_A" localSheetId="9">#REF!</definedName>
    <definedName name="_A" localSheetId="10">#REF!</definedName>
    <definedName name="_A" localSheetId="19">#REF!</definedName>
    <definedName name="_A" localSheetId="17">#REF!</definedName>
    <definedName name="_A" localSheetId="16">#REF!</definedName>
    <definedName name="_A" localSheetId="3">#REF!</definedName>
    <definedName name="_A" localSheetId="24">#REF!</definedName>
    <definedName name="_A" localSheetId="22">#REF!</definedName>
    <definedName name="_A" localSheetId="26">#REF!</definedName>
    <definedName name="_A" localSheetId="23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 localSheetId="21">#REF!</definedName>
    <definedName name="_A">#REF!</definedName>
    <definedName name="_xlnm._FilterDatabase" localSheetId="8" hidden="1">Ceny_TYG_żywiec!$I$5:$N$5</definedName>
    <definedName name="_xlnm._FilterDatabase" localSheetId="23" hidden="1">'HANDEL_I-XII_2019'!#REF!</definedName>
    <definedName name="_xlnm._FilterDatabase" localSheetId="14" hidden="1">'prosieta_targi '!$B$4:$F$4</definedName>
    <definedName name="_xlnm._FilterDatabase" localSheetId="11" hidden="1">Sprzedaż_Półtusz_tyg!$B$7:$E$48</definedName>
    <definedName name="_xlnm._FilterDatabase" localSheetId="21" hidden="1">tabela_BIULETYN_NOWA!#REF!</definedName>
    <definedName name="_Hlk40819138" localSheetId="27">UBOJE_wgGUS!$B$46</definedName>
    <definedName name="_Toc93480291" localSheetId="12">Sprzed_elementy_przetw_tyg!$B$47</definedName>
    <definedName name="_Toc93480292" localSheetId="12">Sprzed_elementy_przetw_tyg!$B$48</definedName>
    <definedName name="_Toc93480293" localSheetId="12">Sprzed_elementy_przetw_tyg!$B$52</definedName>
    <definedName name="aaaa">#REF!</definedName>
    <definedName name="AllPerc" localSheetId="10">#REF!,#REF!</definedName>
    <definedName name="AllPerc" localSheetId="19">#REF!,#REF!</definedName>
    <definedName name="AllPerc" localSheetId="29">#REF!,#REF!</definedName>
    <definedName name="AllPerc" localSheetId="20">#REF!,#REF!</definedName>
    <definedName name="AllPerc" localSheetId="24">#REF!,#REF!</definedName>
    <definedName name="AllPerc" localSheetId="22">#REF!,#REF!</definedName>
    <definedName name="AllPerc" localSheetId="25">#REF!,#REF!</definedName>
    <definedName name="AllPerc" localSheetId="26">#REF!,#REF!</definedName>
    <definedName name="AllPerc" localSheetId="0">#REF!,#REF!</definedName>
    <definedName name="AllPerc" localSheetId="1">#REF!,#REF!</definedName>
    <definedName name="AllPerc" localSheetId="11">#REF!,#REF!</definedName>
    <definedName name="AllPerc">#REF!,#REF!</definedName>
    <definedName name="BothPerc" localSheetId="10">#REF!</definedName>
    <definedName name="BothPerc" localSheetId="19">#REF!</definedName>
    <definedName name="BothPerc" localSheetId="29">#REF!</definedName>
    <definedName name="BothPerc" localSheetId="20">#REF!</definedName>
    <definedName name="BothPerc" localSheetId="24">#REF!</definedName>
    <definedName name="BothPerc" localSheetId="22">#REF!</definedName>
    <definedName name="BothPerc" localSheetId="25">#REF!</definedName>
    <definedName name="BothPerc" localSheetId="26">#REF!</definedName>
    <definedName name="BothPerc" localSheetId="0">#REF!</definedName>
    <definedName name="BothPerc" localSheetId="1">#REF!</definedName>
    <definedName name="BothPerc" localSheetId="11">#REF!</definedName>
    <definedName name="BothPerc">#REF!</definedName>
    <definedName name="ColPre" localSheetId="10">#REF!</definedName>
    <definedName name="ColPre" localSheetId="19">#REF!</definedName>
    <definedName name="ColPre" localSheetId="29">#REF!</definedName>
    <definedName name="ColPre" localSheetId="24">#REF!</definedName>
    <definedName name="ColPre" localSheetId="22">#REF!</definedName>
    <definedName name="ColPre" localSheetId="25">#REF!</definedName>
    <definedName name="ColPre" localSheetId="26">#REF!</definedName>
    <definedName name="ColPre" localSheetId="0">#REF!</definedName>
    <definedName name="ColPre" localSheetId="1">#REF!</definedName>
    <definedName name="ColPre">#REF!</definedName>
    <definedName name="CurShe" localSheetId="10">#REF!</definedName>
    <definedName name="CurShe" localSheetId="19">#REF!</definedName>
    <definedName name="CurShe" localSheetId="29">#REF!</definedName>
    <definedName name="CurShe" localSheetId="24">#REF!</definedName>
    <definedName name="CurShe" localSheetId="22">#REF!</definedName>
    <definedName name="CurShe" localSheetId="25">#REF!</definedName>
    <definedName name="CurShe" localSheetId="26">#REF!</definedName>
    <definedName name="CurShe" localSheetId="0">#REF!</definedName>
    <definedName name="CurShe" localSheetId="1">#REF!</definedName>
    <definedName name="CurShe">#REF!</definedName>
    <definedName name="FirstPerc" localSheetId="10">#REF!</definedName>
    <definedName name="FirstPerc" localSheetId="19">#REF!</definedName>
    <definedName name="FirstPerc" localSheetId="29">#REF!</definedName>
    <definedName name="FirstPerc" localSheetId="24">#REF!</definedName>
    <definedName name="FirstPerc" localSheetId="22">#REF!</definedName>
    <definedName name="FirstPerc" localSheetId="25">#REF!</definedName>
    <definedName name="FirstPerc" localSheetId="26">#REF!</definedName>
    <definedName name="FirstPerc" localSheetId="0">#REF!</definedName>
    <definedName name="FirstPerc" localSheetId="1">#REF!</definedName>
    <definedName name="FirstPerc">#REF!</definedName>
    <definedName name="gg" localSheetId="10">#REF!</definedName>
    <definedName name="gg" localSheetId="19">#REF!</definedName>
    <definedName name="gg" localSheetId="24">#REF!</definedName>
    <definedName name="gg" localSheetId="22">#REF!</definedName>
    <definedName name="gg" localSheetId="25">#REF!</definedName>
    <definedName name="gg" localSheetId="26">#REF!</definedName>
    <definedName name="gg" localSheetId="0">#REF!</definedName>
    <definedName name="gg" localSheetId="1">#REF!</definedName>
    <definedName name="gg">#REF!</definedName>
    <definedName name="jose" localSheetId="10">#REF!</definedName>
    <definedName name="jose" localSheetId="19">#REF!</definedName>
    <definedName name="jose" localSheetId="29">#REF!</definedName>
    <definedName name="jose" localSheetId="24">#REF!</definedName>
    <definedName name="jose" localSheetId="22">#REF!</definedName>
    <definedName name="jose" localSheetId="25">#REF!</definedName>
    <definedName name="jose" localSheetId="26">#REF!</definedName>
    <definedName name="jose" localSheetId="0">#REF!</definedName>
    <definedName name="jose" localSheetId="1">#REF!</definedName>
    <definedName name="jose">#REF!</definedName>
    <definedName name="Last5" localSheetId="10">#REF!</definedName>
    <definedName name="Last5" localSheetId="19">#REF!</definedName>
    <definedName name="Last5" localSheetId="29">#REF!</definedName>
    <definedName name="Last5" localSheetId="24">#REF!</definedName>
    <definedName name="Last5" localSheetId="22">#REF!</definedName>
    <definedName name="Last5" localSheetId="25">#REF!</definedName>
    <definedName name="Last5" localSheetId="26">#REF!</definedName>
    <definedName name="Last5" localSheetId="0">#REF!</definedName>
    <definedName name="Last5" localSheetId="1">#REF!</definedName>
    <definedName name="Last5">#REF!</definedName>
    <definedName name="MaxDate" localSheetId="19">'[1]Amis Exchange rate'!$D$2</definedName>
    <definedName name="MaxDate" localSheetId="25">'[2]Amis Exchange rate'!$D$2</definedName>
    <definedName name="MaxDate" localSheetId="26">'[2]Amis Exchange rate'!$D$2</definedName>
    <definedName name="MaxDate">'[3]Amis Exchange rate'!$D$2</definedName>
    <definedName name="MonPre" localSheetId="10">#REF!</definedName>
    <definedName name="MonPre" localSheetId="19">#REF!</definedName>
    <definedName name="MonPre" localSheetId="29">#REF!</definedName>
    <definedName name="MonPre" localSheetId="20">#REF!</definedName>
    <definedName name="MonPre" localSheetId="24">#REF!</definedName>
    <definedName name="MonPre" localSheetId="22">#REF!</definedName>
    <definedName name="MonPre" localSheetId="25">#REF!</definedName>
    <definedName name="MonPre" localSheetId="26">#REF!</definedName>
    <definedName name="MonPre" localSheetId="0">#REF!</definedName>
    <definedName name="MonPre" localSheetId="1">#REF!</definedName>
    <definedName name="MonPre" localSheetId="11">#REF!</definedName>
    <definedName name="MonPre">#REF!</definedName>
    <definedName name="NumPri" localSheetId="10">#REF!</definedName>
    <definedName name="NumPri" localSheetId="19">#REF!</definedName>
    <definedName name="NumPri" localSheetId="29">#REF!</definedName>
    <definedName name="NumPri" localSheetId="24">#REF!</definedName>
    <definedName name="NumPri" localSheetId="22">#REF!</definedName>
    <definedName name="NumPri" localSheetId="25">#REF!</definedName>
    <definedName name="NumPri" localSheetId="26">#REF!</definedName>
    <definedName name="NumPri" localSheetId="0">#REF!</definedName>
    <definedName name="NumPri" localSheetId="1">#REF!</definedName>
    <definedName name="NumPri">#REF!</definedName>
    <definedName name="_xlnm.Print_Area" localSheetId="9">'Ceny zakupu_ZSRIR'!$A$1:$P$22</definedName>
    <definedName name="_xlnm.Print_Area" localSheetId="10">#REF!</definedName>
    <definedName name="_xlnm.Print_Area" localSheetId="19">#REF!</definedName>
    <definedName name="_xlnm.Print_Area" localSheetId="17">#REF!</definedName>
    <definedName name="_xlnm.Print_Area" localSheetId="29">Ceny_roczneUE_2015_1995!$A$1:$AD$72</definedName>
    <definedName name="_xlnm.Print_Area" localSheetId="16">#REF!</definedName>
    <definedName name="_xlnm.Print_Area" localSheetId="3">#REF!</definedName>
    <definedName name="_xlnm.Print_Area" localSheetId="24">#REF!</definedName>
    <definedName name="_xlnm.Print_Area" localSheetId="22">#REF!</definedName>
    <definedName name="_xlnm.Print_Area" localSheetId="25">#REF!</definedName>
    <definedName name="_xlnm.Print_Area" localSheetId="26">#REF!</definedName>
    <definedName name="_xlnm.Print_Area" localSheetId="23">#REF!</definedName>
    <definedName name="_xlnm.Print_Area" localSheetId="0">#REF!</definedName>
    <definedName name="_xlnm.Print_Area" localSheetId="1">#REF!</definedName>
    <definedName name="_xlnm.Print_Area" localSheetId="13">prosieta_Polska_tyg!$A$1:$AA$24</definedName>
    <definedName name="_xlnm.Print_Area" localSheetId="15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1">#REF!</definedName>
    <definedName name="_xlnm.Print_Area" localSheetId="21">#REF!</definedName>
    <definedName name="_xlnm.Print_Area" localSheetId="27">UBOJE_wgGUS!$AE$1:$BC$47</definedName>
    <definedName name="_xlnm.Print_Area">#REF!</definedName>
    <definedName name="ppp" localSheetId="10">#REF!</definedName>
    <definedName name="ppp" localSheetId="19">#REF!</definedName>
    <definedName name="ppp" localSheetId="24">#REF!</definedName>
    <definedName name="ppp" localSheetId="22">#REF!</definedName>
    <definedName name="ppp" localSheetId="26">#REF!</definedName>
    <definedName name="ppp" localSheetId="0">#REF!</definedName>
    <definedName name="ppp" localSheetId="1">#REF!</definedName>
    <definedName name="ppp" localSheetId="11">#REF!</definedName>
    <definedName name="ppp">#REF!</definedName>
    <definedName name="Prosieta" localSheetId="30">#REF!</definedName>
    <definedName name="Prosieta" localSheetId="10">#REF!</definedName>
    <definedName name="Prosieta" localSheetId="19">#REF!</definedName>
    <definedName name="Prosieta" localSheetId="3">#REF!</definedName>
    <definedName name="Prosieta" localSheetId="24">#REF!</definedName>
    <definedName name="Prosieta" localSheetId="22">#REF!</definedName>
    <definedName name="Prosieta" localSheetId="25">#REF!</definedName>
    <definedName name="Prosieta" localSheetId="26">#REF!</definedName>
    <definedName name="Prosieta" localSheetId="23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 localSheetId="21">#REF!</definedName>
    <definedName name="Prosieta">#REF!</definedName>
    <definedName name="recap" localSheetId="30">#REF!</definedName>
    <definedName name="recap" localSheetId="10">#REF!</definedName>
    <definedName name="recap" localSheetId="19">#REF!</definedName>
    <definedName name="recap" localSheetId="8">#REF!</definedName>
    <definedName name="recap" localSheetId="3">#REF!</definedName>
    <definedName name="recap" localSheetId="24">#REF!</definedName>
    <definedName name="recap" localSheetId="22">#REF!</definedName>
    <definedName name="recap" localSheetId="25">#REF!</definedName>
    <definedName name="recap" localSheetId="26">#REF!</definedName>
    <definedName name="recap" localSheetId="23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 localSheetId="21">#REF!</definedName>
    <definedName name="recap">#REF!</definedName>
    <definedName name="SecondPerc" localSheetId="10">#REF!</definedName>
    <definedName name="SecondPerc" localSheetId="19">#REF!</definedName>
    <definedName name="SecondPerc" localSheetId="29">#REF!</definedName>
    <definedName name="SecondPerc" localSheetId="24">#REF!</definedName>
    <definedName name="SecondPerc" localSheetId="22">#REF!</definedName>
    <definedName name="SecondPerc" localSheetId="25">#REF!</definedName>
    <definedName name="SecondPerc" localSheetId="26">#REF!</definedName>
    <definedName name="SecondPerc" localSheetId="0">#REF!</definedName>
    <definedName name="SecondPerc" localSheetId="1">#REF!</definedName>
    <definedName name="SecondPerc">#REF!</definedName>
    <definedName name="TodDat" localSheetId="10">#REF!</definedName>
    <definedName name="TodDat" localSheetId="19">#REF!</definedName>
    <definedName name="TodDat" localSheetId="29">#REF!</definedName>
    <definedName name="TodDat" localSheetId="24">#REF!</definedName>
    <definedName name="TodDat" localSheetId="22">#REF!</definedName>
    <definedName name="TodDat" localSheetId="25">#REF!</definedName>
    <definedName name="TodDat" localSheetId="26">#REF!</definedName>
    <definedName name="TodDat" localSheetId="0">#REF!</definedName>
    <definedName name="TodDat" localSheetId="1">#REF!</definedName>
    <definedName name="TodDat">#REF!</definedName>
    <definedName name="WeeNum" localSheetId="10">#REF!</definedName>
    <definedName name="WeeNum" localSheetId="19">#REF!</definedName>
    <definedName name="WeeNum" localSheetId="29">#REF!</definedName>
    <definedName name="WeeNum" localSheetId="24">#REF!</definedName>
    <definedName name="WeeNum" localSheetId="22">#REF!</definedName>
    <definedName name="WeeNum" localSheetId="25">#REF!</definedName>
    <definedName name="WeeNum" localSheetId="26">#REF!</definedName>
    <definedName name="WeeNum" localSheetId="0">#REF!</definedName>
    <definedName name="WeeNum" localSheetId="1">#REF!</definedName>
    <definedName name="WeeNum">#REF!</definedName>
    <definedName name="zywiec" localSheetId="30">#REF!</definedName>
    <definedName name="zywiec" localSheetId="10">#REF!</definedName>
    <definedName name="zywiec" localSheetId="19">#REF!</definedName>
    <definedName name="zywiec" localSheetId="3">#REF!</definedName>
    <definedName name="zywiec" localSheetId="24">#REF!</definedName>
    <definedName name="zywiec" localSheetId="22">#REF!</definedName>
    <definedName name="zywiec" localSheetId="25">#REF!</definedName>
    <definedName name="zywiec" localSheetId="26">#REF!</definedName>
    <definedName name="zywiec" localSheetId="23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 localSheetId="21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44" i="10827" l="1"/>
  <c r="C44" i="10827"/>
  <c r="D31" i="10827"/>
  <c r="C31" i="10827"/>
  <c r="D22" i="10827"/>
  <c r="C22" i="10827"/>
  <c r="D18" i="10827" l="1"/>
  <c r="C18" i="10827"/>
  <c r="C19" i="10827"/>
  <c r="D19" i="10827"/>
  <c r="W42" i="10826"/>
  <c r="D52" i="10825" l="1"/>
  <c r="E52" i="10825"/>
  <c r="D53" i="10825"/>
  <c r="E53" i="10825"/>
  <c r="D54" i="10825"/>
  <c r="E54" i="10825"/>
  <c r="D55" i="10825"/>
  <c r="E55" i="10825"/>
  <c r="D56" i="10825"/>
  <c r="E56" i="10825"/>
  <c r="D57" i="10825"/>
  <c r="E57" i="10825"/>
  <c r="D58" i="10825"/>
  <c r="E58" i="10825"/>
  <c r="D59" i="10825"/>
  <c r="E59" i="10825"/>
  <c r="D60" i="10825"/>
  <c r="E60" i="10825"/>
  <c r="D61" i="10825"/>
  <c r="E61" i="10825"/>
  <c r="D62" i="10825"/>
  <c r="E62" i="10825"/>
  <c r="D63" i="10825"/>
  <c r="E63" i="10825"/>
  <c r="D64" i="10825"/>
  <c r="E64" i="10825"/>
  <c r="D65" i="10825"/>
  <c r="E65" i="10825"/>
  <c r="D66" i="10825"/>
  <c r="E66" i="10825"/>
  <c r="D67" i="10825"/>
  <c r="E67" i="10825"/>
  <c r="D68" i="10825"/>
  <c r="E68" i="10825"/>
  <c r="D69" i="10825"/>
  <c r="E69" i="10825"/>
  <c r="D70" i="10825"/>
  <c r="E70" i="10825"/>
  <c r="D71" i="10825"/>
  <c r="E71" i="10825"/>
  <c r="D72" i="10825"/>
  <c r="E72" i="10825"/>
  <c r="D73" i="10825"/>
  <c r="E73" i="10825"/>
  <c r="D74" i="10825"/>
  <c r="E74" i="10825"/>
  <c r="D75" i="10825"/>
  <c r="E75" i="10825"/>
  <c r="D76" i="10825"/>
  <c r="E76" i="10825"/>
  <c r="D77" i="10825"/>
  <c r="E77" i="10825"/>
  <c r="D79" i="10825"/>
  <c r="E79" i="10825"/>
  <c r="G17" i="2276" l="1"/>
  <c r="O9" i="10824" l="1"/>
  <c r="O8" i="10824"/>
  <c r="O7" i="10824"/>
  <c r="O6" i="10824"/>
  <c r="O5" i="10824"/>
  <c r="C31" i="10666" l="1"/>
  <c r="C32" i="10666" s="1"/>
  <c r="C33" i="10666" s="1"/>
  <c r="C15" i="10666"/>
  <c r="C14" i="10666"/>
  <c r="C16" i="10666" l="1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E37" i="10529" l="1"/>
  <c r="F37" i="10529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D44" i="10805" l="1"/>
  <c r="C44" i="10805"/>
  <c r="D31" i="10805"/>
  <c r="C31" i="10805"/>
  <c r="D22" i="10805"/>
  <c r="C22" i="10805"/>
  <c r="W42" i="10804"/>
  <c r="C18" i="10805" l="1"/>
  <c r="D18" i="10805"/>
  <c r="C19" i="10805"/>
  <c r="D19" i="10805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15" i="10666"/>
  <c r="E15" i="10666" s="1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K41" i="10666" l="1"/>
  <c r="E40" i="10666"/>
  <c r="E24" i="10666"/>
  <c r="K25" i="10666"/>
  <c r="E25" i="10666" s="1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16" i="10666"/>
  <c r="Y17" i="10666"/>
  <c r="T17" i="10666" s="1"/>
  <c r="Y34" i="10666" l="1"/>
  <c r="T34" i="10666" s="1"/>
  <c r="AA33" i="10666"/>
  <c r="AA17" i="10666"/>
  <c r="Y18" i="10666"/>
  <c r="T18" i="10666" s="1"/>
  <c r="AG35" i="10666"/>
  <c r="AI34" i="10666"/>
  <c r="AA34" i="10666"/>
  <c r="Y35" i="10666"/>
  <c r="T35" i="10666" s="1"/>
  <c r="AI35" i="10666" l="1"/>
  <c r="AG36" i="10666"/>
  <c r="Y36" i="10666"/>
  <c r="T36" i="10666" s="1"/>
  <c r="AA35" i="10666"/>
  <c r="AA18" i="10666"/>
  <c r="Y19" i="10666"/>
  <c r="T19" i="10666" s="1"/>
  <c r="Y37" i="10666" l="1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U41" i="10484" l="1"/>
  <c r="U46" i="10484" s="1"/>
  <c r="T41" i="10484"/>
  <c r="T46" i="10484" s="1"/>
  <c r="S41" i="10484"/>
  <c r="S46" i="10484" s="1"/>
  <c r="R41" i="10484"/>
  <c r="R42" i="10484" s="1"/>
  <c r="Q41" i="10484"/>
  <c r="Q42" i="10484" s="1"/>
  <c r="P41" i="10484"/>
  <c r="P46" i="10484" s="1"/>
  <c r="P47" i="10484" s="1"/>
  <c r="O41" i="10484"/>
  <c r="O46" i="10484" s="1"/>
  <c r="N41" i="10484"/>
  <c r="N46" i="10484" s="1"/>
  <c r="M41" i="10484"/>
  <c r="M46" i="10484" s="1"/>
  <c r="L41" i="10484"/>
  <c r="L42" i="10484" s="1"/>
  <c r="K41" i="10484"/>
  <c r="K42" i="10484" s="1"/>
  <c r="J41" i="10484"/>
  <c r="J46" i="10484" s="1"/>
  <c r="J47" i="10484" s="1"/>
  <c r="I41" i="10484"/>
  <c r="I46" i="10484" s="1"/>
  <c r="H41" i="10484"/>
  <c r="H46" i="10484" s="1"/>
  <c r="G41" i="10484"/>
  <c r="G46" i="10484" s="1"/>
  <c r="F41" i="10484"/>
  <c r="F42" i="10484" s="1"/>
  <c r="E41" i="10484"/>
  <c r="E42" i="10484" s="1"/>
  <c r="D41" i="10484"/>
  <c r="D46" i="10484" s="1"/>
  <c r="D47" i="10484" s="1"/>
  <c r="C41" i="10484"/>
  <c r="C46" i="10484" s="1"/>
  <c r="U40" i="10484"/>
  <c r="U45" i="10484" s="1"/>
  <c r="T40" i="10484"/>
  <c r="T45" i="10484" s="1"/>
  <c r="S40" i="10484"/>
  <c r="S45" i="10484" s="1"/>
  <c r="R40" i="10484"/>
  <c r="R45" i="10484" s="1"/>
  <c r="Q40" i="10484"/>
  <c r="Q45" i="10484" s="1"/>
  <c r="P40" i="10484"/>
  <c r="P45" i="10484" s="1"/>
  <c r="O40" i="10484"/>
  <c r="O45" i="10484" s="1"/>
  <c r="N40" i="10484"/>
  <c r="N45" i="10484" s="1"/>
  <c r="M40" i="10484"/>
  <c r="M45" i="10484" s="1"/>
  <c r="L40" i="10484"/>
  <c r="L45" i="10484" s="1"/>
  <c r="K40" i="10484"/>
  <c r="K45" i="10484" s="1"/>
  <c r="J40" i="10484"/>
  <c r="J45" i="10484" s="1"/>
  <c r="I40" i="10484"/>
  <c r="I45" i="10484" s="1"/>
  <c r="H40" i="10484"/>
  <c r="H45" i="10484" s="1"/>
  <c r="G40" i="10484"/>
  <c r="G45" i="10484" s="1"/>
  <c r="F40" i="10484"/>
  <c r="F45" i="10484" s="1"/>
  <c r="E40" i="10484"/>
  <c r="E45" i="10484" s="1"/>
  <c r="D40" i="10484"/>
  <c r="D45" i="10484" s="1"/>
  <c r="C40" i="10484"/>
  <c r="C45" i="10484" s="1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D15" i="28"/>
  <c r="M47" i="10484" l="1"/>
  <c r="N47" i="10484"/>
  <c r="T47" i="10484"/>
  <c r="G47" i="10484"/>
  <c r="S47" i="10484"/>
  <c r="H47" i="10484"/>
  <c r="C47" i="10484"/>
  <c r="I47" i="10484"/>
  <c r="O47" i="10484"/>
  <c r="U47" i="10484"/>
  <c r="G42" i="10484"/>
  <c r="M42" i="10484"/>
  <c r="S42" i="10484"/>
  <c r="E46" i="10484"/>
  <c r="E47" i="10484" s="1"/>
  <c r="K46" i="10484"/>
  <c r="K47" i="10484" s="1"/>
  <c r="Q46" i="10484"/>
  <c r="Q47" i="10484" s="1"/>
  <c r="H42" i="10484"/>
  <c r="N42" i="10484"/>
  <c r="T42" i="10484"/>
  <c r="F46" i="10484"/>
  <c r="F47" i="10484" s="1"/>
  <c r="L46" i="10484"/>
  <c r="L47" i="10484" s="1"/>
  <c r="R46" i="10484"/>
  <c r="R47" i="10484" s="1"/>
  <c r="C42" i="10484"/>
  <c r="I42" i="10484"/>
  <c r="O42" i="10484"/>
  <c r="U42" i="10484"/>
  <c r="D42" i="10484"/>
  <c r="J42" i="10484"/>
  <c r="P42" i="10484"/>
  <c r="E8" i="2276"/>
  <c r="E10" i="2276"/>
  <c r="E11" i="2276"/>
  <c r="E7" i="2276"/>
  <c r="E9" i="2276"/>
  <c r="M15" i="10666" l="1"/>
  <c r="E27" i="2276" l="1"/>
  <c r="E28" i="2276"/>
  <c r="E29" i="2276"/>
  <c r="E30" i="2276"/>
  <c r="E31" i="2276"/>
  <c r="E26" i="2276"/>
  <c r="E32" i="2276" l="1"/>
</calcChain>
</file>

<file path=xl/sharedStrings.xml><?xml version="1.0" encoding="utf-8"?>
<sst xmlns="http://schemas.openxmlformats.org/spreadsheetml/2006/main" count="4149" uniqueCount="619">
  <si>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</si>
  <si>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</si>
  <si>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</si>
  <si>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</si>
  <si>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</si>
  <si>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</si>
  <si>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</si>
  <si>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</si>
  <si>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</si>
  <si>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</si>
  <si>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</si>
  <si>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</si>
  <si>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</si>
  <si>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</si>
  <si>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</si>
  <si>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</si>
  <si>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</si>
  <si>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</si>
  <si>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</si>
  <si>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</si>
  <si>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</si>
  <si>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</si>
  <si>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</si>
  <si>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</si>
  <si>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</si>
  <si>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</si>
  <si>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</si>
  <si>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</si>
  <si>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</si>
  <si>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</si>
  <si>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</si>
  <si>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</si>
  <si>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</si>
  <si>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</si>
  <si>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</si>
  <si>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</si>
  <si>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</si>
  <si>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</si>
  <si>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</si>
  <si>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</si>
  <si>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</si>
  <si>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</si>
  <si>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</si>
  <si>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</si>
  <si>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</si>
  <si>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</si>
  <si>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</si>
  <si>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</si>
  <si>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</si>
  <si>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</si>
  <si>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</si>
  <si>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</si>
  <si>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</si>
  <si>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</si>
  <si>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</si>
  <si>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</si>
  <si>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</si>
  <si>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</si>
  <si>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</si>
  <si>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</si>
  <si>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</si>
  <si>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</si>
  <si>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</si>
  <si>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</si>
  <si>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</si>
  <si>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</si>
  <si>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</si>
  <si>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</si>
  <si>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</si>
  <si>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</si>
  <si>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</si>
  <si>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</si>
  <si>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</si>
  <si>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</si>
  <si>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</si>
  <si>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</si>
  <si>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</si>
  <si>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</si>
  <si>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</si>
  <si>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</si>
  <si>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</si>
  <si>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</si>
  <si>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</si>
  <si>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</si>
  <si>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</si>
  <si>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</si>
  <si>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</si>
  <si>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</si>
  <si>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</si>
  <si>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</si>
  <si>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</si>
  <si>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</si>
  <si>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</si>
  <si>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</si>
  <si>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</si>
  <si>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</si>
  <si>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</si>
  <si>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</si>
  <si>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</si>
  <si>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</si>
  <si>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</si>
  <si>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</si>
  <si>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</si>
  <si>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</si>
  <si>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</si>
  <si>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</si>
  <si>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</si>
  <si>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</si>
  <si>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</si>
  <si>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</si>
  <si>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</si>
  <si>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</si>
  <si>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</si>
  <si>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</si>
  <si>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</si>
  <si>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</si>
  <si>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</si>
  <si>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</si>
  <si>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</si>
  <si>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</si>
  <si>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</si>
  <si>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</si>
  <si>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</si>
  <si>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</si>
  <si>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</si>
  <si>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</si>
  <si>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</si>
  <si>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</si>
  <si>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</si>
  <si>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</si>
  <si>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</si>
  <si>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</si>
  <si>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</si>
  <si>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</si>
  <si>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</si>
  <si>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</si>
  <si>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</si>
  <si>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</si>
  <si>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</si>
  <si>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</si>
  <si>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</si>
  <si>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</si>
  <si>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</si>
  <si>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</si>
  <si>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</si>
  <si>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</si>
  <si>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</si>
  <si>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</si>
  <si>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</si>
  <si>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</si>
  <si>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</si>
  <si>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</si>
  <si>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</si>
  <si>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</si>
  <si>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</si>
  <si>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</si>
  <si>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</si>
  <si>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</si>
  <si>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</si>
  <si>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</si>
  <si>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</si>
  <si>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</si>
  <si>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</si>
  <si>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</si>
  <si>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</si>
  <si>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</si>
  <si>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</si>
  <si>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</si>
  <si>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</si>
  <si>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</si>
  <si>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</si>
  <si>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</si>
  <si>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</si>
  <si>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</si>
  <si>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</si>
  <si>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</si>
  <si>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</si>
  <si>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</si>
  <si>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</si>
  <si>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</si>
  <si>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</si>
  <si>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</si>
  <si>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</si>
  <si>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</si>
  <si>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</si>
  <si>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</si>
  <si>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</si>
  <si>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</si>
  <si>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</si>
  <si>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</si>
  <si>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</si>
  <si>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</si>
  <si>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</si>
  <si>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</si>
  <si>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</si>
  <si>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</si>
  <si>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</si>
  <si>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</si>
  <si>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</si>
  <si>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</si>
  <si>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</si>
  <si>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</si>
  <si>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</si>
  <si>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</si>
  <si>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</si>
  <si>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</si>
  <si>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</si>
  <si>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</si>
  <si>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</si>
  <si>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</si>
  <si>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</si>
  <si>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</si>
  <si>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</si>
  <si>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</si>
  <si>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</si>
  <si>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</si>
  <si>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</si>
  <si>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</si>
  <si>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</si>
  <si>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</si>
  <si>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</si>
  <si>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</si>
  <si>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</si>
  <si>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</si>
  <si>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</si>
  <si>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</si>
  <si>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</si>
  <si>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</si>
  <si>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</si>
  <si>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</si>
  <si>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</si>
  <si>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</si>
  <si>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</si>
  <si>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</si>
  <si>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</si>
  <si>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</si>
  <si>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</si>
  <si>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</si>
  <si>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</si>
  <si>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</si>
  <si>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</si>
  <si>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</si>
  <si>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</si>
  <si>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</si>
  <si>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</si>
  <si>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</si>
  <si>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</si>
  <si>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</si>
  <si>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</si>
  <si>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</si>
  <si>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</si>
  <si>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</si>
  <si>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</si>
  <si>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</si>
  <si>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</si>
  <si>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</si>
  <si>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</si>
  <si>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</si>
  <si>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</si>
  <si>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</si>
  <si>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</si>
  <si>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</si>
  <si>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</si>
  <si>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</si>
  <si>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</si>
  <si>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</si>
  <si>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</si>
  <si>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</si>
  <si>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</si>
  <si>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</si>
  <si>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</si>
  <si>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</si>
  <si>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</si>
  <si>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</si>
  <si>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</si>
  <si>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</si>
  <si>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</si>
  <si>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</si>
  <si>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</si>
  <si>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</si>
  <si>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</si>
  <si>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</si>
  <si>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</si>
  <si>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</si>
  <si>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</si>
  <si>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</si>
  <si>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</si>
  <si>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</si>
  <si>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</si>
  <si>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</si>
  <si>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</si>
  <si>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</si>
  <si>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</si>
  <si>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</si>
  <si>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</si>
  <si>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</si>
  <si>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</si>
  <si>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</si>
  <si>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</si>
  <si>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</si>
  <si>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</si>
  <si>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</si>
  <si>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</si>
  <si>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</si>
  <si>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</si>
  <si>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</si>
  <si>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</si>
  <si>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</si>
  <si>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</si>
  <si>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</si>
  <si>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</si>
  <si>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</si>
  <si>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</si>
  <si>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</si>
  <si>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</si>
  <si>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</si>
  <si>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</si>
  <si>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</si>
  <si>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</si>
  <si>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</si>
  <si>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</si>
  <si>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</si>
  <si>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</si>
  <si>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</si>
  <si>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</si>
  <si>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</si>
  <si>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</si>
  <si>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</si>
  <si>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</si>
  <si>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</si>
  <si>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</si>
  <si>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</si>
  <si>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</si>
  <si>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</si>
  <si>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</si>
  <si>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</si>
  <si>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</si>
  <si>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</si>
  <si>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</si>
  <si>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</si>
  <si>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</si>
  <si>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</si>
  <si>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</si>
  <si>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</si>
  <si>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</si>
  <si>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</si>
  <si>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</si>
  <si>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</si>
  <si>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</si>
  <si>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</si>
  <si>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</si>
  <si>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</si>
  <si>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</si>
  <si>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</si>
  <si>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</si>
  <si>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</si>
  <si>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</si>
  <si>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</si>
  <si>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</si>
  <si>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</si>
  <si>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</si>
  <si>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</si>
  <si>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</si>
  <si>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</si>
  <si>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</si>
  <si>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</si>
  <si>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</si>
  <si>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</si>
  <si>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</si>
  <si>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</si>
  <si>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</si>
  <si>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</si>
  <si>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</si>
  <si>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</si>
  <si>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</si>
  <si>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</si>
  <si>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</si>
  <si>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</si>
  <si>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</si>
  <si>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</si>
  <si>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</si>
  <si>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</si>
  <si>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</si>
  <si>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</si>
  <si>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</si>
  <si>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</si>
  <si>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</si>
  <si>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</si>
  <si>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</si>
  <si>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</si>
  <si>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</si>
  <si>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</si>
  <si>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</si>
  <si>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</si>
  <si>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</si>
  <si>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</si>
  <si>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</si>
  <si>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</si>
  <si>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</si>
  <si>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</si>
  <si>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</si>
  <si>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</si>
  <si>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</si>
  <si>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</si>
  <si>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</si>
  <si>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</si>
  <si>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</si>
  <si>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</si>
  <si>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</si>
  <si>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</si>
  <si>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</si>
  <si>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</si>
  <si>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</si>
  <si>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</si>
  <si>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</si>
  <si>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</si>
  <si>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</si>
  <si>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</si>
  <si>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</si>
  <si>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</si>
  <si>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</si>
  <si>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</si>
  <si>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</si>
  <si>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</si>
  <si>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</si>
  <si>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</si>
  <si>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</si>
  <si>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</si>
  <si>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</si>
  <si>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</si>
  <si>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</si>
  <si>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</si>
  <si>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</si>
  <si>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</si>
  <si>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</si>
  <si>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</si>
  <si>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</si>
  <si>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</si>
  <si>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</si>
  <si>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</si>
  <si>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</si>
  <si>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</si>
  <si>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</si>
  <si>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</si>
  <si>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</si>
  <si>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</si>
  <si>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</si>
  <si>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</si>
  <si>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</si>
  <si>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</si>
  <si>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</si>
  <si>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</si>
  <si>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</si>
  <si>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</si>
  <si>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</si>
  <si>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</si>
  <si>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</si>
  <si>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</si>
  <si>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</si>
  <si>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</si>
  <si>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</si>
  <si>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</si>
  <si>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</si>
  <si>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</si>
  <si>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</si>
  <si>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</si>
  <si>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</si>
  <si>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</si>
  <si>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</si>
  <si>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</si>
  <si>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</si>
  <si>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</si>
  <si>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</si>
  <si>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</si>
  <si>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</si>
  <si>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</si>
  <si>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</si>
  <si>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</si>
  <si>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</si>
  <si>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</si>
  <si>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</si>
  <si>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</si>
  <si>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</si>
  <si>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</si>
  <si>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</si>
  <si>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</si>
  <si>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</si>
  <si>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</si>
  <si>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</si>
  <si>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</si>
  <si>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</si>
  <si>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</si>
  <si>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</si>
  <si>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</si>
  <si>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</si>
  <si>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</si>
  <si>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</si>
  <si>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</si>
  <si>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</si>
  <si>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</si>
  <si>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</si>
  <si>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</si>
  <si>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</si>
  <si>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</si>
  <si>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</si>
  <si>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</si>
  <si>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</si>
  <si>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</si>
  <si>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</si>
  <si>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</si>
  <si>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</si>
  <si>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</si>
  <si>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</si>
  <si>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</si>
  <si>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</si>
  <si>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</si>
  <si>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</si>
  <si>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</si>
  <si>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</si>
  <si>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</si>
  <si>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</si>
  <si>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</si>
  <si>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</si>
  <si>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</si>
  <si>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</si>
  <si>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</si>
  <si>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</si>
  <si>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</si>
  <si>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</si>
  <si>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</si>
  <si>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</si>
  <si>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</si>
  <si>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</si>
  <si>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</si>
  <si>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</si>
  <si>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</si>
  <si>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</si>
  <si>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</si>
  <si>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</si>
  <si>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</si>
  <si>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</si>
  <si>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</si>
  <si>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</si>
  <si>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</si>
  <si>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</si>
  <si>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</si>
  <si>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</si>
  <si>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r>
      <t>Handel zagraniczny towarami z rynku wieprzowiny w okresie I-XII 2019.  (dane wstępne)</t>
    </r>
    <r>
      <rPr>
        <b/>
        <u/>
        <sz val="12"/>
        <rFont val="Arial CE"/>
        <charset val="238"/>
      </rPr>
      <t/>
    </r>
  </si>
  <si>
    <t>Handel zagraniczny towarami z rynku wieprzowiny w okresie I-XII 2019.  (dane wstępne)</t>
  </si>
  <si>
    <t>I-XII 2019 Rok</t>
  </si>
  <si>
    <t>I-XII 2018 Rok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</si>
  <si>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</si>
  <si>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</si>
  <si>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t>I-XII 2019 r.*</t>
  </si>
  <si>
    <t>I-XII 2018 r.*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</si>
  <si>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</si>
  <si>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</si>
  <si>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t>EU+UK</t>
  </si>
  <si>
    <t xml:space="preserve"> Dane wstępne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</si>
  <si>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</si>
  <si>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</si>
  <si>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</si>
  <si>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</si>
  <si>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</si>
  <si>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</si>
  <si>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</si>
  <si>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Dane wstępne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</si>
  <si>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</si>
  <si>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</si>
  <si>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</si>
  <si>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</si>
  <si>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</si>
  <si>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</si>
  <si>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</si>
  <si>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</si>
  <si>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</si>
  <si>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</si>
  <si>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Polski import świń żywych ogółem, o masie mniejszej niż 50 kg i o masie 50 kg lub większej w okresie I-XII 2019*r.  (dane wstępne)</t>
  </si>
  <si>
    <t>I-XII 2019 rok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</si>
  <si>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2019</t>
    </r>
  </si>
  <si>
    <t>z tego, handel z UE-28</t>
  </si>
  <si>
    <t xml:space="preserve"> Udział% UE-28 w ogółem świnie żywe (ogółem)</t>
  </si>
  <si>
    <t xml:space="preserve"> Udział% UE-28 w ogółem mięsa wieprzowego</t>
  </si>
  <si>
    <t>Sierpc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</si>
  <si>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</si>
  <si>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</si>
  <si>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</si>
  <si>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IV 2020</t>
  </si>
  <si>
    <t>30.03.2020-03.05.2020</t>
  </si>
  <si>
    <t>Koźminek</t>
  </si>
  <si>
    <t>Szczucin</t>
  </si>
  <si>
    <t>04.05.2020 - 31.05.2020</t>
  </si>
  <si>
    <t>SKUP - MAJ - 2020 - ZMIANY MIESIĘCZNE</t>
  </si>
  <si>
    <t>V 2020</t>
  </si>
  <si>
    <t>04.05.2020-31.05.2020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</si>
  <si>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I-IV 2020*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</si>
  <si>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I-IV 2020*</t>
    </r>
  </si>
  <si>
    <t>I-IV 2019 r.*</t>
  </si>
  <si>
    <t>I-IV 2020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</si>
  <si>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I-IV 2020*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</si>
  <si>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I-IV 2020*</t>
    </r>
  </si>
  <si>
    <r>
      <t>Handel zagraniczny towarami z rynku wieprzowiny w  I-IV 2020.  (dane wstępne)</t>
    </r>
    <r>
      <rPr>
        <b/>
        <u/>
        <sz val="12"/>
        <rFont val="Arial CE"/>
        <charset val="238"/>
      </rPr>
      <t/>
    </r>
  </si>
  <si>
    <t>I-IV 2020 Rok</t>
  </si>
  <si>
    <t>I-IV 2019 Rok</t>
  </si>
  <si>
    <t>Handel zagraniczny towarami z rynku wieprzowiny w okresie I-IV 2020.  (dane wstępne)</t>
  </si>
  <si>
    <t>Kłobuck</t>
  </si>
  <si>
    <t>Mstów</t>
  </si>
  <si>
    <t>Skoczów</t>
  </si>
  <si>
    <t>NR 25/2020</t>
  </si>
  <si>
    <t>25 czerwca 2020r.</t>
  </si>
  <si>
    <t xml:space="preserve"> 15.06.2020 - 21.06.2020r.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</si>
  <si>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239 630 sztuki</t>
    </r>
  </si>
  <si>
    <t>21.06.2020</t>
  </si>
  <si>
    <t>2020-06-14</t>
  </si>
  <si>
    <t>2019-06-23</t>
  </si>
  <si>
    <t xml:space="preserve"> 2020-06-21</t>
  </si>
  <si>
    <t xml:space="preserve"> 2020-06-14</t>
  </si>
  <si>
    <t>Roczna zmiana ceny</t>
  </si>
  <si>
    <t xml:space="preserve"> 2019-06-23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</si>
</sst>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</numFmts>
  <fonts count="28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2"/>
      <color theme="0"/>
      <name val="Calibri"/>
      <family val="2"/>
      <scheme val="minor"/>
    </font>
    <font>
      <b/>
      <sz val="12"/>
      <color theme="0"/>
      <name val="Times New Roman CE"/>
      <family val="1"/>
      <charset val="238"/>
    </font>
    <font>
      <sz val="12"/>
      <color theme="0"/>
      <name val="Calibri"/>
      <family val="2"/>
      <scheme val="minor"/>
    </font>
    <font>
      <sz val="12"/>
      <color theme="0"/>
      <name val="Arial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</fonts>
  <fills count="9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94">
    <xf numFmtId="0" fontId="0" fillId="0" borderId="0"/>
    <xf numFmtId="0" fontId="31" fillId="0" borderId="0"/>
    <xf numFmtId="0" fontId="69" fillId="2" borderId="0" applyNumberFormat="0" applyBorder="0" applyAlignment="0" applyProtection="0"/>
    <xf numFmtId="0" fontId="139" fillId="3" borderId="0" applyNumberFormat="0" applyBorder="0" applyAlignment="0" applyProtection="0"/>
    <xf numFmtId="0" fontId="69" fillId="2" borderId="0" applyNumberFormat="0" applyBorder="0" applyAlignment="0" applyProtection="0"/>
    <xf numFmtId="0" fontId="69" fillId="4" borderId="0" applyNumberFormat="0" applyBorder="0" applyAlignment="0" applyProtection="0"/>
    <xf numFmtId="0" fontId="139" fillId="5" borderId="0" applyNumberFormat="0" applyBorder="0" applyAlignment="0" applyProtection="0"/>
    <xf numFmtId="0" fontId="69" fillId="4" borderId="0" applyNumberFormat="0" applyBorder="0" applyAlignment="0" applyProtection="0"/>
    <xf numFmtId="0" fontId="69" fillId="6" borderId="0" applyNumberFormat="0" applyBorder="0" applyAlignment="0" applyProtection="0"/>
    <xf numFmtId="0" fontId="139" fillId="7" borderId="0" applyNumberFormat="0" applyBorder="0" applyAlignment="0" applyProtection="0"/>
    <xf numFmtId="0" fontId="69" fillId="6" borderId="0" applyNumberFormat="0" applyBorder="0" applyAlignment="0" applyProtection="0"/>
    <xf numFmtId="0" fontId="69" fillId="8" borderId="0" applyNumberFormat="0" applyBorder="0" applyAlignment="0" applyProtection="0"/>
    <xf numFmtId="0" fontId="139" fillId="3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139" fillId="35" borderId="0" applyNumberFormat="0" applyBorder="0" applyAlignment="0" applyProtection="0"/>
    <xf numFmtId="0" fontId="69" fillId="9" borderId="0" applyNumberFormat="0" applyBorder="0" applyAlignment="0" applyProtection="0"/>
    <xf numFmtId="0" fontId="69" fillId="3" borderId="0" applyNumberFormat="0" applyBorder="0" applyAlignment="0" applyProtection="0"/>
    <xf numFmtId="0" fontId="139" fillId="7" borderId="0" applyNumberFormat="0" applyBorder="0" applyAlignment="0" applyProtection="0"/>
    <xf numFmtId="0" fontId="69" fillId="3" borderId="0" applyNumberFormat="0" applyBorder="0" applyAlignment="0" applyProtection="0"/>
    <xf numFmtId="0" fontId="69" fillId="10" borderId="0" applyNumberFormat="0" applyBorder="0" applyAlignment="0" applyProtection="0"/>
    <xf numFmtId="0" fontId="139" fillId="11" borderId="0" applyNumberFormat="0" applyBorder="0" applyAlignment="0" applyProtection="0"/>
    <xf numFmtId="0" fontId="69" fillId="10" borderId="0" applyNumberFormat="0" applyBorder="0" applyAlignment="0" applyProtection="0"/>
    <xf numFmtId="0" fontId="69" fillId="5" borderId="0" applyNumberFormat="0" applyBorder="0" applyAlignment="0" applyProtection="0"/>
    <xf numFmtId="0" fontId="139" fillId="36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8" borderId="0" applyNumberFormat="0" applyBorder="0" applyAlignment="0" applyProtection="0"/>
    <xf numFmtId="0" fontId="139" fillId="11" borderId="0" applyNumberFormat="0" applyBorder="0" applyAlignment="0" applyProtection="0"/>
    <xf numFmtId="0" fontId="69" fillId="8" borderId="0" applyNumberFormat="0" applyBorder="0" applyAlignment="0" applyProtection="0"/>
    <xf numFmtId="0" fontId="69" fillId="10" borderId="0" applyNumberFormat="0" applyBorder="0" applyAlignment="0" applyProtection="0"/>
    <xf numFmtId="0" fontId="139" fillId="37" borderId="0" applyNumberFormat="0" applyBorder="0" applyAlignment="0" applyProtection="0"/>
    <xf numFmtId="0" fontId="69" fillId="10" borderId="0" applyNumberFormat="0" applyBorder="0" applyAlignment="0" applyProtection="0"/>
    <xf numFmtId="0" fontId="69" fillId="14" borderId="0" applyNumberFormat="0" applyBorder="0" applyAlignment="0" applyProtection="0"/>
    <xf numFmtId="0" fontId="139" fillId="13" borderId="0" applyNumberFormat="0" applyBorder="0" applyAlignment="0" applyProtection="0"/>
    <xf numFmtId="0" fontId="69" fillId="14" borderId="0" applyNumberFormat="0" applyBorder="0" applyAlignment="0" applyProtection="0"/>
    <xf numFmtId="0" fontId="70" fillId="15" borderId="0" applyNumberFormat="0" applyBorder="0" applyAlignment="0" applyProtection="0"/>
    <xf numFmtId="0" fontId="140" fillId="16" borderId="0" applyNumberFormat="0" applyBorder="0" applyAlignment="0" applyProtection="0"/>
    <xf numFmtId="0" fontId="70" fillId="15" borderId="0" applyNumberFormat="0" applyBorder="0" applyAlignment="0" applyProtection="0"/>
    <xf numFmtId="0" fontId="70" fillId="5" borderId="0" applyNumberFormat="0" applyBorder="0" applyAlignment="0" applyProtection="0"/>
    <xf numFmtId="0" fontId="140" fillId="38" borderId="0" applyNumberFormat="0" applyBorder="0" applyAlignment="0" applyProtection="0"/>
    <xf numFmtId="0" fontId="70" fillId="5" borderId="0" applyNumberFormat="0" applyBorder="0" applyAlignment="0" applyProtection="0"/>
    <xf numFmtId="0" fontId="70" fillId="12" borderId="0" applyNumberFormat="0" applyBorder="0" applyAlignment="0" applyProtection="0"/>
    <xf numFmtId="0" fontId="140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7" borderId="0" applyNumberFormat="0" applyBorder="0" applyAlignment="0" applyProtection="0"/>
    <xf numFmtId="0" fontId="140" fillId="11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0" fillId="39" borderId="0" applyNumberFormat="0" applyBorder="0" applyAlignment="0" applyProtection="0"/>
    <xf numFmtId="0" fontId="70" fillId="16" borderId="0" applyNumberFormat="0" applyBorder="0" applyAlignment="0" applyProtection="0"/>
    <xf numFmtId="0" fontId="70" fillId="18" borderId="0" applyNumberFormat="0" applyBorder="0" applyAlignment="0" applyProtection="0"/>
    <xf numFmtId="0" fontId="140" fillId="5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140" fillId="16" borderId="0" applyNumberFormat="0" applyBorder="0" applyAlignment="0" applyProtection="0"/>
    <xf numFmtId="0" fontId="70" fillId="19" borderId="0" applyNumberFormat="0" applyBorder="0" applyAlignment="0" applyProtection="0"/>
    <xf numFmtId="0" fontId="70" fillId="20" borderId="0" applyNumberFormat="0" applyBorder="0" applyAlignment="0" applyProtection="0"/>
    <xf numFmtId="0" fontId="140" fillId="40" borderId="0" applyNumberFormat="0" applyBorder="0" applyAlignment="0" applyProtection="0"/>
    <xf numFmtId="0" fontId="70" fillId="20" borderId="0" applyNumberFormat="0" applyBorder="0" applyAlignment="0" applyProtection="0"/>
    <xf numFmtId="0" fontId="70" fillId="21" borderId="0" applyNumberFormat="0" applyBorder="0" applyAlignment="0" applyProtection="0"/>
    <xf numFmtId="0" fontId="140" fillId="41" borderId="0" applyNumberFormat="0" applyBorder="0" applyAlignment="0" applyProtection="0"/>
    <xf numFmtId="0" fontId="70" fillId="21" borderId="0" applyNumberFormat="0" applyBorder="0" applyAlignment="0" applyProtection="0"/>
    <xf numFmtId="0" fontId="70" fillId="17" borderId="0" applyNumberFormat="0" applyBorder="0" applyAlignment="0" applyProtection="0"/>
    <xf numFmtId="0" fontId="140" fillId="22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0" fillId="42" borderId="0" applyNumberFormat="0" applyBorder="0" applyAlignment="0" applyProtection="0"/>
    <xf numFmtId="0" fontId="70" fillId="16" borderId="0" applyNumberFormat="0" applyBorder="0" applyAlignment="0" applyProtection="0"/>
    <xf numFmtId="0" fontId="70" fillId="23" borderId="0" applyNumberFormat="0" applyBorder="0" applyAlignment="0" applyProtection="0"/>
    <xf numFmtId="0" fontId="140" fillId="18" borderId="0" applyNumberFormat="0" applyBorder="0" applyAlignment="0" applyProtection="0"/>
    <xf numFmtId="0" fontId="70" fillId="23" borderId="0" applyNumberFormat="0" applyBorder="0" applyAlignment="0" applyProtection="0"/>
    <xf numFmtId="0" fontId="105" fillId="0" borderId="0">
      <protection locked="0"/>
    </xf>
    <xf numFmtId="177" fontId="41" fillId="0" borderId="0" applyFont="0" applyFill="0" applyBorder="0" applyAlignment="0" applyProtection="0"/>
    <xf numFmtId="168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69" fontId="41" fillId="0" borderId="0" applyFont="0" applyFill="0" applyBorder="0" applyAlignment="0" applyProtection="0"/>
    <xf numFmtId="170" fontId="105" fillId="0" borderId="0">
      <protection locked="0"/>
    </xf>
    <xf numFmtId="0" fontId="105" fillId="0" borderId="0">
      <protection locked="0"/>
    </xf>
    <xf numFmtId="171" fontId="106" fillId="24" borderId="0" applyFont="0" applyBorder="0"/>
    <xf numFmtId="0" fontId="71" fillId="3" borderId="1" applyNumberFormat="0" applyAlignment="0" applyProtection="0"/>
    <xf numFmtId="0" fontId="141" fillId="13" borderId="95" applyNumberFormat="0" applyAlignment="0" applyProtection="0"/>
    <xf numFmtId="0" fontId="71" fillId="3" borderId="1" applyNumberFormat="0" applyAlignment="0" applyProtection="0"/>
    <xf numFmtId="0" fontId="72" fillId="11" borderId="2" applyNumberFormat="0" applyAlignment="0" applyProtection="0"/>
    <xf numFmtId="0" fontId="142" fillId="25" borderId="96" applyNumberFormat="0" applyAlignment="0" applyProtection="0"/>
    <xf numFmtId="0" fontId="72" fillId="11" borderId="2" applyNumberFormat="0" applyAlignment="0" applyProtection="0"/>
    <xf numFmtId="0" fontId="105" fillId="0" borderId="0">
      <protection locked="0"/>
    </xf>
    <xf numFmtId="0" fontId="73" fillId="6" borderId="0" applyNumberFormat="0" applyBorder="0" applyAlignment="0" applyProtection="0"/>
    <xf numFmtId="0" fontId="143" fillId="43" borderId="0" applyNumberFormat="0" applyBorder="0" applyAlignment="0" applyProtection="0"/>
    <xf numFmtId="0" fontId="73" fillId="6" borderId="0" applyNumberFormat="0" applyBorder="0" applyAlignment="0" applyProtection="0"/>
    <xf numFmtId="43" fontId="103" fillId="0" borderId="0" applyFont="0" applyFill="0" applyBorder="0" applyAlignment="0" applyProtection="0"/>
    <xf numFmtId="164" fontId="41" fillId="0" borderId="0" applyFont="0" applyFill="0" applyBorder="0" applyAlignment="0" applyProtection="0"/>
    <xf numFmtId="43" fontId="103" fillId="0" borderId="0" applyFont="0" applyFill="0" applyBorder="0" applyAlignment="0" applyProtection="0"/>
    <xf numFmtId="164" fontId="41" fillId="0" borderId="0" applyFont="0" applyFill="0" applyBorder="0" applyAlignment="0" applyProtection="0"/>
    <xf numFmtId="43" fontId="103" fillId="0" borderId="0" applyFont="0" applyFill="0" applyBorder="0" applyAlignment="0" applyProtection="0"/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72" fontId="107" fillId="0" borderId="0">
      <protection locked="0"/>
    </xf>
    <xf numFmtId="172" fontId="107" fillId="0" borderId="0"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74" fillId="0" borderId="3" applyNumberFormat="0" applyFill="0" applyAlignment="0" applyProtection="0"/>
    <xf numFmtId="0" fontId="144" fillId="0" borderId="97" applyNumberFormat="0" applyFill="0" applyAlignment="0" applyProtection="0"/>
    <xf numFmtId="0" fontId="74" fillId="0" borderId="3" applyNumberFormat="0" applyFill="0" applyAlignment="0" applyProtection="0"/>
    <xf numFmtId="0" fontId="75" fillId="26" borderId="4" applyNumberFormat="0" applyAlignment="0" applyProtection="0"/>
    <xf numFmtId="0" fontId="145" fillId="44" borderId="98" applyNumberFormat="0" applyAlignment="0" applyProtection="0"/>
    <xf numFmtId="0" fontId="75" fillId="26" borderId="4" applyNumberFormat="0" applyAlignment="0" applyProtection="0"/>
    <xf numFmtId="173" fontId="108" fillId="0" borderId="5"/>
    <xf numFmtId="0" fontId="76" fillId="0" borderId="6" applyNumberFormat="0" applyFill="0" applyAlignment="0" applyProtection="0"/>
    <xf numFmtId="0" fontId="135" fillId="0" borderId="7" applyNumberFormat="0" applyFill="0" applyAlignment="0" applyProtection="0"/>
    <xf numFmtId="0" fontId="76" fillId="0" borderId="6" applyNumberFormat="0" applyFill="0" applyAlignment="0" applyProtection="0"/>
    <xf numFmtId="0" fontId="77" fillId="0" borderId="8" applyNumberFormat="0" applyFill="0" applyAlignment="0" applyProtection="0"/>
    <xf numFmtId="0" fontId="146" fillId="0" borderId="99" applyNumberFormat="0" applyFill="0" applyAlignment="0" applyProtection="0"/>
    <xf numFmtId="0" fontId="77" fillId="0" borderId="8" applyNumberFormat="0" applyFill="0" applyAlignment="0" applyProtection="0"/>
    <xf numFmtId="0" fontId="78" fillId="0" borderId="9" applyNumberFormat="0" applyFill="0" applyAlignment="0" applyProtection="0"/>
    <xf numFmtId="0" fontId="136" fillId="0" borderId="10" applyNumberFormat="0" applyFill="0" applyAlignment="0" applyProtection="0"/>
    <xf numFmtId="0" fontId="78" fillId="0" borderId="9" applyNumberFormat="0" applyFill="0" applyAlignment="0" applyProtection="0"/>
    <xf numFmtId="0" fontId="78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13" borderId="0" applyNumberFormat="0" applyBorder="0" applyAlignment="0" applyProtection="0"/>
    <xf numFmtId="0" fontId="147" fillId="45" borderId="0" applyNumberFormat="0" applyBorder="0" applyAlignment="0" applyProtection="0"/>
    <xf numFmtId="0" fontId="79" fillId="13" borderId="0" applyNumberFormat="0" applyBorder="0" applyAlignment="0" applyProtection="0"/>
    <xf numFmtId="37" fontId="109" fillId="0" borderId="0"/>
    <xf numFmtId="0" fontId="98" fillId="0" borderId="0"/>
    <xf numFmtId="0" fontId="148" fillId="0" borderId="0"/>
    <xf numFmtId="0" fontId="148" fillId="0" borderId="0"/>
    <xf numFmtId="0" fontId="110" fillId="0" borderId="0"/>
    <xf numFmtId="0" fontId="139" fillId="0" borderId="0"/>
    <xf numFmtId="0" fontId="130" fillId="0" borderId="0"/>
    <xf numFmtId="0" fontId="103" fillId="0" borderId="0"/>
    <xf numFmtId="0" fontId="41" fillId="0" borderId="0"/>
    <xf numFmtId="0" fontId="149" fillId="0" borderId="0"/>
    <xf numFmtId="0" fontId="31" fillId="0" borderId="0" applyBorder="0"/>
    <xf numFmtId="0" fontId="41" fillId="0" borderId="0"/>
    <xf numFmtId="0" fontId="41" fillId="0" borderId="0"/>
    <xf numFmtId="0" fontId="31" fillId="0" borderId="0"/>
    <xf numFmtId="0" fontId="31" fillId="0" borderId="0"/>
    <xf numFmtId="0" fontId="139" fillId="0" borderId="0"/>
    <xf numFmtId="0" fontId="31" fillId="0" borderId="0"/>
    <xf numFmtId="0" fontId="111" fillId="0" borderId="0"/>
    <xf numFmtId="0" fontId="31" fillId="0" borderId="0" applyBorder="0"/>
    <xf numFmtId="0" fontId="41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3" fillId="0" borderId="0"/>
    <xf numFmtId="0" fontId="103" fillId="0" borderId="0"/>
    <xf numFmtId="0" fontId="59" fillId="0" borderId="0"/>
    <xf numFmtId="0" fontId="51" fillId="0" borderId="0"/>
    <xf numFmtId="0" fontId="42" fillId="0" borderId="0"/>
    <xf numFmtId="0" fontId="41" fillId="0" borderId="0"/>
    <xf numFmtId="0" fontId="41" fillId="0" borderId="0"/>
    <xf numFmtId="0" fontId="19" fillId="0" borderId="0"/>
    <xf numFmtId="0" fontId="80" fillId="11" borderId="1" applyNumberFormat="0" applyAlignment="0" applyProtection="0"/>
    <xf numFmtId="0" fontId="150" fillId="25" borderId="95" applyNumberFormat="0" applyAlignment="0" applyProtection="0"/>
    <xf numFmtId="0" fontId="80" fillId="11" borderId="1" applyNumberFormat="0" applyAlignment="0" applyProtection="0"/>
    <xf numFmtId="0" fontId="105" fillId="0" borderId="0">
      <protection locked="0"/>
    </xf>
    <xf numFmtId="9" fontId="12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81" fillId="0" borderId="11" applyNumberFormat="0" applyFill="0" applyAlignment="0" applyProtection="0"/>
    <xf numFmtId="0" fontId="151" fillId="0" borderId="12" applyNumberFormat="0" applyFill="0" applyAlignment="0" applyProtection="0"/>
    <xf numFmtId="0" fontId="81" fillId="0" borderId="11" applyNumberFormat="0" applyFill="0" applyAlignment="0" applyProtection="0"/>
    <xf numFmtId="174" fontId="108" fillId="0" borderId="0">
      <alignment vertical="center"/>
    </xf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>
      <protection locked="0"/>
    </xf>
    <xf numFmtId="0" fontId="8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9" fillId="7" borderId="13" applyNumberFormat="0" applyFont="0" applyAlignment="0" applyProtection="0"/>
    <xf numFmtId="0" fontId="131" fillId="46" borderId="100" applyNumberFormat="0" applyFont="0" applyAlignment="0" applyProtection="0"/>
    <xf numFmtId="0" fontId="41" fillId="7" borderId="13" applyNumberFormat="0" applyFont="0" applyAlignment="0" applyProtection="0"/>
    <xf numFmtId="0" fontId="85" fillId="4" borderId="0" applyNumberFormat="0" applyBorder="0" applyAlignment="0" applyProtection="0"/>
    <xf numFmtId="0" fontId="154" fillId="47" borderId="0" applyNumberFormat="0" applyBorder="0" applyAlignment="0" applyProtection="0"/>
    <xf numFmtId="0" fontId="85" fillId="4" borderId="0" applyNumberFormat="0" applyBorder="0" applyAlignment="0" applyProtection="0"/>
    <xf numFmtId="0" fontId="156" fillId="0" borderId="0"/>
    <xf numFmtId="0" fontId="19" fillId="0" borderId="0"/>
    <xf numFmtId="0" fontId="19" fillId="0" borderId="0"/>
    <xf numFmtId="0" fontId="19" fillId="0" borderId="0"/>
    <xf numFmtId="0" fontId="157" fillId="0" borderId="0"/>
    <xf numFmtId="0" fontId="158" fillId="0" borderId="0"/>
    <xf numFmtId="0" fontId="103" fillId="0" borderId="0"/>
    <xf numFmtId="0" fontId="160" fillId="47" borderId="0" applyNumberFormat="0" applyBorder="0" applyAlignment="0" applyProtection="0"/>
    <xf numFmtId="179" fontId="161" fillId="0" borderId="0"/>
    <xf numFmtId="0" fontId="18" fillId="0" borderId="0"/>
    <xf numFmtId="0" fontId="19" fillId="0" borderId="0"/>
    <xf numFmtId="0" fontId="103" fillId="0" borderId="0"/>
    <xf numFmtId="0" fontId="170" fillId="0" borderId="0"/>
    <xf numFmtId="0" fontId="175" fillId="0" borderId="0"/>
    <xf numFmtId="0" fontId="177" fillId="0" borderId="0"/>
    <xf numFmtId="0" fontId="177" fillId="0" borderId="0"/>
    <xf numFmtId="0" fontId="19" fillId="0" borderId="0"/>
    <xf numFmtId="0" fontId="103" fillId="0" borderId="0"/>
    <xf numFmtId="0" fontId="41" fillId="0" borderId="0"/>
    <xf numFmtId="0" fontId="181" fillId="0" borderId="0"/>
    <xf numFmtId="0" fontId="17" fillId="0" borderId="0"/>
    <xf numFmtId="0" fontId="16" fillId="0" borderId="0"/>
    <xf numFmtId="0" fontId="187" fillId="0" borderId="0"/>
    <xf numFmtId="0" fontId="188" fillId="0" borderId="0"/>
    <xf numFmtId="0" fontId="188" fillId="0" borderId="0"/>
    <xf numFmtId="0" fontId="15" fillId="0" borderId="0"/>
    <xf numFmtId="0" fontId="189" fillId="0" borderId="0" applyNumberFormat="0" applyFill="0" applyBorder="0" applyAlignment="0" applyProtection="0"/>
    <xf numFmtId="0" fontId="190" fillId="0" borderId="101" applyNumberFormat="0" applyFill="0" applyAlignment="0" applyProtection="0"/>
    <xf numFmtId="0" fontId="191" fillId="0" borderId="99" applyNumberFormat="0" applyFill="0" applyAlignment="0" applyProtection="0"/>
    <xf numFmtId="0" fontId="192" fillId="0" borderId="102" applyNumberFormat="0" applyFill="0" applyAlignment="0" applyProtection="0"/>
    <xf numFmtId="0" fontId="192" fillId="0" borderId="0" applyNumberFormat="0" applyFill="0" applyBorder="0" applyAlignment="0" applyProtection="0"/>
    <xf numFmtId="0" fontId="141" fillId="59" borderId="95" applyNumberFormat="0" applyAlignment="0" applyProtection="0"/>
    <xf numFmtId="0" fontId="142" fillId="60" borderId="96" applyNumberFormat="0" applyAlignment="0" applyProtection="0"/>
    <xf numFmtId="0" fontId="150" fillId="60" borderId="95" applyNumberFormat="0" applyAlignment="0" applyProtection="0"/>
    <xf numFmtId="0" fontId="15" fillId="46" borderId="100" applyNumberFormat="0" applyFont="0" applyAlignment="0" applyProtection="0"/>
    <xf numFmtId="0" fontId="151" fillId="0" borderId="103" applyNumberFormat="0" applyFill="0" applyAlignment="0" applyProtection="0"/>
    <xf numFmtId="0" fontId="140" fillId="61" borderId="0" applyNumberFormat="0" applyBorder="0" applyAlignment="0" applyProtection="0"/>
    <xf numFmtId="0" fontId="15" fillId="62" borderId="0" applyNumberFormat="0" applyBorder="0" applyAlignment="0" applyProtection="0"/>
    <xf numFmtId="0" fontId="15" fillId="63" borderId="0" applyNumberFormat="0" applyBorder="0" applyAlignment="0" applyProtection="0"/>
    <xf numFmtId="0" fontId="140" fillId="64" borderId="0" applyNumberFormat="0" applyBorder="0" applyAlignment="0" applyProtection="0"/>
    <xf numFmtId="0" fontId="15" fillId="65" borderId="0" applyNumberFormat="0" applyBorder="0" applyAlignment="0" applyProtection="0"/>
    <xf numFmtId="0" fontId="15" fillId="36" borderId="0" applyNumberFormat="0" applyBorder="0" applyAlignment="0" applyProtection="0"/>
    <xf numFmtId="0" fontId="15" fillId="66" borderId="0" applyNumberFormat="0" applyBorder="0" applyAlignment="0" applyProtection="0"/>
    <xf numFmtId="0" fontId="15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15" fillId="70" borderId="0" applyNumberFormat="0" applyBorder="0" applyAlignment="0" applyProtection="0"/>
    <xf numFmtId="0" fontId="15" fillId="71" borderId="0" applyNumberFormat="0" applyBorder="0" applyAlignment="0" applyProtection="0"/>
    <xf numFmtId="0" fontId="140" fillId="72" borderId="0" applyNumberFormat="0" applyBorder="0" applyAlignment="0" applyProtection="0"/>
    <xf numFmtId="0" fontId="15" fillId="35" borderId="0" applyNumberFormat="0" applyBorder="0" applyAlignment="0" applyProtection="0"/>
    <xf numFmtId="0" fontId="15" fillId="37" borderId="0" applyNumberFormat="0" applyBorder="0" applyAlignment="0" applyProtection="0"/>
    <xf numFmtId="0" fontId="140" fillId="73" borderId="0" applyNumberFormat="0" applyBorder="0" applyAlignment="0" applyProtection="0"/>
    <xf numFmtId="0" fontId="15" fillId="74" borderId="0" applyNumberFormat="0" applyBorder="0" applyAlignment="0" applyProtection="0"/>
    <xf numFmtId="0" fontId="15" fillId="75" borderId="0" applyNumberFormat="0" applyBorder="0" applyAlignment="0" applyProtection="0"/>
    <xf numFmtId="0" fontId="140" fillId="76" borderId="0" applyNumberFormat="0" applyBorder="0" applyAlignment="0" applyProtection="0"/>
    <xf numFmtId="0" fontId="193" fillId="0" borderId="0"/>
    <xf numFmtId="0" fontId="19" fillId="0" borderId="0"/>
    <xf numFmtId="0" fontId="199" fillId="0" borderId="0"/>
    <xf numFmtId="0" fontId="177" fillId="0" borderId="0"/>
    <xf numFmtId="0" fontId="177" fillId="0" borderId="0"/>
    <xf numFmtId="0" fontId="177" fillId="0" borderId="0"/>
    <xf numFmtId="0" fontId="43" fillId="0" borderId="0"/>
    <xf numFmtId="0" fontId="19" fillId="0" borderId="0"/>
    <xf numFmtId="0" fontId="200" fillId="0" borderId="0"/>
    <xf numFmtId="0" fontId="201" fillId="0" borderId="0"/>
    <xf numFmtId="0" fontId="202" fillId="0" borderId="0"/>
    <xf numFmtId="0" fontId="14" fillId="0" borderId="0"/>
    <xf numFmtId="0" fontId="14" fillId="46" borderId="100" applyNumberFormat="0" applyFont="0" applyAlignment="0" applyProtection="0"/>
    <xf numFmtId="0" fontId="14" fillId="62" borderId="0" applyNumberFormat="0" applyBorder="0" applyAlignment="0" applyProtection="0"/>
    <xf numFmtId="0" fontId="14" fillId="63" borderId="0" applyNumberFormat="0" applyBorder="0" applyAlignment="0" applyProtection="0"/>
    <xf numFmtId="0" fontId="14" fillId="65" borderId="0" applyNumberFormat="0" applyBorder="0" applyAlignment="0" applyProtection="0"/>
    <xf numFmtId="0" fontId="14" fillId="36" borderId="0" applyNumberFormat="0" applyBorder="0" applyAlignment="0" applyProtection="0"/>
    <xf numFmtId="0" fontId="14" fillId="66" borderId="0" applyNumberFormat="0" applyBorder="0" applyAlignment="0" applyProtection="0"/>
    <xf numFmtId="0" fontId="14" fillId="67" borderId="0" applyNumberFormat="0" applyBorder="0" applyAlignment="0" applyProtection="0"/>
    <xf numFmtId="0" fontId="14" fillId="70" borderId="0" applyNumberFormat="0" applyBorder="0" applyAlignment="0" applyProtection="0"/>
    <xf numFmtId="0" fontId="14" fillId="71" borderId="0" applyNumberFormat="0" applyBorder="0" applyAlignment="0" applyProtection="0"/>
    <xf numFmtId="0" fontId="14" fillId="35" borderId="0" applyNumberFormat="0" applyBorder="0" applyAlignment="0" applyProtection="0"/>
    <xf numFmtId="0" fontId="14" fillId="37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3" fillId="0" borderId="0"/>
    <xf numFmtId="0" fontId="203" fillId="0" borderId="0"/>
    <xf numFmtId="0" fontId="204" fillId="0" borderId="0"/>
    <xf numFmtId="0" fontId="205" fillId="0" borderId="0"/>
    <xf numFmtId="0" fontId="12" fillId="62" borderId="0" applyNumberFormat="0" applyBorder="0" applyAlignment="0" applyProtection="0"/>
    <xf numFmtId="0" fontId="12" fillId="65" borderId="0" applyNumberFormat="0" applyBorder="0" applyAlignment="0" applyProtection="0"/>
    <xf numFmtId="0" fontId="12" fillId="66" borderId="0" applyNumberFormat="0" applyBorder="0" applyAlignment="0" applyProtection="0"/>
    <xf numFmtId="0" fontId="12" fillId="70" borderId="0" applyNumberFormat="0" applyBorder="0" applyAlignment="0" applyProtection="0"/>
    <xf numFmtId="0" fontId="12" fillId="35" borderId="0" applyNumberFormat="0" applyBorder="0" applyAlignment="0" applyProtection="0"/>
    <xf numFmtId="0" fontId="12" fillId="74" borderId="0" applyNumberFormat="0" applyBorder="0" applyAlignment="0" applyProtection="0"/>
    <xf numFmtId="0" fontId="12" fillId="63" borderId="0" applyNumberFormat="0" applyBorder="0" applyAlignment="0" applyProtection="0"/>
    <xf numFmtId="0" fontId="12" fillId="36" borderId="0" applyNumberFormat="0" applyBorder="0" applyAlignment="0" applyProtection="0"/>
    <xf numFmtId="0" fontId="12" fillId="67" borderId="0" applyNumberFormat="0" applyBorder="0" applyAlignment="0" applyProtection="0"/>
    <xf numFmtId="0" fontId="12" fillId="71" borderId="0" applyNumberFormat="0" applyBorder="0" applyAlignment="0" applyProtection="0"/>
    <xf numFmtId="0" fontId="12" fillId="37" borderId="0" applyNumberFormat="0" applyBorder="0" applyAlignment="0" applyProtection="0"/>
    <xf numFmtId="0" fontId="12" fillId="75" borderId="0" applyNumberFormat="0" applyBorder="0" applyAlignment="0" applyProtection="0"/>
    <xf numFmtId="0" fontId="12" fillId="0" borderId="0"/>
    <xf numFmtId="0" fontId="12" fillId="46" borderId="100" applyNumberFormat="0" applyFont="0" applyAlignment="0" applyProtection="0"/>
    <xf numFmtId="0" fontId="41" fillId="0" borderId="0"/>
    <xf numFmtId="0" fontId="41" fillId="0" borderId="0"/>
    <xf numFmtId="0" fontId="41" fillId="0" borderId="0"/>
    <xf numFmtId="0" fontId="19" fillId="0" borderId="0"/>
    <xf numFmtId="0" fontId="41" fillId="0" borderId="0"/>
    <xf numFmtId="0" fontId="51" fillId="0" borderId="0"/>
    <xf numFmtId="0" fontId="19" fillId="0" borderId="0"/>
    <xf numFmtId="0" fontId="213" fillId="0" borderId="0"/>
    <xf numFmtId="0" fontId="214" fillId="0" borderId="0"/>
    <xf numFmtId="0" fontId="41" fillId="0" borderId="0"/>
    <xf numFmtId="0" fontId="41" fillId="0" borderId="0"/>
    <xf numFmtId="0" fontId="227" fillId="0" borderId="0"/>
    <xf numFmtId="0" fontId="230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46" borderId="100" applyNumberFormat="0" applyFont="0" applyAlignment="0" applyProtection="0"/>
    <xf numFmtId="0" fontId="10" fillId="62" borderId="0" applyNumberFormat="0" applyBorder="0" applyAlignment="0" applyProtection="0"/>
    <xf numFmtId="0" fontId="10" fillId="63" borderId="0" applyNumberFormat="0" applyBorder="0" applyAlignment="0" applyProtection="0"/>
    <xf numFmtId="0" fontId="10" fillId="65" borderId="0" applyNumberFormat="0" applyBorder="0" applyAlignment="0" applyProtection="0"/>
    <xf numFmtId="0" fontId="10" fillId="36" borderId="0" applyNumberFormat="0" applyBorder="0" applyAlignment="0" applyProtection="0"/>
    <xf numFmtId="0" fontId="10" fillId="66" borderId="0" applyNumberFormat="0" applyBorder="0" applyAlignment="0" applyProtection="0"/>
    <xf numFmtId="0" fontId="10" fillId="67" borderId="0" applyNumberFormat="0" applyBorder="0" applyAlignment="0" applyProtection="0"/>
    <xf numFmtId="0" fontId="10" fillId="70" borderId="0" applyNumberFormat="0" applyBorder="0" applyAlignment="0" applyProtection="0"/>
    <xf numFmtId="0" fontId="10" fillId="71" borderId="0" applyNumberFormat="0" applyBorder="0" applyAlignment="0" applyProtection="0"/>
    <xf numFmtId="0" fontId="10" fillId="35" borderId="0" applyNumberFormat="0" applyBorder="0" applyAlignment="0" applyProtection="0"/>
    <xf numFmtId="0" fontId="10" fillId="37" borderId="0" applyNumberFormat="0" applyBorder="0" applyAlignment="0" applyProtection="0"/>
    <xf numFmtId="0" fontId="10" fillId="74" borderId="0" applyNumberFormat="0" applyBorder="0" applyAlignment="0" applyProtection="0"/>
    <xf numFmtId="0" fontId="10" fillId="75" borderId="0" applyNumberFormat="0" applyBorder="0" applyAlignment="0" applyProtection="0"/>
    <xf numFmtId="0" fontId="234" fillId="0" borderId="0"/>
    <xf numFmtId="0" fontId="235" fillId="0" borderId="0"/>
    <xf numFmtId="0" fontId="103" fillId="0" borderId="0"/>
    <xf numFmtId="0" fontId="240" fillId="0" borderId="0"/>
    <xf numFmtId="0" fontId="241" fillId="0" borderId="0"/>
    <xf numFmtId="9" fontId="241" fillId="0" borderId="0" applyFont="0" applyFill="0" applyBorder="0" applyAlignment="0" applyProtection="0"/>
    <xf numFmtId="0" fontId="242" fillId="0" borderId="0"/>
    <xf numFmtId="0" fontId="19" fillId="0" borderId="0"/>
    <xf numFmtId="0" fontId="9" fillId="3" borderId="0" applyNumberFormat="0" applyBorder="0" applyAlignment="0" applyProtection="0"/>
    <xf numFmtId="0" fontId="9" fillId="62" borderId="0" applyNumberFormat="0" applyBorder="0" applyAlignment="0" applyProtection="0"/>
    <xf numFmtId="0" fontId="9" fillId="62" borderId="0" applyNumberFormat="0" applyBorder="0" applyAlignment="0" applyProtection="0"/>
    <xf numFmtId="0" fontId="9" fillId="62" borderId="0" applyNumberFormat="0" applyBorder="0" applyAlignment="0" applyProtection="0"/>
    <xf numFmtId="0" fontId="9" fillId="62" borderId="0" applyNumberFormat="0" applyBorder="0" applyAlignment="0" applyProtection="0"/>
    <xf numFmtId="0" fontId="9" fillId="5" borderId="0" applyNumberFormat="0" applyBorder="0" applyAlignment="0" applyProtection="0"/>
    <xf numFmtId="0" fontId="9" fillId="65" borderId="0" applyNumberFormat="0" applyBorder="0" applyAlignment="0" applyProtection="0"/>
    <xf numFmtId="0" fontId="9" fillId="65" borderId="0" applyNumberFormat="0" applyBorder="0" applyAlignment="0" applyProtection="0"/>
    <xf numFmtId="0" fontId="9" fillId="65" borderId="0" applyNumberFormat="0" applyBorder="0" applyAlignment="0" applyProtection="0"/>
    <xf numFmtId="0" fontId="9" fillId="65" borderId="0" applyNumberFormat="0" applyBorder="0" applyAlignment="0" applyProtection="0"/>
    <xf numFmtId="0" fontId="9" fillId="7" borderId="0" applyNumberFormat="0" applyBorder="0" applyAlignment="0" applyProtection="0"/>
    <xf numFmtId="0" fontId="9" fillId="66" borderId="0" applyNumberFormat="0" applyBorder="0" applyAlignment="0" applyProtection="0"/>
    <xf numFmtId="0" fontId="9" fillId="66" borderId="0" applyNumberFormat="0" applyBorder="0" applyAlignment="0" applyProtection="0"/>
    <xf numFmtId="0" fontId="9" fillId="66" borderId="0" applyNumberFormat="0" applyBorder="0" applyAlignment="0" applyProtection="0"/>
    <xf numFmtId="0" fontId="9" fillId="66" borderId="0" applyNumberFormat="0" applyBorder="0" applyAlignment="0" applyProtection="0"/>
    <xf numFmtId="0" fontId="9" fillId="3" borderId="0" applyNumberFormat="0" applyBorder="0" applyAlignment="0" applyProtection="0"/>
    <xf numFmtId="0" fontId="9" fillId="70" borderId="0" applyNumberFormat="0" applyBorder="0" applyAlignment="0" applyProtection="0"/>
    <xf numFmtId="0" fontId="9" fillId="70" borderId="0" applyNumberFormat="0" applyBorder="0" applyAlignment="0" applyProtection="0"/>
    <xf numFmtId="0" fontId="9" fillId="70" borderId="0" applyNumberFormat="0" applyBorder="0" applyAlignment="0" applyProtection="0"/>
    <xf numFmtId="0" fontId="9" fillId="70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7" borderId="0" applyNumberFormat="0" applyBorder="0" applyAlignment="0" applyProtection="0"/>
    <xf numFmtId="0" fontId="9" fillId="74" borderId="0" applyNumberFormat="0" applyBorder="0" applyAlignment="0" applyProtection="0"/>
    <xf numFmtId="0" fontId="9" fillId="74" borderId="0" applyNumberFormat="0" applyBorder="0" applyAlignment="0" applyProtection="0"/>
    <xf numFmtId="0" fontId="9" fillId="74" borderId="0" applyNumberFormat="0" applyBorder="0" applyAlignment="0" applyProtection="0"/>
    <xf numFmtId="0" fontId="9" fillId="74" borderId="0" applyNumberFormat="0" applyBorder="0" applyAlignment="0" applyProtection="0"/>
    <xf numFmtId="0" fontId="9" fillId="11" borderId="0" applyNumberFormat="0" applyBorder="0" applyAlignment="0" applyProtection="0"/>
    <xf numFmtId="0" fontId="9" fillId="63" borderId="0" applyNumberFormat="0" applyBorder="0" applyAlignment="0" applyProtection="0"/>
    <xf numFmtId="0" fontId="9" fillId="63" borderId="0" applyNumberFormat="0" applyBorder="0" applyAlignment="0" applyProtection="0"/>
    <xf numFmtId="0" fontId="9" fillId="63" borderId="0" applyNumberFormat="0" applyBorder="0" applyAlignment="0" applyProtection="0"/>
    <xf numFmtId="0" fontId="9" fillId="63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13" borderId="0" applyNumberFormat="0" applyBorder="0" applyAlignment="0" applyProtection="0"/>
    <xf numFmtId="0" fontId="9" fillId="67" borderId="0" applyNumberFormat="0" applyBorder="0" applyAlignment="0" applyProtection="0"/>
    <xf numFmtId="0" fontId="9" fillId="67" borderId="0" applyNumberFormat="0" applyBorder="0" applyAlignment="0" applyProtection="0"/>
    <xf numFmtId="0" fontId="9" fillId="67" borderId="0" applyNumberFormat="0" applyBorder="0" applyAlignment="0" applyProtection="0"/>
    <xf numFmtId="0" fontId="9" fillId="67" borderId="0" applyNumberFormat="0" applyBorder="0" applyAlignment="0" applyProtection="0"/>
    <xf numFmtId="0" fontId="9" fillId="11" borderId="0" applyNumberFormat="0" applyBorder="0" applyAlignment="0" applyProtection="0"/>
    <xf numFmtId="0" fontId="9" fillId="71" borderId="0" applyNumberFormat="0" applyBorder="0" applyAlignment="0" applyProtection="0"/>
    <xf numFmtId="0" fontId="9" fillId="71" borderId="0" applyNumberFormat="0" applyBorder="0" applyAlignment="0" applyProtection="0"/>
    <xf numFmtId="0" fontId="9" fillId="71" borderId="0" applyNumberFormat="0" applyBorder="0" applyAlignment="0" applyProtection="0"/>
    <xf numFmtId="0" fontId="9" fillId="71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13" borderId="0" applyNumberFormat="0" applyBorder="0" applyAlignment="0" applyProtection="0"/>
    <xf numFmtId="0" fontId="9" fillId="75" borderId="0" applyNumberFormat="0" applyBorder="0" applyAlignment="0" applyProtection="0"/>
    <xf numFmtId="0" fontId="9" fillId="75" borderId="0" applyNumberFormat="0" applyBorder="0" applyAlignment="0" applyProtection="0"/>
    <xf numFmtId="0" fontId="9" fillId="75" borderId="0" applyNumberFormat="0" applyBorder="0" applyAlignment="0" applyProtection="0"/>
    <xf numFmtId="0" fontId="9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5" applyNumberFormat="0" applyAlignment="0" applyProtection="0"/>
    <xf numFmtId="0" fontId="142" fillId="25" borderId="96" applyNumberFormat="0" applyAlignment="0" applyProtection="0"/>
    <xf numFmtId="0" fontId="135" fillId="0" borderId="7" applyNumberFormat="0" applyFill="0" applyAlignment="0" applyProtection="0"/>
    <xf numFmtId="0" fontId="146" fillId="0" borderId="99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 applyBorder="0"/>
    <xf numFmtId="0" fontId="103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19" fillId="0" borderId="0" applyBorder="0"/>
    <xf numFmtId="0" fontId="9" fillId="0" borderId="0"/>
    <xf numFmtId="0" fontId="9" fillId="0" borderId="0"/>
    <xf numFmtId="0" fontId="9" fillId="0" borderId="0"/>
    <xf numFmtId="0" fontId="150" fillId="25" borderId="95" applyNumberForma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0" applyNumberFormat="0" applyFont="0" applyAlignment="0" applyProtection="0"/>
    <xf numFmtId="0" fontId="9" fillId="46" borderId="100" applyNumberFormat="0" applyFont="0" applyAlignment="0" applyProtection="0"/>
    <xf numFmtId="0" fontId="9" fillId="46" borderId="100" applyNumberFormat="0" applyFont="0" applyAlignment="0" applyProtection="0"/>
    <xf numFmtId="0" fontId="9" fillId="46" borderId="100" applyNumberFormat="0" applyFont="0" applyAlignment="0" applyProtection="0"/>
    <xf numFmtId="0" fontId="9" fillId="46" borderId="100" applyNumberFormat="0" applyFont="0" applyAlignment="0" applyProtection="0"/>
    <xf numFmtId="0" fontId="245" fillId="0" borderId="0"/>
    <xf numFmtId="0" fontId="246" fillId="0" borderId="0"/>
    <xf numFmtId="0" fontId="8" fillId="0" borderId="0"/>
    <xf numFmtId="0" fontId="247" fillId="0" borderId="0"/>
    <xf numFmtId="0" fontId="41" fillId="0" borderId="0"/>
    <xf numFmtId="0" fontId="248" fillId="0" borderId="0"/>
    <xf numFmtId="0" fontId="249" fillId="0" borderId="0"/>
    <xf numFmtId="0" fontId="41" fillId="0" borderId="0"/>
    <xf numFmtId="0" fontId="252" fillId="0" borderId="0"/>
    <xf numFmtId="0" fontId="255" fillId="0" borderId="0"/>
    <xf numFmtId="0" fontId="7" fillId="0" borderId="0"/>
    <xf numFmtId="0" fontId="41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103" fillId="0" borderId="0"/>
    <xf numFmtId="0" fontId="263" fillId="0" borderId="0"/>
    <xf numFmtId="9" fontId="263" fillId="0" borderId="0" applyFont="0" applyFill="0" applyBorder="0" applyAlignment="0" applyProtection="0"/>
    <xf numFmtId="0" fontId="264" fillId="0" borderId="0"/>
    <xf numFmtId="0" fontId="3" fillId="0" borderId="0"/>
    <xf numFmtId="0" fontId="3" fillId="46" borderId="100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65" fillId="0" borderId="0"/>
    <xf numFmtId="9" fontId="19" fillId="0" borderId="0" applyFont="0" applyFill="0" applyBorder="0" applyAlignment="0" applyProtection="0"/>
    <xf numFmtId="0" fontId="270" fillId="0" borderId="0"/>
    <xf numFmtId="0" fontId="270" fillId="0" borderId="0"/>
    <xf numFmtId="0" fontId="271" fillId="0" borderId="0"/>
    <xf numFmtId="0" fontId="272" fillId="0" borderId="0"/>
    <xf numFmtId="0" fontId="2" fillId="0" borderId="0"/>
    <xf numFmtId="0" fontId="2" fillId="0" borderId="0"/>
    <xf numFmtId="0" fontId="2" fillId="0" borderId="0"/>
    <xf numFmtId="0" fontId="276" fillId="0" borderId="0"/>
    <xf numFmtId="0" fontId="41" fillId="0" borderId="0"/>
    <xf numFmtId="0" fontId="277" fillId="0" borderId="0"/>
    <xf numFmtId="0" fontId="278" fillId="0" borderId="0"/>
    <xf numFmtId="0" fontId="279" fillId="0" borderId="0"/>
    <xf numFmtId="0" fontId="103" fillId="0" borderId="0"/>
    <xf numFmtId="0" fontId="288" fillId="0" borderId="0"/>
    <xf numFmtId="0" fontId="288" fillId="0" borderId="0"/>
  </cellStyleXfs>
  <cellXfs count="1871">
    <xf numFmtId="0" fontId="0" fillId="0" borderId="0" xfId="0"/>
    <xf numFmtId="0" fontId="20" fillId="0" borderId="0" xfId="0" applyFont="1"/>
    <xf numFmtId="0" fontId="0" fillId="0" borderId="0" xfId="0" applyBorder="1"/>
    <xf numFmtId="0" fontId="25" fillId="0" borderId="0" xfId="0" applyFont="1" applyAlignment="1">
      <alignment vertical="center"/>
    </xf>
    <xf numFmtId="0" fontId="26" fillId="0" borderId="14" xfId="0" applyFont="1" applyBorder="1" applyAlignment="1">
      <alignment horizontal="centerContinuous"/>
    </xf>
    <xf numFmtId="0" fontId="26" fillId="0" borderId="15" xfId="0" applyFont="1" applyBorder="1" applyAlignment="1">
      <alignment horizontal="centerContinuous"/>
    </xf>
    <xf numFmtId="0" fontId="26" fillId="0" borderId="16" xfId="0" applyFont="1" applyBorder="1" applyAlignment="1">
      <alignment horizontal="centerContinuous"/>
    </xf>
    <xf numFmtId="49" fontId="23" fillId="0" borderId="17" xfId="0" applyNumberFormat="1" applyFont="1" applyBorder="1" applyAlignment="1">
      <alignment horizontal="centerContinuous" vertical="center"/>
    </xf>
    <xf numFmtId="49" fontId="27" fillId="0" borderId="18" xfId="0" applyNumberFormat="1" applyFont="1" applyBorder="1" applyAlignment="1">
      <alignment horizontal="centerContinuous" vertical="center" wrapText="1"/>
    </xf>
    <xf numFmtId="0" fontId="29" fillId="0" borderId="0" xfId="0" applyFont="1"/>
    <xf numFmtId="4" fontId="0" fillId="0" borderId="0" xfId="0" applyNumberFormat="1"/>
    <xf numFmtId="0" fontId="26" fillId="0" borderId="0" xfId="0" applyFont="1"/>
    <xf numFmtId="0" fontId="30" fillId="0" borderId="0" xfId="0" applyFont="1"/>
    <xf numFmtId="0" fontId="20" fillId="0" borderId="0" xfId="0" applyFont="1" applyFill="1" applyBorder="1"/>
    <xf numFmtId="2" fontId="20" fillId="0" borderId="0" xfId="0" applyNumberFormat="1" applyFont="1" applyFill="1" applyBorder="1"/>
    <xf numFmtId="165" fontId="20" fillId="0" borderId="0" xfId="0" applyNumberFormat="1" applyFont="1" applyFill="1" applyBorder="1"/>
    <xf numFmtId="0" fontId="30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0" borderId="0" xfId="0" applyFont="1"/>
    <xf numFmtId="0" fontId="29" fillId="0" borderId="0" xfId="0" applyFont="1" applyBorder="1"/>
    <xf numFmtId="2" fontId="24" fillId="0" borderId="0" xfId="0" applyNumberFormat="1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33" fillId="0" borderId="0" xfId="0" applyFont="1"/>
    <xf numFmtId="0" fontId="35" fillId="0" borderId="0" xfId="0" applyFont="1"/>
    <xf numFmtId="0" fontId="36" fillId="0" borderId="0" xfId="0" applyFont="1"/>
    <xf numFmtId="0" fontId="22" fillId="0" borderId="0" xfId="0" quotePrefix="1" applyFont="1" applyAlignment="1">
      <alignment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Continuous" vertical="center"/>
    </xf>
    <xf numFmtId="14" fontId="37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20" fillId="0" borderId="22" xfId="0" applyNumberFormat="1" applyFont="1" applyFill="1" applyBorder="1"/>
    <xf numFmtId="165" fontId="20" fillId="0" borderId="24" xfId="0" applyNumberFormat="1" applyFont="1" applyFill="1" applyBorder="1"/>
    <xf numFmtId="165" fontId="24" fillId="0" borderId="25" xfId="0" applyNumberFormat="1" applyFont="1" applyFill="1" applyBorder="1"/>
    <xf numFmtId="0" fontId="19" fillId="0" borderId="0" xfId="0" applyFont="1"/>
    <xf numFmtId="0" fontId="39" fillId="0" borderId="0" xfId="0" applyFont="1"/>
    <xf numFmtId="0" fontId="31" fillId="0" borderId="0" xfId="0" applyFont="1" applyFill="1" applyBorder="1"/>
    <xf numFmtId="2" fontId="24" fillId="0" borderId="26" xfId="0" applyNumberFormat="1" applyFont="1" applyBorder="1" applyAlignment="1">
      <alignment horizontal="center" vertical="center"/>
    </xf>
    <xf numFmtId="2" fontId="24" fillId="0" borderId="14" xfId="0" applyNumberFormat="1" applyFont="1" applyBorder="1" applyAlignment="1">
      <alignment horizontal="center" vertical="center" wrapText="1"/>
    </xf>
    <xf numFmtId="2" fontId="24" fillId="0" borderId="26" xfId="0" applyNumberFormat="1" applyFont="1" applyBorder="1" applyAlignment="1">
      <alignment horizontal="center" vertical="center" wrapText="1"/>
    </xf>
    <xf numFmtId="2" fontId="24" fillId="0" borderId="27" xfId="0" applyNumberFormat="1" applyFont="1" applyBorder="1" applyAlignment="1">
      <alignment horizontal="center" vertical="center" wrapText="1"/>
    </xf>
    <xf numFmtId="2" fontId="24" fillId="0" borderId="28" xfId="0" applyNumberFormat="1" applyFont="1" applyBorder="1" applyAlignment="1">
      <alignment horizontal="center" vertical="center" wrapText="1"/>
    </xf>
    <xf numFmtId="0" fontId="40" fillId="0" borderId="0" xfId="0" applyFont="1"/>
    <xf numFmtId="0" fontId="21" fillId="0" borderId="0" xfId="103" applyAlignment="1" applyProtection="1"/>
    <xf numFmtId="0" fontId="23" fillId="0" borderId="21" xfId="0" applyFont="1" applyBorder="1" applyAlignment="1">
      <alignment horizontal="center" vertical="center"/>
    </xf>
    <xf numFmtId="1" fontId="27" fillId="0" borderId="29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 wrapText="1"/>
    </xf>
    <xf numFmtId="1" fontId="27" fillId="0" borderId="31" xfId="0" applyNumberFormat="1" applyFont="1" applyBorder="1" applyAlignment="1">
      <alignment horizontal="center" vertical="center"/>
    </xf>
    <xf numFmtId="0" fontId="22" fillId="0" borderId="0" xfId="0" applyFont="1" applyFill="1"/>
    <xf numFmtId="3" fontId="20" fillId="0" borderId="32" xfId="0" applyNumberFormat="1" applyFont="1" applyBorder="1"/>
    <xf numFmtId="3" fontId="24" fillId="0" borderId="33" xfId="0" applyNumberFormat="1" applyFont="1" applyBorder="1"/>
    <xf numFmtId="49" fontId="27" fillId="0" borderId="17" xfId="0" applyNumberFormat="1" applyFont="1" applyBorder="1" applyAlignment="1">
      <alignment horizontal="centerContinuous" vertical="center" wrapText="1"/>
    </xf>
    <xf numFmtId="49" fontId="27" fillId="0" borderId="18" xfId="0" applyNumberFormat="1" applyFont="1" applyFill="1" applyBorder="1" applyAlignment="1">
      <alignment horizontal="centerContinuous" vertical="center" wrapText="1"/>
    </xf>
    <xf numFmtId="49" fontId="27" fillId="0" borderId="34" xfId="0" applyNumberFormat="1" applyFont="1" applyFill="1" applyBorder="1" applyAlignment="1">
      <alignment horizontal="centerContinuous" vertical="center" wrapText="1"/>
    </xf>
    <xf numFmtId="0" fontId="38" fillId="0" borderId="32" xfId="0" applyFont="1" applyBorder="1"/>
    <xf numFmtId="165" fontId="20" fillId="0" borderId="35" xfId="0" applyNumberFormat="1" applyFont="1" applyFill="1" applyBorder="1"/>
    <xf numFmtId="0" fontId="28" fillId="0" borderId="32" xfId="0" applyFont="1" applyBorder="1"/>
    <xf numFmtId="165" fontId="24" fillId="0" borderId="35" xfId="0" applyNumberFormat="1" applyFont="1" applyFill="1" applyBorder="1"/>
    <xf numFmtId="49" fontId="28" fillId="0" borderId="17" xfId="0" applyNumberFormat="1" applyFont="1" applyBorder="1" applyAlignment="1">
      <alignment horizontal="centerContinuous" vertical="center"/>
    </xf>
    <xf numFmtId="1" fontId="27" fillId="0" borderId="18" xfId="0" applyNumberFormat="1" applyFont="1" applyBorder="1" applyAlignment="1">
      <alignment horizontal="centerContinuous" vertical="center" wrapText="1"/>
    </xf>
    <xf numFmtId="1" fontId="27" fillId="0" borderId="17" xfId="0" applyNumberFormat="1" applyFont="1" applyBorder="1" applyAlignment="1">
      <alignment horizontal="centerContinuous" vertical="center" wrapText="1"/>
    </xf>
    <xf numFmtId="3" fontId="27" fillId="0" borderId="18" xfId="0" applyNumberFormat="1" applyFont="1" applyBorder="1" applyAlignment="1">
      <alignment horizontal="centerContinuous" vertical="center" wrapText="1"/>
    </xf>
    <xf numFmtId="165" fontId="27" fillId="0" borderId="18" xfId="0" applyNumberFormat="1" applyFont="1" applyFill="1" applyBorder="1" applyAlignment="1">
      <alignment horizontal="centerContinuous" vertical="center" wrapText="1"/>
    </xf>
    <xf numFmtId="165" fontId="27" fillId="0" borderId="34" xfId="0" applyNumberFormat="1" applyFont="1" applyFill="1" applyBorder="1" applyAlignment="1">
      <alignment horizontal="centerContinuous" vertical="center" wrapText="1"/>
    </xf>
    <xf numFmtId="165" fontId="24" fillId="0" borderId="24" xfId="0" applyNumberFormat="1" applyFont="1" applyFill="1" applyBorder="1"/>
    <xf numFmtId="3" fontId="27" fillId="0" borderId="17" xfId="0" applyNumberFormat="1" applyFont="1" applyBorder="1" applyAlignment="1">
      <alignment horizontal="centerContinuous" vertical="center" wrapText="1"/>
    </xf>
    <xf numFmtId="3" fontId="20" fillId="0" borderId="35" xfId="0" applyNumberFormat="1" applyFont="1" applyBorder="1"/>
    <xf numFmtId="3" fontId="24" fillId="0" borderId="35" xfId="0" applyNumberFormat="1" applyFont="1" applyBorder="1"/>
    <xf numFmtId="3" fontId="24" fillId="0" borderId="32" xfId="0" applyNumberFormat="1" applyFont="1" applyBorder="1"/>
    <xf numFmtId="0" fontId="28" fillId="0" borderId="33" xfId="0" applyFont="1" applyBorder="1"/>
    <xf numFmtId="3" fontId="24" fillId="0" borderId="36" xfId="0" applyNumberFormat="1" applyFont="1" applyBorder="1"/>
    <xf numFmtId="165" fontId="24" fillId="0" borderId="36" xfId="0" applyNumberFormat="1" applyFont="1" applyFill="1" applyBorder="1"/>
    <xf numFmtId="0" fontId="28" fillId="0" borderId="0" xfId="0" applyFont="1" applyBorder="1"/>
    <xf numFmtId="3" fontId="24" fillId="0" borderId="0" xfId="0" applyNumberFormat="1" applyFont="1" applyBorder="1"/>
    <xf numFmtId="165" fontId="24" fillId="0" borderId="0" xfId="0" applyNumberFormat="1" applyFont="1" applyFill="1" applyBorder="1"/>
    <xf numFmtId="2" fontId="24" fillId="0" borderId="0" xfId="0" applyNumberFormat="1" applyFont="1" applyFill="1" applyBorder="1"/>
    <xf numFmtId="3" fontId="0" fillId="0" borderId="0" xfId="0" applyNumberFormat="1"/>
    <xf numFmtId="4" fontId="20" fillId="27" borderId="24" xfId="0" applyNumberFormat="1" applyFont="1" applyFill="1" applyBorder="1"/>
    <xf numFmtId="0" fontId="24" fillId="0" borderId="37" xfId="0" applyFont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Continuous" vertical="center"/>
    </xf>
    <xf numFmtId="49" fontId="27" fillId="0" borderId="15" xfId="0" applyNumberFormat="1" applyFont="1" applyBorder="1" applyAlignment="1">
      <alignment horizontal="centerContinuous" vertical="center" wrapText="1"/>
    </xf>
    <xf numFmtId="49" fontId="27" fillId="0" borderId="16" xfId="0" applyNumberFormat="1" applyFont="1" applyBorder="1" applyAlignment="1">
      <alignment horizontal="centerContinuous" vertical="center" wrapText="1"/>
    </xf>
    <xf numFmtId="2" fontId="46" fillId="0" borderId="22" xfId="0" applyNumberFormat="1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17" xfId="0" applyFont="1" applyBorder="1"/>
    <xf numFmtId="0" fontId="19" fillId="0" borderId="39" xfId="0" applyFont="1" applyBorder="1" applyAlignment="1">
      <alignment horizontal="center"/>
    </xf>
    <xf numFmtId="0" fontId="19" fillId="0" borderId="17" xfId="0" applyFont="1" applyFill="1" applyBorder="1"/>
    <xf numFmtId="0" fontId="19" fillId="0" borderId="41" xfId="0" applyFont="1" applyBorder="1" applyAlignment="1">
      <alignment horizontal="center"/>
    </xf>
    <xf numFmtId="0" fontId="31" fillId="0" borderId="0" xfId="0" applyFont="1" applyFill="1"/>
    <xf numFmtId="0" fontId="24" fillId="0" borderId="46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1" fontId="27" fillId="0" borderId="30" xfId="0" applyNumberFormat="1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centerContinuous" vertical="center"/>
    </xf>
    <xf numFmtId="14" fontId="37" fillId="24" borderId="22" xfId="0" applyNumberFormat="1" applyFont="1" applyFill="1" applyBorder="1" applyAlignment="1">
      <alignment horizontal="center" vertical="center" wrapText="1"/>
    </xf>
    <xf numFmtId="1" fontId="27" fillId="24" borderId="30" xfId="0" applyNumberFormat="1" applyFont="1" applyFill="1" applyBorder="1" applyAlignment="1">
      <alignment horizontal="center" vertical="center"/>
    </xf>
    <xf numFmtId="1" fontId="27" fillId="24" borderId="30" xfId="0" applyNumberFormat="1" applyFont="1" applyFill="1" applyBorder="1" applyAlignment="1">
      <alignment horizontal="center" vertical="center" wrapText="1"/>
    </xf>
    <xf numFmtId="3" fontId="20" fillId="0" borderId="22" xfId="0" applyNumberFormat="1" applyFont="1" applyBorder="1"/>
    <xf numFmtId="3" fontId="20" fillId="0" borderId="38" xfId="0" applyNumberFormat="1" applyFont="1" applyBorder="1"/>
    <xf numFmtId="4" fontId="54" fillId="0" borderId="0" xfId="0" applyNumberFormat="1" applyFont="1" applyFill="1" applyBorder="1" applyAlignment="1">
      <alignment horizontal="center"/>
    </xf>
    <xf numFmtId="0" fontId="59" fillId="0" borderId="0" xfId="153"/>
    <xf numFmtId="0" fontId="20" fillId="0" borderId="0" xfId="158" applyFont="1" applyBorder="1" applyAlignment="1">
      <alignment horizontal="center"/>
    </xf>
    <xf numFmtId="0" fontId="23" fillId="0" borderId="0" xfId="158" applyFont="1" applyBorder="1"/>
    <xf numFmtId="14" fontId="20" fillId="0" borderId="0" xfId="158" applyNumberFormat="1" applyFont="1" applyBorder="1" applyAlignment="1">
      <alignment horizontal="center"/>
    </xf>
    <xf numFmtId="2" fontId="20" fillId="0" borderId="0" xfId="158" applyNumberFormat="1" applyFont="1" applyBorder="1" applyAlignment="1">
      <alignment horizontal="right"/>
    </xf>
    <xf numFmtId="165" fontId="20" fillId="0" borderId="0" xfId="158" applyNumberFormat="1" applyFont="1" applyBorder="1" applyAlignment="1">
      <alignment horizontal="right"/>
    </xf>
    <xf numFmtId="0" fontId="55" fillId="0" borderId="0" xfId="158" applyFont="1" applyBorder="1"/>
    <xf numFmtId="0" fontId="20" fillId="0" borderId="0" xfId="158" applyFont="1"/>
    <xf numFmtId="0" fontId="48" fillId="0" borderId="29" xfId="158" applyFont="1" applyFill="1" applyBorder="1" applyAlignment="1">
      <alignment horizontal="center" vertical="center"/>
    </xf>
    <xf numFmtId="0" fontId="48" fillId="0" borderId="30" xfId="158" applyFont="1" applyFill="1" applyBorder="1" applyAlignment="1">
      <alignment horizontal="center" vertical="center" wrapText="1"/>
    </xf>
    <xf numFmtId="14" fontId="48" fillId="0" borderId="30" xfId="158" applyNumberFormat="1" applyFont="1" applyFill="1" applyBorder="1" applyAlignment="1">
      <alignment horizontal="center" vertical="center"/>
    </xf>
    <xf numFmtId="165" fontId="48" fillId="0" borderId="30" xfId="158" applyNumberFormat="1" applyFont="1" applyFill="1" applyBorder="1" applyAlignment="1">
      <alignment horizontal="center" vertical="center" wrapText="1"/>
    </xf>
    <xf numFmtId="165" fontId="48" fillId="0" borderId="31" xfId="158" applyNumberFormat="1" applyFont="1" applyFill="1" applyBorder="1" applyAlignment="1">
      <alignment horizontal="center" vertical="center" wrapText="1"/>
    </xf>
    <xf numFmtId="2" fontId="23" fillId="0" borderId="30" xfId="0" applyNumberFormat="1" applyFont="1" applyBorder="1" applyAlignment="1">
      <alignment horizontal="center" vertical="center"/>
    </xf>
    <xf numFmtId="0" fontId="20" fillId="0" borderId="32" xfId="0" applyFont="1" applyBorder="1"/>
    <xf numFmtId="2" fontId="20" fillId="27" borderId="24" xfId="0" applyNumberFormat="1" applyFont="1" applyFill="1" applyBorder="1"/>
    <xf numFmtId="0" fontId="20" fillId="0" borderId="32" xfId="0" applyFont="1" applyBorder="1" applyAlignment="1">
      <alignment wrapText="1"/>
    </xf>
    <xf numFmtId="0" fontId="20" fillId="0" borderId="33" xfId="0" applyFont="1" applyBorder="1"/>
    <xf numFmtId="2" fontId="20" fillId="27" borderId="25" xfId="0" applyNumberFormat="1" applyFont="1" applyFill="1" applyBorder="1"/>
    <xf numFmtId="0" fontId="65" fillId="0" borderId="0" xfId="0" applyFont="1" applyAlignment="1">
      <alignment horizontal="justify"/>
    </xf>
    <xf numFmtId="0" fontId="52" fillId="0" borderId="0" xfId="0" applyFont="1"/>
    <xf numFmtId="0" fontId="64" fillId="0" borderId="0" xfId="0" applyFont="1" applyAlignment="1"/>
    <xf numFmtId="0" fontId="60" fillId="0" borderId="0" xfId="158" applyFont="1" applyBorder="1"/>
    <xf numFmtId="3" fontId="47" fillId="0" borderId="0" xfId="0" applyNumberFormat="1" applyFont="1"/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0" fillId="0" borderId="0" xfId="0" applyAlignment="1">
      <alignment vertical="center"/>
    </xf>
    <xf numFmtId="0" fontId="34" fillId="0" borderId="15" xfId="0" applyFont="1" applyBorder="1" applyAlignment="1">
      <alignment horizontal="centerContinuous"/>
    </xf>
    <xf numFmtId="0" fontId="34" fillId="0" borderId="16" xfId="0" applyFont="1" applyBorder="1" applyAlignment="1">
      <alignment horizontal="centerContinuous"/>
    </xf>
    <xf numFmtId="0" fontId="38" fillId="0" borderId="20" xfId="0" applyFont="1" applyBorder="1"/>
    <xf numFmtId="2" fontId="20" fillId="27" borderId="22" xfId="0" applyNumberFormat="1" applyFont="1" applyFill="1" applyBorder="1"/>
    <xf numFmtId="3" fontId="24" fillId="0" borderId="22" xfId="0" applyNumberFormat="1" applyFont="1" applyBorder="1"/>
    <xf numFmtId="2" fontId="24" fillId="27" borderId="38" xfId="0" applyNumberFormat="1" applyFont="1" applyFill="1" applyBorder="1"/>
    <xf numFmtId="3" fontId="24" fillId="0" borderId="38" xfId="0" applyNumberFormat="1" applyFont="1" applyBorder="1"/>
    <xf numFmtId="0" fontId="89" fillId="0" borderId="0" xfId="0" applyFont="1"/>
    <xf numFmtId="0" fontId="90" fillId="0" borderId="0" xfId="0" applyFont="1"/>
    <xf numFmtId="0" fontId="24" fillId="0" borderId="52" xfId="0" applyFont="1" applyBorder="1" applyAlignment="1">
      <alignment horizontal="center" vertical="center" wrapText="1"/>
    </xf>
    <xf numFmtId="0" fontId="91" fillId="0" borderId="0" xfId="0" applyFont="1"/>
    <xf numFmtId="0" fontId="22" fillId="0" borderId="0" xfId="0" applyFont="1" applyAlignment="1">
      <alignment vertical="center"/>
    </xf>
    <xf numFmtId="3" fontId="20" fillId="0" borderId="53" xfId="0" applyNumberFormat="1" applyFont="1" applyBorder="1"/>
    <xf numFmtId="165" fontId="20" fillId="28" borderId="23" xfId="0" applyNumberFormat="1" applyFont="1" applyFill="1" applyBorder="1"/>
    <xf numFmtId="165" fontId="20" fillId="28" borderId="54" xfId="0" applyNumberFormat="1" applyFont="1" applyFill="1" applyBorder="1"/>
    <xf numFmtId="3" fontId="20" fillId="0" borderId="55" xfId="0" applyNumberFormat="1" applyFont="1" applyBorder="1"/>
    <xf numFmtId="165" fontId="20" fillId="28" borderId="22" xfId="0" applyNumberFormat="1" applyFont="1" applyFill="1" applyBorder="1"/>
    <xf numFmtId="165" fontId="20" fillId="28" borderId="24" xfId="0" applyNumberFormat="1" applyFont="1" applyFill="1" applyBorder="1"/>
    <xf numFmtId="165" fontId="20" fillId="28" borderId="35" xfId="0" applyNumberFormat="1" applyFont="1" applyFill="1" applyBorder="1"/>
    <xf numFmtId="3" fontId="24" fillId="0" borderId="55" xfId="0" applyNumberFormat="1" applyFont="1" applyBorder="1"/>
    <xf numFmtId="165" fontId="24" fillId="28" borderId="36" xfId="0" applyNumberFormat="1" applyFont="1" applyFill="1" applyBorder="1"/>
    <xf numFmtId="165" fontId="24" fillId="28" borderId="25" xfId="0" applyNumberFormat="1" applyFont="1" applyFill="1" applyBorder="1"/>
    <xf numFmtId="2" fontId="27" fillId="0" borderId="18" xfId="0" applyNumberFormat="1" applyFont="1" applyBorder="1" applyAlignment="1">
      <alignment horizontal="centerContinuous" vertical="center" wrapText="1"/>
    </xf>
    <xf numFmtId="0" fontId="54" fillId="0" borderId="0" xfId="0" applyFont="1" applyFill="1" applyBorder="1" applyAlignment="1"/>
    <xf numFmtId="0" fontId="31" fillId="0" borderId="0" xfId="0" applyFont="1" applyBorder="1"/>
    <xf numFmtId="3" fontId="53" fillId="0" borderId="30" xfId="154" applyNumberFormat="1" applyFont="1" applyBorder="1"/>
    <xf numFmtId="3" fontId="53" fillId="0" borderId="31" xfId="154" applyNumberFormat="1" applyFont="1" applyBorder="1"/>
    <xf numFmtId="4" fontId="46" fillId="0" borderId="32" xfId="154" applyNumberFormat="1" applyFont="1" applyBorder="1"/>
    <xf numFmtId="3" fontId="46" fillId="0" borderId="22" xfId="154" applyNumberFormat="1" applyFont="1" applyBorder="1"/>
    <xf numFmtId="3" fontId="46" fillId="0" borderId="24" xfId="154" applyNumberFormat="1" applyFont="1" applyBorder="1"/>
    <xf numFmtId="0" fontId="23" fillId="0" borderId="58" xfId="0" applyFont="1" applyBorder="1" applyAlignment="1">
      <alignment horizontal="center" vertical="center"/>
    </xf>
    <xf numFmtId="3" fontId="24" fillId="0" borderId="59" xfId="0" applyNumberFormat="1" applyFont="1" applyBorder="1"/>
    <xf numFmtId="165" fontId="20" fillId="28" borderId="60" xfId="0" applyNumberFormat="1" applyFont="1" applyFill="1" applyBorder="1"/>
    <xf numFmtId="165" fontId="20" fillId="28" borderId="55" xfId="0" applyNumberFormat="1" applyFont="1" applyFill="1" applyBorder="1"/>
    <xf numFmtId="165" fontId="20" fillId="28" borderId="61" xfId="0" applyNumberFormat="1" applyFont="1" applyFill="1" applyBorder="1"/>
    <xf numFmtId="165" fontId="24" fillId="28" borderId="62" xfId="0" applyNumberFormat="1" applyFont="1" applyFill="1" applyBorder="1"/>
    <xf numFmtId="0" fontId="23" fillId="24" borderId="63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1" fontId="46" fillId="0" borderId="22" xfId="0" applyNumberFormat="1" applyFont="1" applyBorder="1" applyAlignment="1">
      <alignment horizontal="center"/>
    </xf>
    <xf numFmtId="0" fontId="28" fillId="24" borderId="26" xfId="155" applyFont="1" applyFill="1" applyBorder="1"/>
    <xf numFmtId="3" fontId="53" fillId="27" borderId="15" xfId="154" applyNumberFormat="1" applyFont="1" applyFill="1" applyBorder="1"/>
    <xf numFmtId="0" fontId="34" fillId="0" borderId="14" xfId="0" applyFont="1" applyBorder="1" applyAlignment="1">
      <alignment horizontal="centerContinuous"/>
    </xf>
    <xf numFmtId="1" fontId="37" fillId="0" borderId="29" xfId="0" applyNumberFormat="1" applyFont="1" applyBorder="1" applyAlignment="1">
      <alignment horizontal="center" vertical="center" wrapText="1"/>
    </xf>
    <xf numFmtId="3" fontId="46" fillId="0" borderId="32" xfId="154" applyNumberFormat="1" applyFont="1" applyBorder="1"/>
    <xf numFmtId="3" fontId="46" fillId="0" borderId="20" xfId="154" applyNumberFormat="1" applyFont="1" applyBorder="1"/>
    <xf numFmtId="4" fontId="46" fillId="0" borderId="55" xfId="154" applyNumberFormat="1" applyFont="1" applyBorder="1"/>
    <xf numFmtId="3" fontId="46" fillId="0" borderId="68" xfId="154" applyNumberFormat="1" applyFont="1" applyBorder="1"/>
    <xf numFmtId="3" fontId="46" fillId="0" borderId="69" xfId="154" applyNumberFormat="1" applyFont="1" applyBorder="1"/>
    <xf numFmtId="4" fontId="46" fillId="0" borderId="64" xfId="154" applyNumberFormat="1" applyFont="1" applyBorder="1"/>
    <xf numFmtId="3" fontId="46" fillId="0" borderId="65" xfId="154" applyNumberFormat="1" applyFont="1" applyBorder="1"/>
    <xf numFmtId="0" fontId="19" fillId="0" borderId="72" xfId="0" applyFont="1" applyFill="1" applyBorder="1"/>
    <xf numFmtId="0" fontId="46" fillId="0" borderId="0" xfId="0" applyFont="1"/>
    <xf numFmtId="0" fontId="24" fillId="28" borderId="78" xfId="0" applyFont="1" applyFill="1" applyBorder="1" applyAlignment="1">
      <alignment horizontal="center" vertical="center" wrapText="1"/>
    </xf>
    <xf numFmtId="0" fontId="61" fillId="28" borderId="47" xfId="0" applyFont="1" applyFill="1" applyBorder="1" applyAlignment="1">
      <alignment horizontal="center" vertical="center" wrapText="1"/>
    </xf>
    <xf numFmtId="0" fontId="61" fillId="27" borderId="46" xfId="0" applyFont="1" applyFill="1" applyBorder="1" applyAlignment="1">
      <alignment horizontal="center" vertical="center" wrapText="1"/>
    </xf>
    <xf numFmtId="0" fontId="24" fillId="28" borderId="48" xfId="0" applyFont="1" applyFill="1" applyBorder="1" applyAlignment="1">
      <alignment horizontal="center" vertical="center" wrapText="1"/>
    </xf>
    <xf numFmtId="0" fontId="61" fillId="28" borderId="46" xfId="0" applyFont="1" applyFill="1" applyBorder="1" applyAlignment="1">
      <alignment horizontal="center" vertical="center" wrapText="1"/>
    </xf>
    <xf numFmtId="0" fontId="93" fillId="27" borderId="66" xfId="0" applyFont="1" applyFill="1" applyBorder="1" applyAlignment="1">
      <alignment horizontal="center" vertical="center" wrapText="1"/>
    </xf>
    <xf numFmtId="0" fontId="24" fillId="28" borderId="65" xfId="0" applyFont="1" applyFill="1" applyBorder="1" applyAlignment="1">
      <alignment horizontal="center" vertical="center" wrapText="1"/>
    </xf>
    <xf numFmtId="0" fontId="93" fillId="28" borderId="66" xfId="0" applyFont="1" applyFill="1" applyBorder="1" applyAlignment="1">
      <alignment horizontal="center" vertical="center" wrapText="1"/>
    </xf>
    <xf numFmtId="165" fontId="20" fillId="27" borderId="79" xfId="0" applyNumberFormat="1" applyFont="1" applyFill="1" applyBorder="1"/>
    <xf numFmtId="165" fontId="20" fillId="27" borderId="54" xfId="0" applyNumberFormat="1" applyFont="1" applyFill="1" applyBorder="1"/>
    <xf numFmtId="165" fontId="20" fillId="27" borderId="32" xfId="0" applyNumberFormat="1" applyFont="1" applyFill="1" applyBorder="1"/>
    <xf numFmtId="165" fontId="20" fillId="27" borderId="24" xfId="0" applyNumberFormat="1" applyFont="1" applyFill="1" applyBorder="1"/>
    <xf numFmtId="165" fontId="20" fillId="27" borderId="40" xfId="0" applyNumberFormat="1" applyFont="1" applyFill="1" applyBorder="1"/>
    <xf numFmtId="165" fontId="20" fillId="27" borderId="35" xfId="0" applyNumberFormat="1" applyFont="1" applyFill="1" applyBorder="1"/>
    <xf numFmtId="165" fontId="24" fillId="27" borderId="49" xfId="0" applyNumberFormat="1" applyFont="1" applyFill="1" applyBorder="1"/>
    <xf numFmtId="165" fontId="24" fillId="27" borderId="36" xfId="0" applyNumberFormat="1" applyFont="1" applyFill="1" applyBorder="1"/>
    <xf numFmtId="165" fontId="24" fillId="27" borderId="25" xfId="0" applyNumberFormat="1" applyFont="1" applyFill="1" applyBorder="1"/>
    <xf numFmtId="49" fontId="27" fillId="0" borderId="34" xfId="0" applyNumberFormat="1" applyFont="1" applyBorder="1" applyAlignment="1">
      <alignment horizontal="centerContinuous" vertical="center" wrapText="1"/>
    </xf>
    <xf numFmtId="4" fontId="34" fillId="0" borderId="14" xfId="0" applyNumberFormat="1" applyFont="1" applyBorder="1" applyAlignment="1">
      <alignment horizontal="centerContinuous" vertical="center"/>
    </xf>
    <xf numFmtId="4" fontId="34" fillId="0" borderId="15" xfId="0" applyNumberFormat="1" applyFont="1" applyBorder="1" applyAlignment="1">
      <alignment horizontal="centerContinuous" vertical="center"/>
    </xf>
    <xf numFmtId="4" fontId="34" fillId="0" borderId="16" xfId="0" applyNumberFormat="1" applyFont="1" applyBorder="1" applyAlignment="1">
      <alignment horizontal="centerContinuous" vertical="center"/>
    </xf>
    <xf numFmtId="0" fontId="60" fillId="0" borderId="15" xfId="0" applyFont="1" applyFill="1" applyBorder="1" applyAlignment="1">
      <alignment horizontal="center" vertical="center"/>
    </xf>
    <xf numFmtId="14" fontId="60" fillId="27" borderId="26" xfId="0" applyNumberFormat="1" applyFont="1" applyFill="1" applyBorder="1" applyAlignment="1">
      <alignment horizontal="center" vertical="center"/>
    </xf>
    <xf numFmtId="14" fontId="60" fillId="0" borderId="26" xfId="0" applyNumberFormat="1" applyFont="1" applyFill="1" applyBorder="1" applyAlignment="1">
      <alignment horizontal="center" vertical="center"/>
    </xf>
    <xf numFmtId="2" fontId="23" fillId="0" borderId="16" xfId="0" applyNumberFormat="1" applyFont="1" applyBorder="1" applyAlignment="1">
      <alignment horizontal="center" vertical="center" wrapText="1"/>
    </xf>
    <xf numFmtId="0" fontId="20" fillId="0" borderId="81" xfId="0" applyFont="1" applyBorder="1"/>
    <xf numFmtId="4" fontId="20" fillId="27" borderId="82" xfId="0" applyNumberFormat="1" applyFont="1" applyFill="1" applyBorder="1" applyAlignment="1">
      <alignment horizontal="center"/>
    </xf>
    <xf numFmtId="4" fontId="20" fillId="0" borderId="82" xfId="0" applyNumberFormat="1" applyFont="1" applyFill="1" applyBorder="1" applyAlignment="1">
      <alignment horizontal="center"/>
    </xf>
    <xf numFmtId="165" fontId="20" fillId="0" borderId="83" xfId="0" applyNumberFormat="1" applyFont="1" applyFill="1" applyBorder="1" applyAlignment="1">
      <alignment horizontal="center"/>
    </xf>
    <xf numFmtId="0" fontId="20" fillId="0" borderId="61" xfId="0" applyFont="1" applyBorder="1"/>
    <xf numFmtId="4" fontId="20" fillId="27" borderId="43" xfId="0" applyNumberFormat="1" applyFont="1" applyFill="1" applyBorder="1" applyAlignment="1">
      <alignment horizontal="center"/>
    </xf>
    <xf numFmtId="4" fontId="20" fillId="0" borderId="43" xfId="0" applyNumberFormat="1" applyFont="1" applyFill="1" applyBorder="1" applyAlignment="1">
      <alignment horizontal="center"/>
    </xf>
    <xf numFmtId="165" fontId="20" fillId="0" borderId="84" xfId="0" applyNumberFormat="1" applyFont="1" applyFill="1" applyBorder="1" applyAlignment="1">
      <alignment horizontal="center"/>
    </xf>
    <xf numFmtId="0" fontId="24" fillId="0" borderId="61" xfId="0" applyFont="1" applyBorder="1"/>
    <xf numFmtId="4" fontId="24" fillId="27" borderId="43" xfId="0" applyNumberFormat="1" applyFont="1" applyFill="1" applyBorder="1" applyAlignment="1">
      <alignment horizontal="center"/>
    </xf>
    <xf numFmtId="4" fontId="24" fillId="0" borderId="43" xfId="0" applyNumberFormat="1" applyFont="1" applyFill="1" applyBorder="1" applyAlignment="1">
      <alignment horizontal="center"/>
    </xf>
    <xf numFmtId="165" fontId="24" fillId="0" borderId="84" xfId="0" applyNumberFormat="1" applyFont="1" applyFill="1" applyBorder="1" applyAlignment="1">
      <alignment horizontal="center"/>
    </xf>
    <xf numFmtId="3" fontId="20" fillId="27" borderId="43" xfId="0" applyNumberFormat="1" applyFont="1" applyFill="1" applyBorder="1" applyAlignment="1">
      <alignment horizontal="center"/>
    </xf>
    <xf numFmtId="3" fontId="20" fillId="0" borderId="43" xfId="0" applyNumberFormat="1" applyFont="1" applyFill="1" applyBorder="1" applyAlignment="1">
      <alignment horizontal="center"/>
    </xf>
    <xf numFmtId="0" fontId="20" fillId="0" borderId="62" xfId="0" applyFont="1" applyFill="1" applyBorder="1"/>
    <xf numFmtId="4" fontId="20" fillId="27" borderId="44" xfId="0" applyNumberFormat="1" applyFont="1" applyFill="1" applyBorder="1" applyAlignment="1">
      <alignment horizontal="center"/>
    </xf>
    <xf numFmtId="4" fontId="20" fillId="0" borderId="44" xfId="0" applyNumberFormat="1" applyFont="1" applyFill="1" applyBorder="1" applyAlignment="1">
      <alignment horizontal="center"/>
    </xf>
    <xf numFmtId="165" fontId="20" fillId="0" borderId="45" xfId="0" applyNumberFormat="1" applyFont="1" applyFill="1" applyBorder="1" applyAlignment="1">
      <alignment horizontal="center"/>
    </xf>
    <xf numFmtId="0" fontId="57" fillId="29" borderId="0" xfId="138" applyFont="1" applyFill="1"/>
    <xf numFmtId="0" fontId="50" fillId="29" borderId="0" xfId="138" applyFont="1" applyFill="1"/>
    <xf numFmtId="0" fontId="49" fillId="0" borderId="0" xfId="0" applyFont="1"/>
    <xf numFmtId="0" fontId="49" fillId="0" borderId="0" xfId="0" quotePrefix="1" applyFont="1" applyAlignment="1" applyProtection="1">
      <alignment horizontal="center"/>
      <protection locked="0"/>
    </xf>
    <xf numFmtId="0" fontId="48" fillId="0" borderId="0" xfId="0" applyFont="1"/>
    <xf numFmtId="2" fontId="49" fillId="0" borderId="0" xfId="0" applyNumberFormat="1" applyFont="1"/>
    <xf numFmtId="0" fontId="23" fillId="0" borderId="72" xfId="155" applyFont="1" applyFill="1" applyBorder="1"/>
    <xf numFmtId="4" fontId="24" fillId="27" borderId="51" xfId="0" applyNumberFormat="1" applyFont="1" applyFill="1" applyBorder="1" applyAlignment="1">
      <alignment horizontal="center" vertical="center" wrapText="1"/>
    </xf>
    <xf numFmtId="0" fontId="49" fillId="0" borderId="0" xfId="0" applyFont="1" applyBorder="1"/>
    <xf numFmtId="2" fontId="48" fillId="0" borderId="0" xfId="0" applyNumberFormat="1" applyFont="1" applyBorder="1" applyAlignment="1">
      <alignment horizontal="left" vertical="center"/>
    </xf>
    <xf numFmtId="0" fontId="23" fillId="0" borderId="29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Continuous" vertical="center"/>
    </xf>
    <xf numFmtId="0" fontId="23" fillId="24" borderId="28" xfId="0" applyFont="1" applyFill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/>
    </xf>
    <xf numFmtId="1" fontId="23" fillId="0" borderId="29" xfId="0" applyNumberFormat="1" applyFont="1" applyBorder="1" applyAlignment="1">
      <alignment horizontal="center" vertical="center" wrapText="1"/>
    </xf>
    <xf numFmtId="1" fontId="23" fillId="0" borderId="31" xfId="0" applyNumberFormat="1" applyFont="1" applyBorder="1" applyAlignment="1">
      <alignment horizontal="center" vertical="center" wrapText="1"/>
    </xf>
    <xf numFmtId="0" fontId="20" fillId="28" borderId="14" xfId="0" applyFont="1" applyFill="1" applyBorder="1" applyAlignment="1">
      <alignment horizontal="center"/>
    </xf>
    <xf numFmtId="0" fontId="20" fillId="0" borderId="72" xfId="0" applyFont="1" applyBorder="1"/>
    <xf numFmtId="0" fontId="20" fillId="0" borderId="40" xfId="0" applyFont="1" applyBorder="1"/>
    <xf numFmtId="0" fontId="20" fillId="0" borderId="49" xfId="0" applyFont="1" applyBorder="1"/>
    <xf numFmtId="0" fontId="120" fillId="0" borderId="0" xfId="134" quotePrefix="1" applyFont="1" applyAlignment="1">
      <alignment horizontal="center"/>
    </xf>
    <xf numFmtId="0" fontId="103" fillId="0" borderId="0" xfId="134"/>
    <xf numFmtId="0" fontId="100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102" fillId="0" borderId="0" xfId="134" applyFont="1" applyFill="1"/>
    <xf numFmtId="0" fontId="58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3" fillId="0" borderId="48" xfId="134" applyBorder="1"/>
    <xf numFmtId="4" fontId="103" fillId="0" borderId="22" xfId="134" applyNumberFormat="1" applyBorder="1"/>
    <xf numFmtId="2" fontId="103" fillId="0" borderId="22" xfId="134" applyNumberFormat="1" applyBorder="1"/>
    <xf numFmtId="167" fontId="101" fillId="31" borderId="22" xfId="167" applyNumberFormat="1" applyFont="1" applyFill="1" applyBorder="1"/>
    <xf numFmtId="2" fontId="103" fillId="28" borderId="22" xfId="134" applyNumberFormat="1" applyFill="1" applyBorder="1"/>
    <xf numFmtId="0" fontId="103" fillId="0" borderId="22" xfId="134" applyBorder="1"/>
    <xf numFmtId="2" fontId="103" fillId="32" borderId="22" xfId="134" applyNumberFormat="1" applyFill="1" applyBorder="1"/>
    <xf numFmtId="2" fontId="103" fillId="0" borderId="22" xfId="134" applyNumberFormat="1" applyFill="1" applyBorder="1"/>
    <xf numFmtId="4" fontId="101" fillId="0" borderId="22" xfId="134" applyNumberFormat="1" applyFont="1" applyBorder="1"/>
    <xf numFmtId="2" fontId="101" fillId="0" borderId="22" xfId="134" applyNumberFormat="1" applyFont="1" applyBorder="1"/>
    <xf numFmtId="4" fontId="43" fillId="0" borderId="22" xfId="134" applyNumberFormat="1" applyFont="1" applyBorder="1"/>
    <xf numFmtId="4" fontId="103" fillId="0" borderId="0" xfId="134" applyNumberFormat="1"/>
    <xf numFmtId="2" fontId="103" fillId="0" borderId="0" xfId="134" applyNumberFormat="1"/>
    <xf numFmtId="167" fontId="0" fillId="0" borderId="0" xfId="167" applyNumberFormat="1" applyFont="1" applyBorder="1"/>
    <xf numFmtId="0" fontId="58" fillId="0" borderId="22" xfId="134" applyFont="1" applyBorder="1" applyAlignment="1">
      <alignment horizontal="center"/>
    </xf>
    <xf numFmtId="0" fontId="58" fillId="0" borderId="0" xfId="134" applyFont="1" applyAlignment="1">
      <alignment horizontal="center"/>
    </xf>
    <xf numFmtId="4" fontId="58" fillId="0" borderId="0" xfId="134" applyNumberFormat="1" applyFont="1" applyAlignment="1">
      <alignment horizontal="right"/>
    </xf>
    <xf numFmtId="0" fontId="58" fillId="0" borderId="0" xfId="134" applyFont="1" applyAlignment="1">
      <alignment horizontal="right"/>
    </xf>
    <xf numFmtId="0" fontId="103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41" fillId="0" borderId="0" xfId="135"/>
    <xf numFmtId="0" fontId="125" fillId="0" borderId="0" xfId="135" applyFont="1"/>
    <xf numFmtId="0" fontId="48" fillId="0" borderId="88" xfId="135" applyFont="1" applyBorder="1" applyAlignment="1">
      <alignment horizontal="center"/>
    </xf>
    <xf numFmtId="175" fontId="49" fillId="0" borderId="85" xfId="135" applyNumberFormat="1" applyFont="1" applyBorder="1" applyAlignment="1">
      <alignment horizontal="left"/>
    </xf>
    <xf numFmtId="3" fontId="41" fillId="0" borderId="88" xfId="135" applyNumberFormat="1" applyBorder="1" applyAlignment="1">
      <alignment horizontal="right"/>
    </xf>
    <xf numFmtId="3" fontId="41" fillId="0" borderId="88" xfId="135" applyNumberFormat="1" applyFont="1" applyBorder="1" applyAlignment="1">
      <alignment horizontal="right"/>
    </xf>
    <xf numFmtId="0" fontId="52" fillId="0" borderId="0" xfId="135" applyFont="1" applyBorder="1" applyAlignment="1">
      <alignment horizontal="center"/>
    </xf>
    <xf numFmtId="3" fontId="41" fillId="0" borderId="88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6" fillId="32" borderId="35" xfId="135" applyNumberFormat="1" applyFont="1" applyFill="1" applyBorder="1" applyAlignment="1">
      <alignment horizontal="right"/>
    </xf>
    <xf numFmtId="0" fontId="41" fillId="0" borderId="0" xfId="135" applyBorder="1"/>
    <xf numFmtId="3" fontId="41" fillId="0" borderId="88" xfId="135" applyNumberFormat="1" applyBorder="1"/>
    <xf numFmtId="3" fontId="48" fillId="0" borderId="88" xfId="135" applyNumberFormat="1" applyFont="1" applyBorder="1" applyAlignment="1">
      <alignment horizontal="center"/>
    </xf>
    <xf numFmtId="3" fontId="65" fillId="0" borderId="88" xfId="135" applyNumberFormat="1" applyFont="1" applyBorder="1" applyAlignment="1">
      <alignment horizontal="center" vertical="center" wrapText="1"/>
    </xf>
    <xf numFmtId="175" fontId="49" fillId="0" borderId="0" xfId="135" applyNumberFormat="1" applyFont="1" applyBorder="1"/>
    <xf numFmtId="175" fontId="49" fillId="0" borderId="85" xfId="135" applyNumberFormat="1" applyFont="1" applyBorder="1"/>
    <xf numFmtId="3" fontId="41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6" fillId="0" borderId="0" xfId="135" applyFont="1" applyFill="1" applyBorder="1"/>
    <xf numFmtId="176" fontId="56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9" fillId="0" borderId="85" xfId="0" applyNumberFormat="1" applyFont="1" applyBorder="1" applyAlignment="1">
      <alignment horizontal="left"/>
    </xf>
    <xf numFmtId="0" fontId="52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9" fillId="0" borderId="0" xfId="0" applyNumberFormat="1" applyFont="1" applyBorder="1"/>
    <xf numFmtId="175" fontId="49" fillId="0" borderId="85" xfId="0" applyNumberFormat="1" applyFont="1" applyBorder="1"/>
    <xf numFmtId="2" fontId="28" fillId="28" borderId="0" xfId="0" applyNumberFormat="1" applyFont="1" applyFill="1" applyAlignment="1">
      <alignment vertical="center"/>
    </xf>
    <xf numFmtId="1" fontId="41" fillId="0" borderId="0" xfId="135" applyNumberFormat="1"/>
    <xf numFmtId="3" fontId="56" fillId="0" borderId="0" xfId="135" applyNumberFormat="1" applyFont="1"/>
    <xf numFmtId="0" fontId="52" fillId="0" borderId="88" xfId="0" applyFont="1" applyBorder="1" applyAlignment="1">
      <alignment horizontal="center" vertical="center" wrapText="1"/>
    </xf>
    <xf numFmtId="0" fontId="48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5" fillId="0" borderId="88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68" xfId="0" applyFont="1" applyBorder="1" applyAlignment="1">
      <alignment horizontal="center" vertical="center" wrapText="1"/>
    </xf>
    <xf numFmtId="0" fontId="52" fillId="0" borderId="50" xfId="0" applyFont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43" fillId="0" borderId="42" xfId="156" applyFont="1" applyBorder="1" applyProtection="1">
      <protection locked="0"/>
    </xf>
    <xf numFmtId="0" fontId="43" fillId="0" borderId="43" xfId="156" applyFont="1" applyBorder="1" applyProtection="1">
      <protection locked="0"/>
    </xf>
    <xf numFmtId="0" fontId="43" fillId="0" borderId="43" xfId="156" applyFont="1" applyFill="1" applyBorder="1" applyProtection="1">
      <protection locked="0"/>
    </xf>
    <xf numFmtId="0" fontId="94" fillId="0" borderId="52" xfId="156" applyFont="1" applyBorder="1"/>
    <xf numFmtId="0" fontId="41" fillId="0" borderId="43" xfId="156" applyFont="1" applyFill="1" applyBorder="1" applyProtection="1">
      <protection locked="0"/>
    </xf>
    <xf numFmtId="0" fontId="41" fillId="0" borderId="43" xfId="156" applyFont="1" applyBorder="1"/>
    <xf numFmtId="0" fontId="43" fillId="0" borderId="91" xfId="156" applyFont="1" applyBorder="1" applyProtection="1">
      <protection locked="0"/>
    </xf>
    <xf numFmtId="2" fontId="0" fillId="0" borderId="0" xfId="0" applyNumberFormat="1"/>
    <xf numFmtId="0" fontId="62" fillId="33" borderId="0" xfId="153" applyFont="1" applyFill="1"/>
    <xf numFmtId="0" fontId="59" fillId="33" borderId="0" xfId="153" applyFill="1"/>
    <xf numFmtId="2" fontId="45" fillId="33" borderId="0" xfId="158" applyNumberFormat="1" applyFont="1" applyFill="1" applyBorder="1" applyAlignment="1">
      <alignment horizontal="center"/>
    </xf>
    <xf numFmtId="0" fontId="65" fillId="0" borderId="42" xfId="155" applyFont="1" applyFill="1" applyBorder="1"/>
    <xf numFmtId="0" fontId="41" fillId="0" borderId="37" xfId="157" applyBorder="1"/>
    <xf numFmtId="0" fontId="41" fillId="0" borderId="79" xfId="157" applyFont="1" applyFill="1" applyBorder="1"/>
    <xf numFmtId="0" fontId="41" fillId="0" borderId="23" xfId="157" applyFont="1" applyFill="1" applyBorder="1"/>
    <xf numFmtId="0" fontId="41" fillId="0" borderId="80" xfId="157" applyFont="1" applyFill="1" applyBorder="1"/>
    <xf numFmtId="0" fontId="41" fillId="0" borderId="54" xfId="157" applyFont="1" applyFill="1" applyBorder="1"/>
    <xf numFmtId="0" fontId="49" fillId="0" borderId="79" xfId="157" applyFont="1" applyFill="1" applyBorder="1"/>
    <xf numFmtId="0" fontId="49" fillId="0" borderId="23" xfId="156" applyFont="1" applyFill="1" applyBorder="1"/>
    <xf numFmtId="0" fontId="49" fillId="0" borderId="60" xfId="156" applyFont="1" applyFill="1" applyBorder="1"/>
    <xf numFmtId="0" fontId="49" fillId="0" borderId="54" xfId="156" applyFont="1" applyFill="1" applyBorder="1"/>
    <xf numFmtId="0" fontId="65" fillId="0" borderId="82" xfId="155" applyFont="1" applyFill="1" applyBorder="1"/>
    <xf numFmtId="0" fontId="41" fillId="0" borderId="58" xfId="157" applyBorder="1"/>
    <xf numFmtId="0" fontId="41" fillId="0" borderId="33" xfId="157" applyFont="1" applyFill="1" applyBorder="1"/>
    <xf numFmtId="0" fontId="41" fillId="0" borderId="38" xfId="157" applyFont="1" applyFill="1" applyBorder="1"/>
    <xf numFmtId="0" fontId="41" fillId="0" borderId="36" xfId="157" applyFont="1" applyFill="1" applyBorder="1"/>
    <xf numFmtId="0" fontId="41" fillId="0" borderId="25" xfId="157" applyFont="1" applyFill="1" applyBorder="1"/>
    <xf numFmtId="0" fontId="49" fillId="0" borderId="33" xfId="157" applyFont="1" applyFill="1" applyBorder="1"/>
    <xf numFmtId="0" fontId="49" fillId="0" borderId="59" xfId="156" applyFont="1" applyFill="1" applyBorder="1"/>
    <xf numFmtId="0" fontId="49" fillId="0" borderId="45" xfId="156" applyFont="1" applyFill="1" applyBorder="1"/>
    <xf numFmtId="0" fontId="28" fillId="0" borderId="42" xfId="155" applyFont="1" applyFill="1" applyBorder="1"/>
    <xf numFmtId="0" fontId="28" fillId="0" borderId="82" xfId="155" applyFont="1" applyFill="1" applyBorder="1"/>
    <xf numFmtId="0" fontId="44" fillId="0" borderId="22" xfId="146" applyFont="1" applyFill="1" applyBorder="1" applyProtection="1">
      <protection locked="0"/>
    </xf>
    <xf numFmtId="2" fontId="44" fillId="0" borderId="22" xfId="146" applyNumberFormat="1" applyFont="1" applyFill="1" applyBorder="1" applyProtection="1">
      <protection locked="0"/>
    </xf>
    <xf numFmtId="2" fontId="44" fillId="0" borderId="24" xfId="146" applyNumberFormat="1" applyFont="1" applyFill="1" applyBorder="1" applyProtection="1">
      <protection locked="0"/>
    </xf>
    <xf numFmtId="2" fontId="44" fillId="0" borderId="55" xfId="152" applyNumberFormat="1" applyFont="1" applyFill="1" applyBorder="1" applyProtection="1">
      <protection locked="0"/>
    </xf>
    <xf numFmtId="2" fontId="44" fillId="0" borderId="22" xfId="151" applyNumberFormat="1" applyFont="1" applyFill="1" applyBorder="1" applyProtection="1">
      <protection locked="0"/>
    </xf>
    <xf numFmtId="2" fontId="44" fillId="0" borderId="24" xfId="151" applyNumberFormat="1" applyFont="1" applyFill="1" applyBorder="1" applyProtection="1">
      <protection locked="0"/>
    </xf>
    <xf numFmtId="0" fontId="44" fillId="0" borderId="22" xfId="146" applyFont="1" applyBorder="1" applyProtection="1">
      <protection locked="0"/>
    </xf>
    <xf numFmtId="0" fontId="44" fillId="34" borderId="22" xfId="146" applyFont="1" applyFill="1" applyBorder="1" applyProtection="1">
      <protection locked="0"/>
    </xf>
    <xf numFmtId="2" fontId="44" fillId="34" borderId="22" xfId="146" applyNumberFormat="1" applyFont="1" applyFill="1" applyBorder="1" applyProtection="1">
      <protection locked="0"/>
    </xf>
    <xf numFmtId="2" fontId="44" fillId="34" borderId="24" xfId="146" applyNumberFormat="1" applyFont="1" applyFill="1" applyBorder="1" applyProtection="1">
      <protection locked="0"/>
    </xf>
    <xf numFmtId="2" fontId="44" fillId="34" borderId="55" xfId="152" applyNumberFormat="1" applyFont="1" applyFill="1" applyBorder="1" applyProtection="1">
      <protection locked="0"/>
    </xf>
    <xf numFmtId="2" fontId="44" fillId="34" borderId="22" xfId="151" applyNumberFormat="1" applyFont="1" applyFill="1" applyBorder="1" applyProtection="1">
      <protection locked="0"/>
    </xf>
    <xf numFmtId="2" fontId="44" fillId="34" borderId="24" xfId="151" applyNumberFormat="1" applyFont="1" applyFill="1" applyBorder="1" applyProtection="1">
      <protection locked="0"/>
    </xf>
    <xf numFmtId="4" fontId="44" fillId="0" borderId="22" xfId="146" applyNumberFormat="1" applyFont="1" applyFill="1" applyBorder="1" applyProtection="1">
      <protection locked="0"/>
    </xf>
    <xf numFmtId="4" fontId="44" fillId="0" borderId="24" xfId="146" applyNumberFormat="1" applyFont="1" applyFill="1" applyBorder="1" applyProtection="1">
      <protection locked="0"/>
    </xf>
    <xf numFmtId="166" fontId="44" fillId="34" borderId="22" xfId="146" applyNumberFormat="1" applyFont="1" applyFill="1" applyBorder="1" applyProtection="1">
      <protection locked="0"/>
    </xf>
    <xf numFmtId="166" fontId="44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44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44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5" fillId="28" borderId="82" xfId="155" applyFont="1" applyFill="1" applyBorder="1"/>
    <xf numFmtId="0" fontId="28" fillId="28" borderId="82" xfId="155" applyFont="1" applyFill="1" applyBorder="1"/>
    <xf numFmtId="0" fontId="44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23" fillId="28" borderId="72" xfId="155" applyFont="1" applyFill="1" applyBorder="1"/>
    <xf numFmtId="0" fontId="41" fillId="28" borderId="43" xfId="156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43" fillId="28" borderId="43" xfId="156" applyFont="1" applyFill="1" applyBorder="1" applyProtection="1">
      <protection locked="0"/>
    </xf>
    <xf numFmtId="4" fontId="44" fillId="34" borderId="22" xfId="146" applyNumberFormat="1" applyFont="1" applyFill="1" applyBorder="1" applyProtection="1">
      <protection locked="0"/>
    </xf>
    <xf numFmtId="4" fontId="44" fillId="34" borderId="24" xfId="146" applyNumberFormat="1" applyFont="1" applyFill="1" applyBorder="1" applyProtection="1">
      <protection locked="0"/>
    </xf>
    <xf numFmtId="0" fontId="65" fillId="24" borderId="26" xfId="155" applyFont="1" applyFill="1" applyBorder="1"/>
    <xf numFmtId="2" fontId="65" fillId="24" borderId="26" xfId="155" applyNumberFormat="1" applyFont="1" applyFill="1" applyBorder="1"/>
    <xf numFmtId="0" fontId="65" fillId="0" borderId="39" xfId="155" applyFont="1" applyFill="1" applyBorder="1"/>
    <xf numFmtId="0" fontId="44" fillId="0" borderId="0" xfId="146" applyFont="1" applyBorder="1" applyProtection="1">
      <protection locked="0"/>
    </xf>
    <xf numFmtId="2" fontId="44" fillId="0" borderId="0" xfId="146" applyNumberFormat="1" applyFont="1" applyBorder="1" applyProtection="1">
      <protection locked="0"/>
    </xf>
    <xf numFmtId="2" fontId="44" fillId="0" borderId="63" xfId="146" applyNumberFormat="1" applyFont="1" applyBorder="1" applyProtection="1">
      <protection locked="0"/>
    </xf>
    <xf numFmtId="2" fontId="44" fillId="0" borderId="0" xfId="152" applyNumberFormat="1" applyFont="1" applyBorder="1" applyProtection="1">
      <protection locked="0"/>
    </xf>
    <xf numFmtId="0" fontId="44" fillId="0" borderId="0" xfId="151" applyFont="1" applyBorder="1" applyProtection="1">
      <protection locked="0"/>
    </xf>
    <xf numFmtId="0" fontId="44" fillId="0" borderId="63" xfId="151" applyFont="1" applyBorder="1" applyProtection="1">
      <protection locked="0"/>
    </xf>
    <xf numFmtId="2" fontId="28" fillId="24" borderId="26" xfId="155" applyNumberFormat="1" applyFont="1" applyFill="1" applyBorder="1"/>
    <xf numFmtId="0" fontId="65" fillId="0" borderId="26" xfId="155" applyFont="1" applyFill="1" applyBorder="1"/>
    <xf numFmtId="0" fontId="99" fillId="31" borderId="30" xfId="146" applyFont="1" applyFill="1" applyBorder="1" applyProtection="1">
      <protection locked="0"/>
    </xf>
    <xf numFmtId="2" fontId="99" fillId="31" borderId="30" xfId="146" applyNumberFormat="1" applyFont="1" applyFill="1" applyBorder="1" applyProtection="1">
      <protection locked="0"/>
    </xf>
    <xf numFmtId="2" fontId="99" fillId="31" borderId="31" xfId="146" applyNumberFormat="1" applyFont="1" applyFill="1" applyBorder="1" applyProtection="1">
      <protection locked="0"/>
    </xf>
    <xf numFmtId="0" fontId="23" fillId="32" borderId="14" xfId="155" applyFont="1" applyFill="1" applyBorder="1"/>
    <xf numFmtId="0" fontId="41" fillId="32" borderId="26" xfId="156" applyFont="1" applyFill="1" applyBorder="1"/>
    <xf numFmtId="2" fontId="99" fillId="31" borderId="67" xfId="152" applyNumberFormat="1" applyFont="1" applyFill="1" applyBorder="1" applyProtection="1">
      <protection locked="0"/>
    </xf>
    <xf numFmtId="2" fontId="99" fillId="32" borderId="30" xfId="151" applyNumberFormat="1" applyFont="1" applyFill="1" applyBorder="1" applyProtection="1">
      <protection locked="0"/>
    </xf>
    <xf numFmtId="2" fontId="99" fillId="32" borderId="31" xfId="151" applyNumberFormat="1" applyFont="1" applyFill="1" applyBorder="1" applyProtection="1">
      <protection locked="0"/>
    </xf>
    <xf numFmtId="2" fontId="46" fillId="0" borderId="0" xfId="0" applyNumberFormat="1" applyFont="1" applyBorder="1" applyAlignment="1">
      <alignment horizontal="left" vertical="top"/>
    </xf>
    <xf numFmtId="165" fontId="46" fillId="0" borderId="0" xfId="0" applyNumberFormat="1" applyFont="1" applyBorder="1" applyAlignment="1">
      <alignment horizontal="left" vertical="top"/>
    </xf>
    <xf numFmtId="0" fontId="46" fillId="0" borderId="0" xfId="0" applyFont="1" applyBorder="1" applyAlignment="1">
      <alignment horizontal="left" vertical="top"/>
    </xf>
    <xf numFmtId="0" fontId="53" fillId="0" borderId="0" xfId="0" applyFont="1" applyBorder="1" applyAlignment="1">
      <alignment horizontal="left"/>
    </xf>
    <xf numFmtId="0" fontId="24" fillId="0" borderId="0" xfId="0" applyFont="1"/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7" fillId="0" borderId="0" xfId="0" applyFont="1"/>
    <xf numFmtId="0" fontId="49" fillId="0" borderId="0" xfId="0" applyFont="1" applyAlignment="1">
      <alignment horizontal="left"/>
    </xf>
    <xf numFmtId="0" fontId="45" fillId="0" borderId="15" xfId="0" applyFont="1" applyFill="1" applyBorder="1" applyAlignment="1">
      <alignment horizontal="center" vertical="center"/>
    </xf>
    <xf numFmtId="14" fontId="45" fillId="27" borderId="26" xfId="0" applyNumberFormat="1" applyFont="1" applyFill="1" applyBorder="1" applyAlignment="1">
      <alignment horizontal="center" vertical="center"/>
    </xf>
    <xf numFmtId="14" fontId="45" fillId="0" borderId="26" xfId="0" applyNumberFormat="1" applyFont="1" applyFill="1" applyBorder="1" applyAlignment="1">
      <alignment horizontal="center" vertical="center"/>
    </xf>
    <xf numFmtId="165" fontId="45" fillId="0" borderId="26" xfId="0" applyNumberFormat="1" applyFont="1" applyFill="1" applyBorder="1" applyAlignment="1">
      <alignment horizontal="center" vertical="center" wrapText="1"/>
    </xf>
    <xf numFmtId="0" fontId="38" fillId="0" borderId="81" xfId="0" applyFont="1" applyFill="1" applyBorder="1"/>
    <xf numFmtId="2" fontId="38" fillId="27" borderId="82" xfId="0" applyNumberFormat="1" applyFont="1" applyFill="1" applyBorder="1" applyAlignment="1">
      <alignment horizontal="center"/>
    </xf>
    <xf numFmtId="2" fontId="38" fillId="0" borderId="17" xfId="0" applyNumberFormat="1" applyFont="1" applyFill="1" applyBorder="1" applyAlignment="1">
      <alignment horizontal="center"/>
    </xf>
    <xf numFmtId="166" fontId="38" fillId="0" borderId="82" xfId="0" applyNumberFormat="1" applyFont="1" applyFill="1" applyBorder="1" applyAlignment="1">
      <alignment horizontal="center"/>
    </xf>
    <xf numFmtId="0" fontId="38" fillId="0" borderId="61" xfId="0" applyFont="1" applyFill="1" applyBorder="1"/>
    <xf numFmtId="2" fontId="38" fillId="27" borderId="43" xfId="0" applyNumberFormat="1" applyFont="1" applyFill="1" applyBorder="1" applyAlignment="1">
      <alignment horizontal="center"/>
    </xf>
    <xf numFmtId="2" fontId="38" fillId="0" borderId="40" xfId="0" applyNumberFormat="1" applyFont="1" applyFill="1" applyBorder="1" applyAlignment="1">
      <alignment horizontal="center"/>
    </xf>
    <xf numFmtId="0" fontId="45" fillId="0" borderId="61" xfId="0" applyFont="1" applyFill="1" applyBorder="1"/>
    <xf numFmtId="2" fontId="45" fillId="27" borderId="43" xfId="0" applyNumberFormat="1" applyFont="1" applyFill="1" applyBorder="1" applyAlignment="1">
      <alignment horizontal="center"/>
    </xf>
    <xf numFmtId="2" fontId="45" fillId="0" borderId="40" xfId="0" applyNumberFormat="1" applyFont="1" applyFill="1" applyBorder="1" applyAlignment="1">
      <alignment horizontal="center"/>
    </xf>
    <xf numFmtId="166" fontId="45" fillId="0" borderId="43" xfId="0" applyNumberFormat="1" applyFont="1" applyFill="1" applyBorder="1" applyAlignment="1">
      <alignment horizontal="center"/>
    </xf>
    <xf numFmtId="0" fontId="52" fillId="0" borderId="61" xfId="0" applyFont="1" applyFill="1" applyBorder="1"/>
    <xf numFmtId="3" fontId="38" fillId="27" borderId="43" xfId="0" applyNumberFormat="1" applyFont="1" applyFill="1" applyBorder="1" applyAlignment="1">
      <alignment horizontal="center"/>
    </xf>
    <xf numFmtId="3" fontId="38" fillId="0" borderId="40" xfId="0" applyNumberFormat="1" applyFont="1" applyFill="1" applyBorder="1" applyAlignment="1">
      <alignment horizontal="center"/>
    </xf>
    <xf numFmtId="166" fontId="38" fillId="0" borderId="43" xfId="0" applyNumberFormat="1" applyFont="1" applyFill="1" applyBorder="1" applyAlignment="1">
      <alignment horizontal="center"/>
    </xf>
    <xf numFmtId="0" fontId="38" fillId="0" borderId="62" xfId="0" applyFont="1" applyFill="1" applyBorder="1"/>
    <xf numFmtId="2" fontId="38" fillId="27" borderId="44" xfId="0" applyNumberFormat="1" applyFont="1" applyFill="1" applyBorder="1" applyAlignment="1">
      <alignment horizontal="center"/>
    </xf>
    <xf numFmtId="2" fontId="38" fillId="0" borderId="49" xfId="0" applyNumberFormat="1" applyFont="1" applyFill="1" applyBorder="1" applyAlignment="1">
      <alignment horizontal="center"/>
    </xf>
    <xf numFmtId="166" fontId="38" fillId="0" borderId="44" xfId="0" applyNumberFormat="1" applyFont="1" applyFill="1" applyBorder="1" applyAlignment="1">
      <alignment horizontal="center"/>
    </xf>
    <xf numFmtId="14" fontId="28" fillId="49" borderId="27" xfId="0" applyNumberFormat="1" applyFont="1" applyFill="1" applyBorder="1" applyAlignment="1">
      <alignment horizontal="center" vertical="center" wrapText="1"/>
    </xf>
    <xf numFmtId="14" fontId="28" fillId="0" borderId="28" xfId="0" applyNumberFormat="1" applyFont="1" applyFill="1" applyBorder="1" applyAlignment="1">
      <alignment horizontal="center" vertical="center" wrapText="1"/>
    </xf>
    <xf numFmtId="2" fontId="28" fillId="0" borderId="14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5" fontId="28" fillId="0" borderId="16" xfId="0" applyNumberFormat="1" applyFont="1" applyFill="1" applyBorder="1" applyAlignment="1">
      <alignment horizontal="center" vertical="center"/>
    </xf>
    <xf numFmtId="0" fontId="38" fillId="0" borderId="72" xfId="0" applyFont="1" applyBorder="1"/>
    <xf numFmtId="3" fontId="28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6" fontId="38" fillId="0" borderId="83" xfId="0" applyNumberFormat="1" applyFont="1" applyFill="1" applyBorder="1" applyAlignment="1">
      <alignment horizontal="center"/>
    </xf>
    <xf numFmtId="0" fontId="38" fillId="0" borderId="40" xfId="0" applyFont="1" applyBorder="1"/>
    <xf numFmtId="3" fontId="28" fillId="49" borderId="43" xfId="0" applyNumberFormat="1" applyFont="1" applyFill="1" applyBorder="1" applyAlignment="1">
      <alignment horizontal="center" vertical="center"/>
    </xf>
    <xf numFmtId="3" fontId="138" fillId="0" borderId="84" xfId="0" applyNumberFormat="1" applyFont="1" applyFill="1" applyBorder="1" applyAlignment="1">
      <alignment horizontal="center" vertical="center"/>
    </xf>
    <xf numFmtId="166" fontId="38" fillId="0" borderId="84" xfId="0" applyNumberFormat="1" applyFont="1" applyFill="1" applyBorder="1" applyAlignment="1">
      <alignment horizontal="center"/>
    </xf>
    <xf numFmtId="0" fontId="38" fillId="0" borderId="40" xfId="0" applyFont="1" applyBorder="1" applyAlignment="1">
      <alignment wrapText="1"/>
    </xf>
    <xf numFmtId="0" fontId="38" fillId="0" borderId="49" xfId="0" applyFont="1" applyBorder="1" applyAlignment="1">
      <alignment wrapText="1"/>
    </xf>
    <xf numFmtId="3" fontId="28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6" fontId="38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2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/>
    </xf>
    <xf numFmtId="3" fontId="41" fillId="0" borderId="0" xfId="135" applyNumberFormat="1" applyBorder="1" applyAlignment="1">
      <alignment horizontal="right"/>
    </xf>
    <xf numFmtId="3" fontId="56" fillId="32" borderId="0" xfId="135" applyNumberFormat="1" applyFont="1" applyFill="1" applyBorder="1" applyAlignment="1">
      <alignment horizontal="right"/>
    </xf>
    <xf numFmtId="0" fontId="65" fillId="0" borderId="0" xfId="0" applyFont="1" applyBorder="1" applyAlignment="1">
      <alignment horizontal="center" vertical="center" wrapText="1"/>
    </xf>
    <xf numFmtId="3" fontId="41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52" fillId="0" borderId="0" xfId="135" applyFont="1" applyBorder="1" applyAlignment="1">
      <alignment horizontal="center" vertical="center" wrapText="1"/>
    </xf>
    <xf numFmtId="0" fontId="48" fillId="0" borderId="0" xfId="135" applyFont="1" applyBorder="1" applyAlignment="1">
      <alignment horizontal="center"/>
    </xf>
    <xf numFmtId="3" fontId="41" fillId="0" borderId="0" xfId="135" applyNumberFormat="1" applyFont="1" applyBorder="1" applyAlignment="1">
      <alignment horizontal="right"/>
    </xf>
    <xf numFmtId="3" fontId="41" fillId="0" borderId="0" xfId="135" applyNumberFormat="1" applyBorder="1" applyAlignment="1">
      <alignment horizontal="center"/>
    </xf>
    <xf numFmtId="3" fontId="48" fillId="0" borderId="0" xfId="135" applyNumberFormat="1" applyFont="1" applyBorder="1" applyAlignment="1">
      <alignment horizontal="center"/>
    </xf>
    <xf numFmtId="3" fontId="65" fillId="0" borderId="0" xfId="135" applyNumberFormat="1" applyFont="1" applyBorder="1" applyAlignment="1">
      <alignment horizontal="center" vertical="center" wrapText="1"/>
    </xf>
    <xf numFmtId="166" fontId="41" fillId="0" borderId="0" xfId="135" applyNumberFormat="1"/>
    <xf numFmtId="165" fontId="41" fillId="0" borderId="0" xfId="135" applyNumberFormat="1" applyBorder="1"/>
    <xf numFmtId="2" fontId="41" fillId="0" borderId="0" xfId="135" applyNumberFormat="1"/>
    <xf numFmtId="165" fontId="41" fillId="0" borderId="0" xfId="135" applyNumberFormat="1"/>
    <xf numFmtId="166" fontId="0" fillId="0" borderId="0" xfId="0" applyNumberFormat="1" applyFill="1"/>
    <xf numFmtId="0" fontId="23" fillId="50" borderId="14" xfId="155" applyFont="1" applyFill="1" applyBorder="1"/>
    <xf numFmtId="0" fontId="41" fillId="50" borderId="26" xfId="156" applyFont="1" applyFill="1" applyBorder="1"/>
    <xf numFmtId="0" fontId="67" fillId="0" borderId="0" xfId="200" applyFont="1" applyFill="1"/>
    <xf numFmtId="0" fontId="68" fillId="0" borderId="0" xfId="200" applyFont="1"/>
    <xf numFmtId="0" fontId="68" fillId="0" borderId="0" xfId="201" applyFont="1"/>
    <xf numFmtId="0" fontId="19" fillId="0" borderId="0" xfId="201" applyFont="1"/>
    <xf numFmtId="0" fontId="46" fillId="0" borderId="0" xfId="202" applyFont="1"/>
    <xf numFmtId="0" fontId="50" fillId="0" borderId="0" xfId="202" applyFont="1"/>
    <xf numFmtId="0" fontId="53" fillId="0" borderId="0" xfId="202" applyFont="1"/>
    <xf numFmtId="0" fontId="48" fillId="0" borderId="0" xfId="202" applyFont="1"/>
    <xf numFmtId="0" fontId="49" fillId="0" borderId="0" xfId="202" applyFont="1"/>
    <xf numFmtId="0" fontId="65" fillId="0" borderId="0" xfId="202" applyFont="1"/>
    <xf numFmtId="0" fontId="52" fillId="0" borderId="0" xfId="202" applyFont="1"/>
    <xf numFmtId="0" fontId="66" fillId="0" borderId="14" xfId="202" applyFont="1" applyBorder="1" applyAlignment="1">
      <alignment horizontal="centerContinuous"/>
    </xf>
    <xf numFmtId="0" fontId="66" fillId="0" borderId="15" xfId="202" applyFont="1" applyBorder="1" applyAlignment="1">
      <alignment horizontal="centerContinuous"/>
    </xf>
    <xf numFmtId="0" fontId="66" fillId="0" borderId="16" xfId="202" applyFont="1" applyBorder="1" applyAlignment="1">
      <alignment horizontal="centerContinuous"/>
    </xf>
    <xf numFmtId="0" fontId="48" fillId="0" borderId="77" xfId="202" applyFont="1" applyBorder="1" applyAlignment="1">
      <alignment horizontal="centerContinuous"/>
    </xf>
    <xf numFmtId="0" fontId="48" fillId="0" borderId="75" xfId="202" applyFont="1" applyBorder="1" applyAlignment="1">
      <alignment horizontal="centerContinuous"/>
    </xf>
    <xf numFmtId="0" fontId="48" fillId="0" borderId="74" xfId="202" applyFont="1" applyBorder="1" applyAlignment="1">
      <alignment horizontal="centerContinuous"/>
    </xf>
    <xf numFmtId="0" fontId="48" fillId="0" borderId="73" xfId="202" applyFont="1" applyBorder="1" applyAlignment="1">
      <alignment horizontal="centerContinuous"/>
    </xf>
    <xf numFmtId="0" fontId="65" fillId="0" borderId="77" xfId="202" applyFont="1" applyBorder="1" applyAlignment="1">
      <alignment horizontal="center" vertical="center"/>
    </xf>
    <xf numFmtId="0" fontId="65" fillId="0" borderId="75" xfId="202" applyFont="1" applyFill="1" applyBorder="1" applyAlignment="1">
      <alignment horizontal="center" vertical="center" wrapText="1"/>
    </xf>
    <xf numFmtId="0" fontId="65" fillId="27" borderId="74" xfId="202" applyFont="1" applyFill="1" applyBorder="1" applyAlignment="1">
      <alignment horizontal="center" vertical="center" wrapText="1"/>
    </xf>
    <xf numFmtId="0" fontId="65" fillId="0" borderId="73" xfId="202" applyFont="1" applyBorder="1" applyAlignment="1">
      <alignment horizontal="center" vertical="center" wrapText="1"/>
    </xf>
    <xf numFmtId="0" fontId="65" fillId="0" borderId="76" xfId="202" applyFont="1" applyBorder="1" applyAlignment="1">
      <alignment horizontal="center" vertical="center"/>
    </xf>
    <xf numFmtId="0" fontId="65" fillId="0" borderId="29" xfId="202" applyFont="1" applyBorder="1" applyAlignment="1">
      <alignment vertical="center"/>
    </xf>
    <xf numFmtId="3" fontId="46" fillId="0" borderId="50" xfId="202" applyNumberFormat="1" applyFont="1" applyBorder="1"/>
    <xf numFmtId="3" fontId="46" fillId="27" borderId="50" xfId="202" applyNumberFormat="1" applyFont="1" applyFill="1" applyBorder="1"/>
    <xf numFmtId="3" fontId="46" fillId="0" borderId="51" xfId="202" applyNumberFormat="1" applyFont="1" applyFill="1" applyBorder="1"/>
    <xf numFmtId="165" fontId="46" fillId="0" borderId="0" xfId="202" applyNumberFormat="1" applyFont="1"/>
    <xf numFmtId="3" fontId="46" fillId="0" borderId="22" xfId="202" applyNumberFormat="1" applyFont="1" applyBorder="1"/>
    <xf numFmtId="3" fontId="46" fillId="27" borderId="22" xfId="202" applyNumberFormat="1" applyFont="1" applyFill="1" applyBorder="1"/>
    <xf numFmtId="3" fontId="46" fillId="0" borderId="24" xfId="202" applyNumberFormat="1" applyFont="1" applyFill="1" applyBorder="1"/>
    <xf numFmtId="0" fontId="53" fillId="0" borderId="0" xfId="201" applyFont="1"/>
    <xf numFmtId="3" fontId="46" fillId="0" borderId="0" xfId="202" applyNumberFormat="1" applyFont="1"/>
    <xf numFmtId="0" fontId="31" fillId="0" borderId="0" xfId="0" applyFont="1" applyAlignment="1">
      <alignment wrapText="1"/>
    </xf>
    <xf numFmtId="0" fontId="28" fillId="0" borderId="27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Continuous" vertical="center"/>
    </xf>
    <xf numFmtId="0" fontId="28" fillId="0" borderId="78" xfId="0" applyFont="1" applyBorder="1" applyAlignment="1">
      <alignment horizontal="centerContinuous" vertical="center"/>
    </xf>
    <xf numFmtId="0" fontId="28" fillId="0" borderId="47" xfId="0" applyFont="1" applyBorder="1" applyAlignment="1">
      <alignment horizontal="centerContinuous" vertical="center"/>
    </xf>
    <xf numFmtId="0" fontId="28" fillId="0" borderId="27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6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89" xfId="0" applyFont="1" applyFill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14" fontId="23" fillId="0" borderId="27" xfId="0" applyNumberFormat="1" applyFont="1" applyBorder="1" applyAlignment="1">
      <alignment horizontal="center" vertical="center" wrapText="1"/>
    </xf>
    <xf numFmtId="14" fontId="23" fillId="0" borderId="93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4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44" fillId="0" borderId="22" xfId="205" applyNumberFormat="1" applyFont="1" applyFill="1" applyBorder="1" applyProtection="1">
      <protection locked="0"/>
    </xf>
    <xf numFmtId="4" fontId="44" fillId="34" borderId="22" xfId="205" applyNumberFormat="1" applyFont="1" applyFill="1" applyBorder="1" applyProtection="1">
      <protection locked="0"/>
    </xf>
    <xf numFmtId="4" fontId="116" fillId="0" borderId="22" xfId="205" applyNumberFormat="1" applyFont="1" applyFill="1" applyBorder="1" applyProtection="1">
      <protection locked="0"/>
    </xf>
    <xf numFmtId="4" fontId="116" fillId="34" borderId="22" xfId="205" applyNumberFormat="1" applyFont="1" applyFill="1" applyBorder="1" applyProtection="1">
      <protection locked="0"/>
    </xf>
    <xf numFmtId="0" fontId="22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4" fillId="0" borderId="30" xfId="0" applyFont="1" applyBorder="1" applyAlignment="1">
      <alignment horizontal="centerContinuous" vertical="center"/>
    </xf>
    <xf numFmtId="0" fontId="24" fillId="0" borderId="31" xfId="0" applyFont="1" applyBorder="1" applyAlignment="1">
      <alignment horizontal="centerContinuous" vertical="center"/>
    </xf>
    <xf numFmtId="0" fontId="24" fillId="0" borderId="88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 wrapText="1"/>
    </xf>
    <xf numFmtId="0" fontId="24" fillId="52" borderId="19" xfId="0" applyFont="1" applyFill="1" applyBorder="1" applyAlignment="1">
      <alignment horizontal="center" vertical="center" wrapText="1"/>
    </xf>
    <xf numFmtId="0" fontId="24" fillId="52" borderId="78" xfId="0" applyFont="1" applyFill="1" applyBorder="1" applyAlignment="1">
      <alignment horizontal="center" vertical="center" wrapText="1"/>
    </xf>
    <xf numFmtId="0" fontId="61" fillId="52" borderId="47" xfId="0" applyFont="1" applyFill="1" applyBorder="1" applyAlignment="1">
      <alignment horizontal="center" vertical="center" wrapText="1"/>
    </xf>
    <xf numFmtId="0" fontId="24" fillId="48" borderId="19" xfId="0" applyFont="1" applyFill="1" applyBorder="1" applyAlignment="1">
      <alignment horizontal="center" vertical="center" wrapText="1"/>
    </xf>
    <xf numFmtId="0" fontId="24" fillId="48" borderId="78" xfId="0" applyFont="1" applyFill="1" applyBorder="1" applyAlignment="1">
      <alignment horizontal="center" vertical="center" wrapText="1"/>
    </xf>
    <xf numFmtId="0" fontId="61" fillId="48" borderId="47" xfId="0" applyFont="1" applyFill="1" applyBorder="1" applyAlignment="1">
      <alignment horizontal="center" vertical="center" wrapText="1"/>
    </xf>
    <xf numFmtId="0" fontId="24" fillId="53" borderId="19" xfId="0" applyFont="1" applyFill="1" applyBorder="1" applyAlignment="1">
      <alignment horizontal="center" vertical="center" wrapText="1"/>
    </xf>
    <xf numFmtId="0" fontId="24" fillId="53" borderId="78" xfId="0" applyFont="1" applyFill="1" applyBorder="1" applyAlignment="1">
      <alignment horizontal="center" vertical="center" wrapText="1"/>
    </xf>
    <xf numFmtId="0" fontId="61" fillId="53" borderId="47" xfId="0" applyFont="1" applyFill="1" applyBorder="1" applyAlignment="1">
      <alignment horizontal="center" vertical="center" wrapText="1"/>
    </xf>
    <xf numFmtId="0" fontId="24" fillId="54" borderId="19" xfId="0" applyFont="1" applyFill="1" applyBorder="1" applyAlignment="1">
      <alignment horizontal="center" vertical="center" wrapText="1"/>
    </xf>
    <xf numFmtId="0" fontId="24" fillId="54" borderId="78" xfId="0" applyFont="1" applyFill="1" applyBorder="1" applyAlignment="1">
      <alignment horizontal="center" vertical="center" wrapText="1"/>
    </xf>
    <xf numFmtId="0" fontId="61" fillId="54" borderId="47" xfId="0" applyFont="1" applyFill="1" applyBorder="1" applyAlignment="1">
      <alignment horizontal="center" vertical="center" wrapText="1"/>
    </xf>
    <xf numFmtId="0" fontId="24" fillId="55" borderId="19" xfId="0" applyFont="1" applyFill="1" applyBorder="1" applyAlignment="1">
      <alignment horizontal="center" vertical="center" wrapText="1"/>
    </xf>
    <xf numFmtId="0" fontId="24" fillId="55" borderId="78" xfId="0" applyFont="1" applyFill="1" applyBorder="1" applyAlignment="1">
      <alignment horizontal="center" vertical="center" wrapText="1"/>
    </xf>
    <xf numFmtId="0" fontId="61" fillId="55" borderId="47" xfId="0" applyFont="1" applyFill="1" applyBorder="1" applyAlignment="1">
      <alignment horizontal="center" vertical="center" wrapText="1"/>
    </xf>
    <xf numFmtId="0" fontId="24" fillId="52" borderId="21" xfId="0" applyFont="1" applyFill="1" applyBorder="1" applyAlignment="1">
      <alignment horizontal="center" vertical="center" wrapText="1"/>
    </xf>
    <xf numFmtId="0" fontId="24" fillId="52" borderId="48" xfId="0" applyFont="1" applyFill="1" applyBorder="1" applyAlignment="1">
      <alignment horizontal="center" vertical="center" wrapText="1"/>
    </xf>
    <xf numFmtId="0" fontId="61" fillId="52" borderId="46" xfId="0" applyFont="1" applyFill="1" applyBorder="1" applyAlignment="1">
      <alignment horizontal="center" vertical="center" wrapText="1"/>
    </xf>
    <xf numFmtId="0" fontId="24" fillId="48" borderId="21" xfId="0" applyFont="1" applyFill="1" applyBorder="1" applyAlignment="1">
      <alignment horizontal="center" vertical="center" wrapText="1"/>
    </xf>
    <xf numFmtId="0" fontId="24" fillId="48" borderId="48" xfId="0" applyFont="1" applyFill="1" applyBorder="1" applyAlignment="1">
      <alignment horizontal="center" vertical="center" wrapText="1"/>
    </xf>
    <xf numFmtId="0" fontId="61" fillId="48" borderId="46" xfId="0" applyFont="1" applyFill="1" applyBorder="1" applyAlignment="1">
      <alignment horizontal="center" vertical="center" wrapText="1"/>
    </xf>
    <xf numFmtId="0" fontId="24" fillId="53" borderId="21" xfId="0" applyFont="1" applyFill="1" applyBorder="1" applyAlignment="1">
      <alignment horizontal="center" vertical="center" wrapText="1"/>
    </xf>
    <xf numFmtId="0" fontId="24" fillId="53" borderId="48" xfId="0" applyFont="1" applyFill="1" applyBorder="1" applyAlignment="1">
      <alignment horizontal="center" vertical="center" wrapText="1"/>
    </xf>
    <xf numFmtId="0" fontId="61" fillId="53" borderId="46" xfId="0" applyFont="1" applyFill="1" applyBorder="1" applyAlignment="1">
      <alignment horizontal="center" vertical="center" wrapText="1"/>
    </xf>
    <xf numFmtId="0" fontId="24" fillId="54" borderId="21" xfId="0" applyFont="1" applyFill="1" applyBorder="1" applyAlignment="1">
      <alignment horizontal="center" vertical="center" wrapText="1"/>
    </xf>
    <xf numFmtId="0" fontId="24" fillId="54" borderId="48" xfId="0" applyFont="1" applyFill="1" applyBorder="1" applyAlignment="1">
      <alignment horizontal="center" vertical="center" wrapText="1"/>
    </xf>
    <xf numFmtId="0" fontId="61" fillId="54" borderId="46" xfId="0" applyFont="1" applyFill="1" applyBorder="1" applyAlignment="1">
      <alignment horizontal="center" vertical="center" wrapText="1"/>
    </xf>
    <xf numFmtId="0" fontId="24" fillId="55" borderId="21" xfId="0" applyFont="1" applyFill="1" applyBorder="1" applyAlignment="1">
      <alignment horizontal="center" vertical="center" wrapText="1"/>
    </xf>
    <xf numFmtId="0" fontId="24" fillId="55" borderId="48" xfId="0" applyFont="1" applyFill="1" applyBorder="1" applyAlignment="1">
      <alignment horizontal="center" vertical="center" wrapText="1"/>
    </xf>
    <xf numFmtId="0" fontId="61" fillId="55" borderId="46" xfId="0" applyFont="1" applyFill="1" applyBorder="1" applyAlignment="1">
      <alignment horizontal="center" vertical="center" wrapText="1"/>
    </xf>
    <xf numFmtId="0" fontId="24" fillId="52" borderId="64" xfId="0" applyFont="1" applyFill="1" applyBorder="1" applyAlignment="1">
      <alignment horizontal="center" vertical="center" wrapText="1"/>
    </xf>
    <xf numFmtId="0" fontId="24" fillId="52" borderId="65" xfId="0" applyFont="1" applyFill="1" applyBorder="1" applyAlignment="1">
      <alignment horizontal="center" vertical="center" wrapText="1"/>
    </xf>
    <xf numFmtId="0" fontId="93" fillId="52" borderId="66" xfId="0" applyFont="1" applyFill="1" applyBorder="1" applyAlignment="1">
      <alignment horizontal="center" vertical="center" wrapText="1"/>
    </xf>
    <xf numFmtId="0" fontId="24" fillId="48" borderId="64" xfId="0" applyFont="1" applyFill="1" applyBorder="1" applyAlignment="1">
      <alignment horizontal="center" vertical="center" wrapText="1"/>
    </xf>
    <xf numFmtId="0" fontId="24" fillId="48" borderId="65" xfId="0" applyFont="1" applyFill="1" applyBorder="1" applyAlignment="1">
      <alignment horizontal="center" vertical="center" wrapText="1"/>
    </xf>
    <xf numFmtId="0" fontId="93" fillId="48" borderId="66" xfId="0" applyFont="1" applyFill="1" applyBorder="1" applyAlignment="1">
      <alignment horizontal="center" vertical="center" wrapText="1"/>
    </xf>
    <xf numFmtId="0" fontId="24" fillId="53" borderId="64" xfId="0" applyFont="1" applyFill="1" applyBorder="1" applyAlignment="1">
      <alignment horizontal="center" vertical="center" wrapText="1"/>
    </xf>
    <xf numFmtId="0" fontId="24" fillId="53" borderId="65" xfId="0" applyFont="1" applyFill="1" applyBorder="1" applyAlignment="1">
      <alignment horizontal="center" vertical="center" wrapText="1"/>
    </xf>
    <xf numFmtId="0" fontId="93" fillId="53" borderId="66" xfId="0" applyFont="1" applyFill="1" applyBorder="1" applyAlignment="1">
      <alignment horizontal="center" vertical="center" wrapText="1"/>
    </xf>
    <xf numFmtId="0" fontId="24" fillId="54" borderId="64" xfId="0" applyFont="1" applyFill="1" applyBorder="1" applyAlignment="1">
      <alignment horizontal="center" vertical="center" wrapText="1"/>
    </xf>
    <xf numFmtId="0" fontId="24" fillId="54" borderId="65" xfId="0" applyFont="1" applyFill="1" applyBorder="1" applyAlignment="1">
      <alignment horizontal="center" vertical="center" wrapText="1"/>
    </xf>
    <xf numFmtId="0" fontId="93" fillId="54" borderId="66" xfId="0" applyFont="1" applyFill="1" applyBorder="1" applyAlignment="1">
      <alignment horizontal="center" vertical="center" wrapText="1"/>
    </xf>
    <xf numFmtId="0" fontId="24" fillId="55" borderId="64" xfId="0" applyFont="1" applyFill="1" applyBorder="1" applyAlignment="1">
      <alignment horizontal="center" vertical="center" wrapText="1"/>
    </xf>
    <xf numFmtId="0" fontId="24" fillId="55" borderId="65" xfId="0" applyFont="1" applyFill="1" applyBorder="1" applyAlignment="1">
      <alignment horizontal="center" vertical="center" wrapText="1"/>
    </xf>
    <xf numFmtId="0" fontId="93" fillId="55" borderId="66" xfId="0" applyFont="1" applyFill="1" applyBorder="1" applyAlignment="1">
      <alignment horizontal="center" vertical="center" wrapText="1"/>
    </xf>
    <xf numFmtId="165" fontId="20" fillId="52" borderId="17" xfId="0" applyNumberFormat="1" applyFont="1" applyFill="1" applyBorder="1"/>
    <xf numFmtId="165" fontId="20" fillId="48" borderId="17" xfId="0" applyNumberFormat="1" applyFont="1" applyFill="1" applyBorder="1"/>
    <xf numFmtId="165" fontId="20" fillId="53" borderId="17" xfId="0" applyNumberFormat="1" applyFont="1" applyFill="1" applyBorder="1"/>
    <xf numFmtId="165" fontId="20" fillId="54" borderId="79" xfId="0" applyNumberFormat="1" applyFont="1" applyFill="1" applyBorder="1"/>
    <xf numFmtId="165" fontId="20" fillId="54" borderId="23" xfId="0" applyNumberFormat="1" applyFont="1" applyFill="1" applyBorder="1"/>
    <xf numFmtId="165" fontId="20" fillId="54" borderId="54" xfId="0" applyNumberFormat="1" applyFont="1" applyFill="1" applyBorder="1"/>
    <xf numFmtId="165" fontId="20" fillId="55" borderId="17" xfId="0" applyNumberFormat="1" applyFont="1" applyFill="1" applyBorder="1"/>
    <xf numFmtId="165" fontId="20" fillId="55" borderId="80" xfId="0" applyNumberFormat="1" applyFont="1" applyFill="1" applyBorder="1"/>
    <xf numFmtId="165" fontId="20" fillId="55" borderId="54" xfId="0" applyNumberFormat="1" applyFont="1" applyFill="1" applyBorder="1"/>
    <xf numFmtId="165" fontId="20" fillId="52" borderId="40" xfId="0" applyNumberFormat="1" applyFont="1" applyFill="1" applyBorder="1"/>
    <xf numFmtId="165" fontId="20" fillId="48" borderId="40" xfId="0" applyNumberFormat="1" applyFont="1" applyFill="1" applyBorder="1"/>
    <xf numFmtId="165" fontId="20" fillId="53" borderId="40" xfId="0" applyNumberFormat="1" applyFont="1" applyFill="1" applyBorder="1"/>
    <xf numFmtId="165" fontId="20" fillId="54" borderId="32" xfId="0" applyNumberFormat="1" applyFont="1" applyFill="1" applyBorder="1"/>
    <xf numFmtId="165" fontId="20" fillId="54" borderId="22" xfId="0" applyNumberFormat="1" applyFont="1" applyFill="1" applyBorder="1"/>
    <xf numFmtId="165" fontId="20" fillId="54" borderId="24" xfId="0" applyNumberFormat="1" applyFont="1" applyFill="1" applyBorder="1"/>
    <xf numFmtId="165" fontId="20" fillId="55" borderId="40" xfId="0" applyNumberFormat="1" applyFont="1" applyFill="1" applyBorder="1"/>
    <xf numFmtId="165" fontId="20" fillId="55" borderId="35" xfId="0" applyNumberFormat="1" applyFont="1" applyFill="1" applyBorder="1"/>
    <xf numFmtId="165" fontId="20" fillId="55" borderId="24" xfId="0" applyNumberFormat="1" applyFont="1" applyFill="1" applyBorder="1"/>
    <xf numFmtId="165" fontId="20" fillId="54" borderId="40" xfId="0" applyNumberFormat="1" applyFont="1" applyFill="1" applyBorder="1"/>
    <xf numFmtId="165" fontId="20" fillId="54" borderId="35" xfId="0" applyNumberFormat="1" applyFont="1" applyFill="1" applyBorder="1"/>
    <xf numFmtId="165" fontId="24" fillId="52" borderId="49" xfId="0" applyNumberFormat="1" applyFont="1" applyFill="1" applyBorder="1"/>
    <xf numFmtId="165" fontId="24" fillId="48" borderId="49" xfId="0" applyNumberFormat="1" applyFont="1" applyFill="1" applyBorder="1"/>
    <xf numFmtId="165" fontId="24" fillId="53" borderId="49" xfId="0" applyNumberFormat="1" applyFont="1" applyFill="1" applyBorder="1"/>
    <xf numFmtId="165" fontId="24" fillId="54" borderId="49" xfId="0" applyNumberFormat="1" applyFont="1" applyFill="1" applyBorder="1"/>
    <xf numFmtId="165" fontId="24" fillId="54" borderId="36" xfId="0" applyNumberFormat="1" applyFont="1" applyFill="1" applyBorder="1"/>
    <xf numFmtId="165" fontId="24" fillId="54" borderId="25" xfId="0" applyNumberFormat="1" applyFont="1" applyFill="1" applyBorder="1"/>
    <xf numFmtId="165" fontId="24" fillId="55" borderId="49" xfId="0" applyNumberFormat="1" applyFont="1" applyFill="1" applyBorder="1"/>
    <xf numFmtId="165" fontId="24" fillId="55" borderId="36" xfId="0" applyNumberFormat="1" applyFont="1" applyFill="1" applyBorder="1"/>
    <xf numFmtId="165" fontId="24" fillId="55" borderId="25" xfId="0" applyNumberFormat="1" applyFont="1" applyFill="1" applyBorder="1"/>
    <xf numFmtId="0" fontId="66" fillId="0" borderId="14" xfId="0" applyFont="1" applyFill="1" applyBorder="1" applyAlignment="1"/>
    <xf numFmtId="0" fontId="66" fillId="0" borderId="15" xfId="0" applyFont="1" applyFill="1" applyBorder="1" applyAlignment="1"/>
    <xf numFmtId="0" fontId="66" fillId="0" borderId="16" xfId="0" applyFont="1" applyFill="1" applyBorder="1" applyAlignment="1"/>
    <xf numFmtId="0" fontId="24" fillId="32" borderId="37" xfId="0" applyFont="1" applyFill="1" applyBorder="1" applyAlignment="1">
      <alignment horizontal="center" vertical="center" wrapText="1"/>
    </xf>
    <xf numFmtId="0" fontId="24" fillId="32" borderId="87" xfId="0" applyFont="1" applyFill="1" applyBorder="1" applyAlignment="1">
      <alignment horizontal="center" vertical="center" wrapText="1"/>
    </xf>
    <xf numFmtId="0" fontId="61" fillId="32" borderId="47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61" fillId="0" borderId="46" xfId="0" applyFont="1" applyFill="1" applyBorder="1" applyAlignment="1">
      <alignment horizontal="center" vertical="center" wrapText="1"/>
    </xf>
    <xf numFmtId="0" fontId="24" fillId="56" borderId="52" xfId="0" applyFont="1" applyFill="1" applyBorder="1" applyAlignment="1">
      <alignment horizontal="center" vertical="center" wrapText="1"/>
    </xf>
    <xf numFmtId="0" fontId="24" fillId="56" borderId="88" xfId="0" applyFont="1" applyFill="1" applyBorder="1" applyAlignment="1">
      <alignment horizontal="center" vertical="center" wrapText="1"/>
    </xf>
    <xf numFmtId="0" fontId="61" fillId="56" borderId="46" xfId="0" applyFont="1" applyFill="1" applyBorder="1" applyAlignment="1">
      <alignment horizontal="center" vertical="center" wrapText="1"/>
    </xf>
    <xf numFmtId="0" fontId="24" fillId="27" borderId="52" xfId="0" applyFont="1" applyFill="1" applyBorder="1" applyAlignment="1">
      <alignment horizontal="center" vertical="center" wrapText="1"/>
    </xf>
    <xf numFmtId="0" fontId="24" fillId="27" borderId="88" xfId="0" applyFont="1" applyFill="1" applyBorder="1" applyAlignment="1">
      <alignment horizontal="center" vertical="center" wrapText="1"/>
    </xf>
    <xf numFmtId="0" fontId="53" fillId="24" borderId="19" xfId="0" applyFont="1" applyFill="1" applyBorder="1" applyAlignment="1">
      <alignment horizontal="center"/>
    </xf>
    <xf numFmtId="0" fontId="53" fillId="24" borderId="78" xfId="0" applyFont="1" applyFill="1" applyBorder="1" applyAlignment="1">
      <alignment horizontal="center" vertical="center" wrapText="1"/>
    </xf>
    <xf numFmtId="0" fontId="53" fillId="24" borderId="47" xfId="0" applyFont="1" applyFill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3" fillId="0" borderId="78" xfId="0" applyFont="1" applyBorder="1" applyAlignment="1">
      <alignment horizontal="center" wrapText="1"/>
    </xf>
    <xf numFmtId="0" fontId="53" fillId="0" borderId="47" xfId="0" applyFont="1" applyBorder="1" applyAlignment="1">
      <alignment horizontal="center"/>
    </xf>
    <xf numFmtId="0" fontId="24" fillId="32" borderId="52" xfId="0" applyFont="1" applyFill="1" applyBorder="1" applyAlignment="1">
      <alignment horizontal="center" vertical="center" wrapText="1"/>
    </xf>
    <xf numFmtId="0" fontId="24" fillId="32" borderId="88" xfId="0" applyFont="1" applyFill="1" applyBorder="1" applyAlignment="1">
      <alignment horizontal="center" vertical="center" wrapText="1"/>
    </xf>
    <xf numFmtId="0" fontId="61" fillId="32" borderId="46" xfId="0" applyFont="1" applyFill="1" applyBorder="1" applyAlignment="1">
      <alignment horizontal="center" vertical="center" wrapText="1"/>
    </xf>
    <xf numFmtId="0" fontId="53" fillId="24" borderId="21" xfId="0" applyFont="1" applyFill="1" applyBorder="1" applyAlignment="1">
      <alignment horizontal="center"/>
    </xf>
    <xf numFmtId="0" fontId="53" fillId="24" borderId="48" xfId="0" applyFont="1" applyFill="1" applyBorder="1" applyAlignment="1">
      <alignment horizontal="center" wrapText="1"/>
    </xf>
    <xf numFmtId="0" fontId="53" fillId="24" borderId="46" xfId="0" applyFont="1" applyFill="1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53" fillId="0" borderId="48" xfId="0" applyFont="1" applyBorder="1" applyAlignment="1">
      <alignment horizontal="center" wrapText="1"/>
    </xf>
    <xf numFmtId="0" fontId="53" fillId="0" borderId="46" xfId="0" applyFont="1" applyBorder="1" applyAlignment="1">
      <alignment horizontal="center"/>
    </xf>
    <xf numFmtId="0" fontId="24" fillId="32" borderId="58" xfId="0" applyFont="1" applyFill="1" applyBorder="1" applyAlignment="1">
      <alignment horizontal="center" vertical="center" wrapText="1"/>
    </xf>
    <xf numFmtId="0" fontId="24" fillId="32" borderId="70" xfId="0" applyFont="1" applyFill="1" applyBorder="1" applyAlignment="1">
      <alignment horizontal="center" vertical="center" wrapText="1"/>
    </xf>
    <xf numFmtId="0" fontId="93" fillId="32" borderId="66" xfId="0" applyFont="1" applyFill="1" applyBorder="1" applyAlignment="1">
      <alignment horizontal="center" vertical="center" wrapText="1"/>
    </xf>
    <xf numFmtId="0" fontId="93" fillId="0" borderId="46" xfId="0" applyFont="1" applyFill="1" applyBorder="1" applyAlignment="1">
      <alignment horizontal="center" vertical="center" wrapText="1"/>
    </xf>
    <xf numFmtId="0" fontId="24" fillId="56" borderId="58" xfId="0" applyFont="1" applyFill="1" applyBorder="1" applyAlignment="1">
      <alignment horizontal="center" vertical="center" wrapText="1"/>
    </xf>
    <xf numFmtId="0" fontId="24" fillId="56" borderId="70" xfId="0" applyFont="1" applyFill="1" applyBorder="1" applyAlignment="1">
      <alignment horizontal="center" vertical="center" wrapText="1"/>
    </xf>
    <xf numFmtId="0" fontId="93" fillId="56" borderId="66" xfId="0" applyFont="1" applyFill="1" applyBorder="1" applyAlignment="1">
      <alignment horizontal="center" vertical="center" wrapText="1"/>
    </xf>
    <xf numFmtId="0" fontId="24" fillId="27" borderId="58" xfId="0" applyFont="1" applyFill="1" applyBorder="1" applyAlignment="1">
      <alignment horizontal="center" vertical="center" wrapText="1"/>
    </xf>
    <xf numFmtId="0" fontId="24" fillId="27" borderId="70" xfId="0" applyFont="1" applyFill="1" applyBorder="1" applyAlignment="1">
      <alignment horizontal="center" vertical="center" wrapText="1"/>
    </xf>
    <xf numFmtId="0" fontId="53" fillId="24" borderId="64" xfId="0" applyFont="1" applyFill="1" applyBorder="1" applyAlignment="1">
      <alignment horizontal="center"/>
    </xf>
    <xf numFmtId="0" fontId="53" fillId="24" borderId="65" xfId="0" applyFont="1" applyFill="1" applyBorder="1" applyAlignment="1">
      <alignment horizontal="center" wrapText="1"/>
    </xf>
    <xf numFmtId="0" fontId="53" fillId="24" borderId="66" xfId="0" applyFont="1" applyFill="1" applyBorder="1" applyAlignment="1">
      <alignment horizontal="center"/>
    </xf>
    <xf numFmtId="0" fontId="53" fillId="0" borderId="64" xfId="0" applyFont="1" applyBorder="1" applyAlignment="1">
      <alignment horizontal="center"/>
    </xf>
    <xf numFmtId="0" fontId="53" fillId="0" borderId="65" xfId="0" applyFont="1" applyBorder="1" applyAlignment="1">
      <alignment horizontal="center" wrapText="1"/>
    </xf>
    <xf numFmtId="0" fontId="53" fillId="0" borderId="66" xfId="0" applyFont="1" applyBorder="1" applyAlignment="1">
      <alignment horizontal="center"/>
    </xf>
    <xf numFmtId="165" fontId="20" fillId="32" borderId="79" xfId="0" applyNumberFormat="1" applyFont="1" applyFill="1" applyBorder="1"/>
    <xf numFmtId="165" fontId="20" fillId="32" borderId="80" xfId="0" applyNumberFormat="1" applyFont="1" applyFill="1" applyBorder="1"/>
    <xf numFmtId="165" fontId="20" fillId="32" borderId="54" xfId="0" applyNumberFormat="1" applyFont="1" applyFill="1" applyBorder="1"/>
    <xf numFmtId="165" fontId="20" fillId="0" borderId="53" xfId="0" applyNumberFormat="1" applyFont="1" applyFill="1" applyBorder="1"/>
    <xf numFmtId="165" fontId="20" fillId="0" borderId="57" xfId="0" applyNumberFormat="1" applyFont="1" applyFill="1" applyBorder="1"/>
    <xf numFmtId="165" fontId="20" fillId="0" borderId="51" xfId="0" applyNumberFormat="1" applyFont="1" applyFill="1" applyBorder="1"/>
    <xf numFmtId="165" fontId="20" fillId="56" borderId="79" xfId="0" applyNumberFormat="1" applyFont="1" applyFill="1" applyBorder="1"/>
    <xf numFmtId="165" fontId="20" fillId="56" borderId="80" xfId="0" applyNumberFormat="1" applyFont="1" applyFill="1" applyBorder="1"/>
    <xf numFmtId="165" fontId="20" fillId="56" borderId="54" xfId="0" applyNumberFormat="1" applyFont="1" applyFill="1" applyBorder="1"/>
    <xf numFmtId="165" fontId="20" fillId="27" borderId="80" xfId="0" applyNumberFormat="1" applyFont="1" applyFill="1" applyBorder="1"/>
    <xf numFmtId="165" fontId="46" fillId="24" borderId="79" xfId="0" applyNumberFormat="1" applyFont="1" applyFill="1" applyBorder="1"/>
    <xf numFmtId="165" fontId="46" fillId="24" borderId="23" xfId="0" applyNumberFormat="1" applyFont="1" applyFill="1" applyBorder="1"/>
    <xf numFmtId="165" fontId="46" fillId="24" borderId="54" xfId="0" applyNumberFormat="1" applyFont="1" applyFill="1" applyBorder="1"/>
    <xf numFmtId="165" fontId="46" fillId="0" borderId="79" xfId="0" applyNumberFormat="1" applyFont="1" applyBorder="1"/>
    <xf numFmtId="165" fontId="46" fillId="0" borderId="23" xfId="0" applyNumberFormat="1" applyFont="1" applyBorder="1"/>
    <xf numFmtId="165" fontId="46" fillId="0" borderId="54" xfId="0" applyNumberFormat="1" applyFont="1" applyBorder="1"/>
    <xf numFmtId="165" fontId="20" fillId="32" borderId="32" xfId="0" applyNumberFormat="1" applyFont="1" applyFill="1" applyBorder="1"/>
    <xf numFmtId="165" fontId="20" fillId="32" borderId="35" xfId="0" applyNumberFormat="1" applyFont="1" applyFill="1" applyBorder="1"/>
    <xf numFmtId="165" fontId="20" fillId="32" borderId="24" xfId="0" applyNumberFormat="1" applyFont="1" applyFill="1" applyBorder="1"/>
    <xf numFmtId="165" fontId="20" fillId="0" borderId="55" xfId="0" applyNumberFormat="1" applyFont="1" applyFill="1" applyBorder="1"/>
    <xf numFmtId="165" fontId="20" fillId="56" borderId="32" xfId="0" applyNumberFormat="1" applyFont="1" applyFill="1" applyBorder="1"/>
    <xf numFmtId="165" fontId="20" fillId="56" borderId="35" xfId="0" applyNumberFormat="1" applyFont="1" applyFill="1" applyBorder="1"/>
    <xf numFmtId="165" fontId="20" fillId="56" borderId="24" xfId="0" applyNumberFormat="1" applyFont="1" applyFill="1" applyBorder="1"/>
    <xf numFmtId="165" fontId="46" fillId="24" borderId="32" xfId="0" applyNumberFormat="1" applyFont="1" applyFill="1" applyBorder="1"/>
    <xf numFmtId="165" fontId="46" fillId="24" borderId="22" xfId="0" applyNumberFormat="1" applyFont="1" applyFill="1" applyBorder="1"/>
    <xf numFmtId="165" fontId="46" fillId="24" borderId="24" xfId="0" applyNumberFormat="1" applyFont="1" applyFill="1" applyBorder="1"/>
    <xf numFmtId="165" fontId="46" fillId="0" borderId="32" xfId="0" applyNumberFormat="1" applyFont="1" applyBorder="1"/>
    <xf numFmtId="165" fontId="46" fillId="0" borderId="22" xfId="0" applyNumberFormat="1" applyFont="1" applyBorder="1"/>
    <xf numFmtId="165" fontId="46" fillId="0" borderId="24" xfId="0" applyNumberFormat="1" applyFont="1" applyBorder="1"/>
    <xf numFmtId="165" fontId="20" fillId="32" borderId="40" xfId="0" applyNumberFormat="1" applyFont="1" applyFill="1" applyBorder="1"/>
    <xf numFmtId="165" fontId="20" fillId="0" borderId="61" xfId="0" applyNumberFormat="1" applyFont="1" applyFill="1" applyBorder="1"/>
    <xf numFmtId="165" fontId="20" fillId="56" borderId="40" xfId="0" applyNumberFormat="1" applyFont="1" applyFill="1" applyBorder="1"/>
    <xf numFmtId="165" fontId="24" fillId="32" borderId="49" xfId="0" applyNumberFormat="1" applyFont="1" applyFill="1" applyBorder="1"/>
    <xf numFmtId="165" fontId="24" fillId="32" borderId="36" xfId="0" applyNumberFormat="1" applyFont="1" applyFill="1" applyBorder="1"/>
    <xf numFmtId="165" fontId="24" fillId="32" borderId="25" xfId="0" applyNumberFormat="1" applyFont="1" applyFill="1" applyBorder="1"/>
    <xf numFmtId="165" fontId="24" fillId="0" borderId="61" xfId="0" applyNumberFormat="1" applyFont="1" applyFill="1" applyBorder="1"/>
    <xf numFmtId="165" fontId="24" fillId="56" borderId="49" xfId="0" applyNumberFormat="1" applyFont="1" applyFill="1" applyBorder="1"/>
    <xf numFmtId="165" fontId="24" fillId="56" borderId="36" xfId="0" applyNumberFormat="1" applyFont="1" applyFill="1" applyBorder="1"/>
    <xf numFmtId="165" fontId="24" fillId="56" borderId="25" xfId="0" applyNumberFormat="1" applyFont="1" applyFill="1" applyBorder="1"/>
    <xf numFmtId="165" fontId="53" fillId="24" borderId="33" xfId="0" applyNumberFormat="1" applyFont="1" applyFill="1" applyBorder="1"/>
    <xf numFmtId="165" fontId="53" fillId="24" borderId="38" xfId="0" applyNumberFormat="1" applyFont="1" applyFill="1" applyBorder="1"/>
    <xf numFmtId="165" fontId="53" fillId="24" borderId="25" xfId="0" applyNumberFormat="1" applyFont="1" applyFill="1" applyBorder="1"/>
    <xf numFmtId="165" fontId="53" fillId="0" borderId="33" xfId="0" applyNumberFormat="1" applyFont="1" applyBorder="1"/>
    <xf numFmtId="165" fontId="53" fillId="0" borderId="38" xfId="0" applyNumberFormat="1" applyFont="1" applyBorder="1"/>
    <xf numFmtId="165" fontId="53" fillId="0" borderId="25" xfId="0" applyNumberFormat="1" applyFont="1" applyBorder="1"/>
    <xf numFmtId="165" fontId="20" fillId="0" borderId="60" xfId="0" applyNumberFormat="1" applyFont="1" applyFill="1" applyBorder="1"/>
    <xf numFmtId="165" fontId="20" fillId="0" borderId="80" xfId="0" applyNumberFormat="1" applyFont="1" applyFill="1" applyBorder="1"/>
    <xf numFmtId="165" fontId="20" fillId="0" borderId="54" xfId="0" applyNumberFormat="1" applyFont="1" applyFill="1" applyBorder="1"/>
    <xf numFmtId="165" fontId="24" fillId="0" borderId="62" xfId="0" applyNumberFormat="1" applyFont="1" applyFill="1" applyBorder="1"/>
    <xf numFmtId="179" fontId="162" fillId="0" borderId="0" xfId="207" applyFont="1" applyAlignment="1"/>
    <xf numFmtId="179" fontId="163" fillId="0" borderId="0" xfId="207" applyFont="1" applyBorder="1"/>
    <xf numFmtId="179" fontId="163" fillId="0" borderId="0" xfId="207" applyFont="1"/>
    <xf numFmtId="179" fontId="164" fillId="0" borderId="0" xfId="207" applyNumberFormat="1" applyFont="1" applyFill="1" applyBorder="1" applyAlignment="1" applyProtection="1">
      <alignment horizontal="center"/>
    </xf>
    <xf numFmtId="179" fontId="165" fillId="0" borderId="0" xfId="207" applyFont="1" applyBorder="1" applyAlignment="1">
      <alignment horizontal="center"/>
    </xf>
    <xf numFmtId="180" fontId="164" fillId="0" borderId="0" xfId="207" applyNumberFormat="1" applyFont="1" applyBorder="1" applyAlignment="1">
      <alignment horizontal="center"/>
    </xf>
    <xf numFmtId="179" fontId="163" fillId="0" borderId="0" xfId="207" applyFont="1" applyBorder="1" applyAlignment="1">
      <alignment horizontal="center"/>
    </xf>
    <xf numFmtId="179" fontId="166" fillId="0" borderId="0" xfId="207" applyFont="1" applyBorder="1"/>
    <xf numFmtId="2" fontId="163" fillId="0" borderId="0" xfId="207" applyNumberFormat="1" applyFont="1"/>
    <xf numFmtId="179" fontId="108" fillId="0" borderId="0" xfId="207" applyNumberFormat="1" applyFont="1" applyFill="1" applyBorder="1" applyAlignment="1" applyProtection="1"/>
    <xf numFmtId="0" fontId="47" fillId="0" borderId="0" xfId="209" applyFont="1" applyAlignment="1">
      <alignment wrapText="1"/>
    </xf>
    <xf numFmtId="0" fontId="19" fillId="0" borderId="0" xfId="209" applyAlignment="1">
      <alignment wrapText="1"/>
    </xf>
    <xf numFmtId="2" fontId="28" fillId="48" borderId="0" xfId="0" applyNumberFormat="1" applyFont="1" applyFill="1" applyAlignment="1">
      <alignment vertical="center"/>
    </xf>
    <xf numFmtId="2" fontId="28" fillId="0" borderId="0" xfId="0" applyNumberFormat="1" applyFont="1" applyAlignment="1">
      <alignment vertical="center"/>
    </xf>
    <xf numFmtId="0" fontId="167" fillId="0" borderId="0" xfId="0" applyFont="1"/>
    <xf numFmtId="2" fontId="167" fillId="0" borderId="0" xfId="0" applyNumberFormat="1" applyFont="1"/>
    <xf numFmtId="2" fontId="23" fillId="0" borderId="0" xfId="0" applyNumberFormat="1" applyFont="1" applyAlignment="1">
      <alignment vertical="center"/>
    </xf>
    <xf numFmtId="179" fontId="168" fillId="0" borderId="0" xfId="207" applyFont="1"/>
    <xf numFmtId="0" fontId="169" fillId="0" borderId="0" xfId="0" applyFont="1"/>
    <xf numFmtId="0" fontId="100" fillId="0" borderId="0" xfId="134" applyFont="1"/>
    <xf numFmtId="4" fontId="44" fillId="0" borderId="0" xfId="205" applyNumberFormat="1" applyFont="1" applyBorder="1" applyProtection="1">
      <protection locked="0"/>
    </xf>
    <xf numFmtId="4" fontId="99" fillId="51" borderId="38" xfId="205" applyNumberFormat="1" applyFont="1" applyFill="1" applyBorder="1" applyProtection="1">
      <protection locked="0"/>
    </xf>
    <xf numFmtId="166" fontId="56" fillId="0" borderId="0" xfId="135" applyNumberFormat="1" applyFont="1"/>
    <xf numFmtId="4" fontId="44" fillId="0" borderId="24" xfId="205" applyNumberFormat="1" applyFont="1" applyFill="1" applyBorder="1" applyProtection="1">
      <protection locked="0"/>
    </xf>
    <xf numFmtId="4" fontId="44" fillId="34" borderId="24" xfId="205" applyNumberFormat="1" applyFont="1" applyFill="1" applyBorder="1" applyProtection="1">
      <protection locked="0"/>
    </xf>
    <xf numFmtId="4" fontId="116" fillId="0" borderId="24" xfId="205" applyNumberFormat="1" applyFont="1" applyFill="1" applyBorder="1" applyProtection="1">
      <protection locked="0"/>
    </xf>
    <xf numFmtId="4" fontId="116" fillId="34" borderId="24" xfId="205" applyNumberFormat="1" applyFont="1" applyFill="1" applyBorder="1" applyProtection="1">
      <protection locked="0"/>
    </xf>
    <xf numFmtId="4" fontId="44" fillId="0" borderId="63" xfId="205" applyNumberFormat="1" applyFont="1" applyBorder="1" applyProtection="1">
      <protection locked="0"/>
    </xf>
    <xf numFmtId="4" fontId="99" fillId="51" borderId="25" xfId="205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22" fillId="24" borderId="39" xfId="0" applyFont="1" applyFill="1" applyBorder="1" applyAlignment="1">
      <alignment horizontal="center"/>
    </xf>
    <xf numFmtId="0" fontId="22" fillId="0" borderId="42" xfId="0" applyFont="1" applyBorder="1"/>
    <xf numFmtId="0" fontId="22" fillId="0" borderId="43" xfId="0" applyFont="1" applyBorder="1"/>
    <xf numFmtId="0" fontId="22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9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7" fillId="0" borderId="29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"/>
    </xf>
    <xf numFmtId="1" fontId="47" fillId="0" borderId="26" xfId="0" applyNumberFormat="1" applyFont="1" applyFill="1" applyBorder="1" applyAlignment="1">
      <alignment horizontal="center"/>
    </xf>
    <xf numFmtId="4" fontId="178" fillId="0" borderId="22" xfId="216" applyNumberFormat="1" applyFont="1" applyFill="1" applyBorder="1" applyProtection="1">
      <protection locked="0"/>
    </xf>
    <xf numFmtId="4" fontId="178" fillId="34" borderId="22" xfId="216" applyNumberFormat="1" applyFont="1" applyFill="1" applyBorder="1" applyProtection="1">
      <protection locked="0"/>
    </xf>
    <xf numFmtId="4" fontId="180" fillId="0" borderId="22" xfId="216" applyNumberFormat="1" applyFont="1" applyFill="1" applyBorder="1" applyProtection="1">
      <protection locked="0"/>
    </xf>
    <xf numFmtId="4" fontId="180" fillId="34" borderId="22" xfId="216" applyNumberFormat="1" applyFont="1" applyFill="1" applyBorder="1" applyProtection="1">
      <protection locked="0"/>
    </xf>
    <xf numFmtId="4" fontId="178" fillId="0" borderId="0" xfId="216" applyNumberFormat="1" applyFont="1" applyBorder="1" applyProtection="1">
      <protection locked="0"/>
    </xf>
    <xf numFmtId="0" fontId="182" fillId="0" borderId="0" xfId="0" applyFont="1" applyAlignment="1">
      <alignment vertical="center"/>
    </xf>
    <xf numFmtId="0" fontId="16" fillId="0" borderId="0" xfId="220"/>
    <xf numFmtId="0" fontId="185" fillId="58" borderId="0" xfId="134" applyFont="1" applyFill="1" applyAlignment="1">
      <alignment vertical="center"/>
    </xf>
    <xf numFmtId="14" fontId="185" fillId="58" borderId="0" xfId="134" applyNumberFormat="1" applyFont="1" applyFill="1" applyAlignment="1">
      <alignment horizontal="right" vertical="center"/>
    </xf>
    <xf numFmtId="0" fontId="186" fillId="58" borderId="0" xfId="134" applyFont="1" applyFill="1" applyProtection="1">
      <protection locked="0"/>
    </xf>
    <xf numFmtId="0" fontId="186" fillId="58" borderId="0" xfId="134" applyFont="1" applyFill="1"/>
    <xf numFmtId="9" fontId="186" fillId="58" borderId="0" xfId="167" applyFont="1" applyFill="1"/>
    <xf numFmtId="4" fontId="178" fillId="58" borderId="0" xfId="134" applyNumberFormat="1" applyFont="1" applyFill="1"/>
    <xf numFmtId="3" fontId="46" fillId="0" borderId="79" xfId="154" applyNumberFormat="1" applyFont="1" applyBorder="1"/>
    <xf numFmtId="3" fontId="46" fillId="0" borderId="23" xfId="202" applyNumberFormat="1" applyFont="1" applyBorder="1"/>
    <xf numFmtId="3" fontId="46" fillId="27" borderId="23" xfId="202" applyNumberFormat="1" applyFont="1" applyFill="1" applyBorder="1"/>
    <xf numFmtId="3" fontId="46" fillId="0" borderId="54" xfId="202" applyNumberFormat="1" applyFont="1" applyFill="1" applyBorder="1"/>
    <xf numFmtId="4" fontId="24" fillId="27" borderId="28" xfId="0" applyNumberFormat="1" applyFont="1" applyFill="1" applyBorder="1" applyAlignment="1">
      <alignment horizontal="center" vertical="center" wrapText="1"/>
    </xf>
    <xf numFmtId="4" fontId="178" fillId="0" borderId="24" xfId="216" applyNumberFormat="1" applyFont="1" applyFill="1" applyBorder="1" applyProtection="1">
      <protection locked="0"/>
    </xf>
    <xf numFmtId="4" fontId="178" fillId="34" borderId="24" xfId="216" applyNumberFormat="1" applyFont="1" applyFill="1" applyBorder="1" applyProtection="1">
      <protection locked="0"/>
    </xf>
    <xf numFmtId="4" fontId="180" fillId="0" borderId="24" xfId="216" applyNumberFormat="1" applyFont="1" applyFill="1" applyBorder="1" applyProtection="1">
      <protection locked="0"/>
    </xf>
    <xf numFmtId="4" fontId="180" fillId="34" borderId="24" xfId="216" applyNumberFormat="1" applyFont="1" applyFill="1" applyBorder="1" applyProtection="1">
      <protection locked="0"/>
    </xf>
    <xf numFmtId="4" fontId="178" fillId="0" borderId="63" xfId="216" applyNumberFormat="1" applyFont="1" applyBorder="1" applyProtection="1">
      <protection locked="0"/>
    </xf>
    <xf numFmtId="0" fontId="28" fillId="0" borderId="39" xfId="0" applyFont="1" applyBorder="1" applyAlignment="1">
      <alignment horizontal="center" wrapText="1"/>
    </xf>
    <xf numFmtId="3" fontId="46" fillId="0" borderId="0" xfId="202" applyNumberFormat="1" applyFont="1" applyFill="1" applyBorder="1"/>
    <xf numFmtId="3" fontId="46" fillId="0" borderId="0" xfId="154" applyNumberFormat="1" applyFont="1" applyBorder="1"/>
    <xf numFmtId="0" fontId="194" fillId="50" borderId="0" xfId="255" applyFont="1" applyFill="1"/>
    <xf numFmtId="0" fontId="195" fillId="50" borderId="0" xfId="255" applyFont="1" applyFill="1"/>
    <xf numFmtId="0" fontId="52" fillId="50" borderId="0" xfId="0" applyFont="1" applyFill="1"/>
    <xf numFmtId="0" fontId="40" fillId="50" borderId="0" xfId="0" applyFont="1" applyFill="1"/>
    <xf numFmtId="0" fontId="19" fillId="50" borderId="0" xfId="255" applyFill="1"/>
    <xf numFmtId="0" fontId="0" fillId="50" borderId="0" xfId="0" applyFill="1"/>
    <xf numFmtId="4" fontId="179" fillId="51" borderId="38" xfId="216" applyNumberFormat="1" applyFont="1" applyFill="1" applyBorder="1" applyProtection="1">
      <protection locked="0"/>
    </xf>
    <xf numFmtId="4" fontId="179" fillId="51" borderId="25" xfId="216" applyNumberFormat="1" applyFont="1" applyFill="1" applyBorder="1" applyProtection="1">
      <protection locked="0"/>
    </xf>
    <xf numFmtId="2" fontId="27" fillId="0" borderId="34" xfId="0" applyNumberFormat="1" applyFont="1" applyBorder="1" applyAlignment="1">
      <alignment horizontal="centerContinuous" vertical="center" wrapText="1"/>
    </xf>
    <xf numFmtId="0" fontId="63" fillId="52" borderId="0" xfId="255" applyFont="1" applyFill="1"/>
    <xf numFmtId="0" fontId="19" fillId="52" borderId="0" xfId="255" applyFill="1"/>
    <xf numFmtId="0" fontId="40" fillId="52" borderId="0" xfId="0" applyFont="1" applyFill="1"/>
    <xf numFmtId="0" fontId="198" fillId="52" borderId="0" xfId="255" applyFont="1" applyFill="1"/>
    <xf numFmtId="0" fontId="30" fillId="52" borderId="0" xfId="0" applyFont="1" applyFill="1"/>
    <xf numFmtId="0" fontId="86" fillId="0" borderId="0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Continuous" vertical="center"/>
    </xf>
    <xf numFmtId="0" fontId="24" fillId="0" borderId="67" xfId="0" applyFont="1" applyBorder="1" applyAlignment="1">
      <alignment horizontal="centerContinuous" vertical="center"/>
    </xf>
    <xf numFmtId="0" fontId="61" fillId="27" borderId="19" xfId="0" applyFont="1" applyFill="1" applyBorder="1" applyAlignment="1">
      <alignment horizontal="center" vertical="center" wrapText="1"/>
    </xf>
    <xf numFmtId="0" fontId="61" fillId="0" borderId="87" xfId="0" applyFont="1" applyFill="1" applyBorder="1" applyAlignment="1">
      <alignment horizontal="center" vertical="center" wrapText="1"/>
    </xf>
    <xf numFmtId="0" fontId="61" fillId="0" borderId="47" xfId="0" applyFont="1" applyFill="1" applyBorder="1" applyAlignment="1">
      <alignment horizontal="center" vertical="center" wrapText="1"/>
    </xf>
    <xf numFmtId="0" fontId="61" fillId="27" borderId="21" xfId="0" applyFont="1" applyFill="1" applyBorder="1" applyAlignment="1">
      <alignment horizontal="center" vertical="center" wrapText="1"/>
    </xf>
    <xf numFmtId="0" fontId="61" fillId="0" borderId="88" xfId="0" applyFont="1" applyFill="1" applyBorder="1" applyAlignment="1">
      <alignment horizontal="center" vertical="center" wrapText="1"/>
    </xf>
    <xf numFmtId="0" fontId="61" fillId="27" borderId="64" xfId="0" applyFont="1" applyFill="1" applyBorder="1" applyAlignment="1">
      <alignment horizontal="center" vertical="center" wrapText="1"/>
    </xf>
    <xf numFmtId="0" fontId="61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6" fillId="0" borderId="0" xfId="0" applyFont="1" applyFill="1"/>
    <xf numFmtId="0" fontId="49" fillId="0" borderId="78" xfId="156" applyFont="1" applyFill="1" applyBorder="1"/>
    <xf numFmtId="0" fontId="49" fillId="0" borderId="94" xfId="156" applyFont="1" applyFill="1" applyBorder="1"/>
    <xf numFmtId="0" fontId="49" fillId="0" borderId="67" xfId="156" applyFont="1" applyFill="1" applyBorder="1"/>
    <xf numFmtId="0" fontId="49" fillId="0" borderId="16" xfId="156" applyFont="1" applyFill="1" applyBorder="1"/>
    <xf numFmtId="0" fontId="23" fillId="48" borderId="72" xfId="155" applyFont="1" applyFill="1" applyBorder="1"/>
    <xf numFmtId="4" fontId="178" fillId="48" borderId="22" xfId="216" applyNumberFormat="1" applyFont="1" applyFill="1" applyBorder="1" applyProtection="1">
      <protection locked="0"/>
    </xf>
    <xf numFmtId="4" fontId="178" fillId="48" borderId="24" xfId="216" applyNumberFormat="1" applyFont="1" applyFill="1" applyBorder="1" applyProtection="1">
      <protection locked="0"/>
    </xf>
    <xf numFmtId="0" fontId="43" fillId="48" borderId="43" xfId="156" applyFont="1" applyFill="1" applyBorder="1" applyProtection="1">
      <protection locked="0"/>
    </xf>
    <xf numFmtId="0" fontId="41" fillId="48" borderId="43" xfId="156" applyFont="1" applyFill="1" applyBorder="1" applyProtection="1">
      <protection locked="0"/>
    </xf>
    <xf numFmtId="0" fontId="49" fillId="0" borderId="47" xfId="156" applyFont="1" applyFill="1" applyBorder="1"/>
    <xf numFmtId="4" fontId="116" fillId="48" borderId="22" xfId="205" applyNumberFormat="1" applyFont="1" applyFill="1" applyBorder="1" applyProtection="1">
      <protection locked="0"/>
    </xf>
    <xf numFmtId="4" fontId="116" fillId="48" borderId="24" xfId="205" applyNumberFormat="1" applyFont="1" applyFill="1" applyBorder="1" applyProtection="1">
      <protection locked="0"/>
    </xf>
    <xf numFmtId="4" fontId="46" fillId="0" borderId="0" xfId="0" applyNumberFormat="1" applyFont="1" applyBorder="1" applyAlignment="1"/>
    <xf numFmtId="2" fontId="46" fillId="0" borderId="0" xfId="0" applyNumberFormat="1" applyFont="1" applyBorder="1" applyAlignment="1">
      <alignment horizontal="center"/>
    </xf>
    <xf numFmtId="0" fontId="56" fillId="0" borderId="0" xfId="135" applyFont="1"/>
    <xf numFmtId="3" fontId="41" fillId="0" borderId="0" xfId="135" applyNumberFormat="1"/>
    <xf numFmtId="0" fontId="41" fillId="0" borderId="0" xfId="135" applyFill="1"/>
    <xf numFmtId="0" fontId="32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53" fillId="0" borderId="79" xfId="0" applyFont="1" applyBorder="1" applyAlignment="1">
      <alignment horizontal="center" vertical="top" wrapText="1"/>
    </xf>
    <xf numFmtId="0" fontId="49" fillId="0" borderId="32" xfId="0" applyFont="1" applyBorder="1" applyAlignment="1">
      <alignment vertical="top" wrapText="1"/>
    </xf>
    <xf numFmtId="0" fontId="49" fillId="0" borderId="33" xfId="0" applyFont="1" applyBorder="1" applyAlignment="1">
      <alignment vertical="top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8" xfId="135" applyFont="1" applyBorder="1" applyAlignment="1">
      <alignment horizontal="center" vertical="center" wrapText="1"/>
    </xf>
    <xf numFmtId="3" fontId="41" fillId="0" borderId="0" xfId="297" applyNumberFormat="1" applyFont="1" applyBorder="1" applyAlignment="1">
      <alignment horizontal="right"/>
    </xf>
    <xf numFmtId="3" fontId="41" fillId="0" borderId="88" xfId="298" applyNumberFormat="1" applyBorder="1" applyAlignment="1">
      <alignment horizontal="right"/>
    </xf>
    <xf numFmtId="3" fontId="41" fillId="0" borderId="88" xfId="298" applyNumberFormat="1" applyFont="1" applyBorder="1" applyAlignment="1">
      <alignment horizontal="right"/>
    </xf>
    <xf numFmtId="3" fontId="41" fillId="0" borderId="0" xfId="298" applyNumberFormat="1" applyFont="1"/>
    <xf numFmtId="0" fontId="65" fillId="0" borderId="88" xfId="299" applyFont="1" applyBorder="1" applyAlignment="1">
      <alignment horizontal="center" vertical="center" wrapText="1"/>
    </xf>
    <xf numFmtId="0" fontId="48" fillId="0" borderId="88" xfId="299" applyFont="1" applyBorder="1" applyAlignment="1">
      <alignment horizontal="center"/>
    </xf>
    <xf numFmtId="0" fontId="41" fillId="0" borderId="88" xfId="299" applyBorder="1"/>
    <xf numFmtId="0" fontId="52" fillId="0" borderId="88" xfId="299" applyFont="1" applyBorder="1" applyAlignment="1">
      <alignment horizontal="center" vertical="center" wrapText="1"/>
    </xf>
    <xf numFmtId="0" fontId="19" fillId="0" borderId="0" xfId="300"/>
    <xf numFmtId="0" fontId="50" fillId="27" borderId="0" xfId="301" applyFont="1" applyFill="1" applyAlignment="1"/>
    <xf numFmtId="0" fontId="208" fillId="0" borderId="86" xfId="300" applyFont="1" applyBorder="1"/>
    <xf numFmtId="0" fontId="23" fillId="0" borderId="26" xfId="300" applyFont="1" applyBorder="1" applyAlignment="1">
      <alignment horizontal="center" vertical="center"/>
    </xf>
    <xf numFmtId="1" fontId="23" fillId="0" borderId="14" xfId="300" applyNumberFormat="1" applyFont="1" applyFill="1" applyBorder="1" applyAlignment="1">
      <alignment horizontal="center" vertical="center" wrapText="1"/>
    </xf>
    <xf numFmtId="1" fontId="23" fillId="0" borderId="26" xfId="300" applyNumberFormat="1" applyFont="1" applyBorder="1" applyAlignment="1">
      <alignment horizontal="center" vertical="center" wrapText="1"/>
    </xf>
    <xf numFmtId="0" fontId="24" fillId="0" borderId="16" xfId="300" applyFont="1" applyFill="1" applyBorder="1" applyAlignment="1">
      <alignment horizontal="center" vertical="center" wrapText="1"/>
    </xf>
    <xf numFmtId="166" fontId="19" fillId="0" borderId="0" xfId="300" applyNumberFormat="1"/>
    <xf numFmtId="0" fontId="60" fillId="24" borderId="37" xfId="300" applyFont="1" applyFill="1" applyBorder="1" applyAlignment="1">
      <alignment horizontal="center" vertical="center"/>
    </xf>
    <xf numFmtId="3" fontId="60" fillId="0" borderId="37" xfId="300" applyNumberFormat="1" applyFont="1" applyFill="1" applyBorder="1" applyAlignment="1">
      <alignment horizontal="center" vertical="center"/>
    </xf>
    <xf numFmtId="3" fontId="60" fillId="0" borderId="27" xfId="300" applyNumberFormat="1" applyFont="1" applyFill="1" applyBorder="1" applyAlignment="1">
      <alignment horizontal="center" vertical="center"/>
    </xf>
    <xf numFmtId="0" fontId="23" fillId="0" borderId="28" xfId="300" applyFont="1" applyFill="1" applyBorder="1" applyAlignment="1">
      <alignment horizontal="center" vertical="center" wrapText="1"/>
    </xf>
    <xf numFmtId="0" fontId="19" fillId="0" borderId="0" xfId="300" applyFill="1"/>
    <xf numFmtId="0" fontId="60" fillId="0" borderId="42" xfId="300" applyFont="1" applyFill="1" applyBorder="1" applyAlignment="1">
      <alignment horizontal="left"/>
    </xf>
    <xf numFmtId="3" fontId="22" fillId="48" borderId="18" xfId="300" applyNumberFormat="1" applyFont="1" applyFill="1" applyBorder="1" applyAlignment="1">
      <alignment horizontal="right" vertical="center" indent="2"/>
    </xf>
    <xf numFmtId="3" fontId="22" fillId="0" borderId="42" xfId="300" applyNumberFormat="1" applyFont="1" applyFill="1" applyBorder="1" applyAlignment="1">
      <alignment horizontal="right" vertical="center" indent="2"/>
    </xf>
    <xf numFmtId="165" fontId="19" fillId="0" borderId="0" xfId="300" applyNumberFormat="1"/>
    <xf numFmtId="166" fontId="19" fillId="0" borderId="0" xfId="300" applyNumberFormat="1" applyFill="1"/>
    <xf numFmtId="0" fontId="60" fillId="0" borderId="43" xfId="300" applyFont="1" applyFill="1" applyBorder="1" applyAlignment="1">
      <alignment horizontal="center"/>
    </xf>
    <xf numFmtId="3" fontId="22" fillId="48" borderId="61" xfId="300" applyNumberFormat="1" applyFont="1" applyFill="1" applyBorder="1" applyAlignment="1">
      <alignment horizontal="right" vertical="center" indent="2"/>
    </xf>
    <xf numFmtId="3" fontId="22" fillId="0" borderId="43" xfId="300" applyNumberFormat="1" applyFont="1" applyFill="1" applyBorder="1" applyAlignment="1">
      <alignment horizontal="right" vertical="center" indent="2"/>
    </xf>
    <xf numFmtId="0" fontId="60" fillId="0" borderId="43" xfId="300" applyFont="1" applyFill="1" applyBorder="1" applyAlignment="1">
      <alignment horizontal="left"/>
    </xf>
    <xf numFmtId="3" fontId="22" fillId="48" borderId="61" xfId="300" applyNumberFormat="1" applyFont="1" applyFill="1" applyBorder="1" applyAlignment="1">
      <alignment horizontal="right" indent="2"/>
    </xf>
    <xf numFmtId="3" fontId="22" fillId="0" borderId="43" xfId="300" applyNumberFormat="1" applyFont="1" applyFill="1" applyBorder="1" applyAlignment="1">
      <alignment horizontal="right" indent="2"/>
    </xf>
    <xf numFmtId="0" fontId="60" fillId="24" borderId="14" xfId="300" applyFont="1" applyFill="1" applyBorder="1" applyAlignment="1">
      <alignment horizontal="center" vertical="center"/>
    </xf>
    <xf numFmtId="165" fontId="60" fillId="0" borderId="16" xfId="300" applyNumberFormat="1" applyFont="1" applyFill="1" applyBorder="1" applyAlignment="1">
      <alignment horizontal="center" vertical="center" wrapText="1"/>
    </xf>
    <xf numFmtId="3" fontId="22" fillId="48" borderId="17" xfId="300" applyNumberFormat="1" applyFont="1" applyFill="1" applyBorder="1" applyAlignment="1">
      <alignment horizontal="right" vertical="center" indent="2"/>
    </xf>
    <xf numFmtId="3" fontId="22" fillId="48" borderId="40" xfId="300" applyNumberFormat="1" applyFont="1" applyFill="1" applyBorder="1" applyAlignment="1">
      <alignment horizontal="right" vertical="center" indent="2"/>
    </xf>
    <xf numFmtId="3" fontId="22" fillId="48" borderId="40" xfId="300" applyNumberFormat="1" applyFont="1" applyFill="1" applyBorder="1" applyAlignment="1">
      <alignment horizontal="right" indent="2"/>
    </xf>
    <xf numFmtId="0" fontId="60" fillId="0" borderId="44" xfId="300" applyFont="1" applyFill="1" applyBorder="1" applyAlignment="1">
      <alignment horizontal="center"/>
    </xf>
    <xf numFmtId="3" fontId="22" fillId="48" borderId="49" xfId="300" applyNumberFormat="1" applyFont="1" applyFill="1" applyBorder="1" applyAlignment="1">
      <alignment horizontal="right" indent="2"/>
    </xf>
    <xf numFmtId="3" fontId="22" fillId="0" borderId="44" xfId="300" applyNumberFormat="1" applyFont="1" applyFill="1" applyBorder="1" applyAlignment="1">
      <alignment horizontal="right" indent="2"/>
    </xf>
    <xf numFmtId="0" fontId="210" fillId="0" borderId="0" xfId="300" applyFont="1" applyFill="1" applyBorder="1" applyAlignment="1">
      <alignment horizontal="left"/>
    </xf>
    <xf numFmtId="3" fontId="22" fillId="0" borderId="0" xfId="300" applyNumberFormat="1" applyFont="1" applyFill="1" applyBorder="1" applyAlignment="1">
      <alignment horizontal="right" indent="2"/>
    </xf>
    <xf numFmtId="3" fontId="23" fillId="0" borderId="0" xfId="300" applyNumberFormat="1" applyFont="1" applyFill="1" applyBorder="1" applyAlignment="1">
      <alignment horizontal="right" indent="2"/>
    </xf>
    <xf numFmtId="0" fontId="61" fillId="0" borderId="26" xfId="300" applyFont="1" applyFill="1" applyBorder="1" applyAlignment="1">
      <alignment horizontal="center"/>
    </xf>
    <xf numFmtId="0" fontId="60" fillId="24" borderId="67" xfId="300" applyFont="1" applyFill="1" applyBorder="1" applyAlignment="1">
      <alignment horizontal="center" vertical="center"/>
    </xf>
    <xf numFmtId="0" fontId="60" fillId="24" borderId="31" xfId="300" applyFont="1" applyFill="1" applyBorder="1" applyAlignment="1">
      <alignment horizontal="center" vertical="center"/>
    </xf>
    <xf numFmtId="3" fontId="61" fillId="0" borderId="0" xfId="300" applyNumberFormat="1" applyFont="1" applyFill="1" applyBorder="1" applyAlignment="1">
      <alignment horizontal="center"/>
    </xf>
    <xf numFmtId="0" fontId="211" fillId="0" borderId="0" xfId="302" applyFont="1" applyBorder="1" applyAlignment="1">
      <alignment horizontal="center"/>
    </xf>
    <xf numFmtId="0" fontId="47" fillId="0" borderId="0" xfId="300" applyFont="1" applyFill="1" applyAlignment="1"/>
    <xf numFmtId="0" fontId="48" fillId="0" borderId="14" xfId="300" applyFont="1" applyBorder="1" applyAlignment="1">
      <alignment horizontal="center"/>
    </xf>
    <xf numFmtId="0" fontId="48" fillId="0" borderId="17" xfId="300" applyFont="1" applyFill="1" applyBorder="1" applyAlignment="1">
      <alignment horizontal="left"/>
    </xf>
    <xf numFmtId="3" fontId="49" fillId="48" borderId="42" xfId="300" applyNumberFormat="1" applyFont="1" applyFill="1" applyBorder="1" applyAlignment="1">
      <alignment horizontal="center"/>
    </xf>
    <xf numFmtId="3" fontId="49" fillId="0" borderId="42" xfId="300" applyNumberFormat="1" applyFont="1" applyFill="1" applyBorder="1" applyAlignment="1">
      <alignment horizontal="center"/>
    </xf>
    <xf numFmtId="0" fontId="48" fillId="0" borderId="40" xfId="300" applyFont="1" applyFill="1" applyBorder="1" applyAlignment="1">
      <alignment horizontal="center"/>
    </xf>
    <xf numFmtId="3" fontId="49" fillId="48" borderId="43" xfId="300" applyNumberFormat="1" applyFont="1" applyFill="1" applyBorder="1" applyAlignment="1">
      <alignment horizontal="center"/>
    </xf>
    <xf numFmtId="3" fontId="49" fillId="0" borderId="43" xfId="300" applyNumberFormat="1" applyFont="1" applyFill="1" applyBorder="1" applyAlignment="1">
      <alignment horizontal="center"/>
    </xf>
    <xf numFmtId="0" fontId="48" fillId="0" borderId="40" xfId="300" applyFont="1" applyFill="1" applyBorder="1" applyAlignment="1">
      <alignment horizontal="left"/>
    </xf>
    <xf numFmtId="0" fontId="48" fillId="0" borderId="49" xfId="300" applyFont="1" applyFill="1" applyBorder="1" applyAlignment="1">
      <alignment horizontal="center"/>
    </xf>
    <xf numFmtId="3" fontId="49" fillId="48" borderId="44" xfId="300" applyNumberFormat="1" applyFont="1" applyFill="1" applyBorder="1" applyAlignment="1">
      <alignment horizontal="center"/>
    </xf>
    <xf numFmtId="3" fontId="49" fillId="0" borderId="44" xfId="300" applyNumberFormat="1" applyFont="1" applyFill="1" applyBorder="1" applyAlignment="1">
      <alignment horizontal="center"/>
    </xf>
    <xf numFmtId="0" fontId="208" fillId="0" borderId="0" xfId="300" applyFont="1"/>
    <xf numFmtId="0" fontId="212" fillId="0" borderId="0" xfId="300" applyFont="1"/>
    <xf numFmtId="0" fontId="60" fillId="50" borderId="14" xfId="300" applyFont="1" applyFill="1" applyBorder="1" applyAlignment="1">
      <alignment horizontal="center" vertical="center"/>
    </xf>
    <xf numFmtId="0" fontId="60" fillId="0" borderId="26" xfId="300" applyFont="1" applyFill="1" applyBorder="1" applyAlignment="1">
      <alignment horizontal="center" vertical="center"/>
    </xf>
    <xf numFmtId="0" fontId="60" fillId="0" borderId="17" xfId="300" applyFont="1" applyFill="1" applyBorder="1" applyAlignment="1">
      <alignment horizontal="left"/>
    </xf>
    <xf numFmtId="3" fontId="22" fillId="50" borderId="42" xfId="300" applyNumberFormat="1" applyFont="1" applyFill="1" applyBorder="1" applyAlignment="1">
      <alignment horizontal="right" vertical="center" indent="2"/>
    </xf>
    <xf numFmtId="3" fontId="22" fillId="0" borderId="3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center"/>
    </xf>
    <xf numFmtId="3" fontId="22" fillId="50" borderId="43" xfId="300" applyNumberFormat="1" applyFont="1" applyFill="1" applyBorder="1" applyAlignment="1">
      <alignment horizontal="right" vertical="center" indent="2"/>
    </xf>
    <xf numFmtId="3" fontId="22" fillId="0" borderId="8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left"/>
    </xf>
    <xf numFmtId="3" fontId="22" fillId="50" borderId="43" xfId="300" applyNumberFormat="1" applyFont="1" applyFill="1" applyBorder="1" applyAlignment="1">
      <alignment horizontal="right" indent="2"/>
    </xf>
    <xf numFmtId="3" fontId="22" fillId="0" borderId="84" xfId="300" applyNumberFormat="1" applyFont="1" applyFill="1" applyBorder="1" applyAlignment="1">
      <alignment horizontal="right" indent="2"/>
    </xf>
    <xf numFmtId="0" fontId="60" fillId="0" borderId="49" xfId="300" applyFont="1" applyFill="1" applyBorder="1" applyAlignment="1">
      <alignment horizontal="center"/>
    </xf>
    <xf numFmtId="3" fontId="22" fillId="50" borderId="44" xfId="300" applyNumberFormat="1" applyFont="1" applyFill="1" applyBorder="1" applyAlignment="1">
      <alignment horizontal="right" indent="2"/>
    </xf>
    <xf numFmtId="3" fontId="22" fillId="0" borderId="45" xfId="300" applyNumberFormat="1" applyFont="1" applyFill="1" applyBorder="1" applyAlignment="1">
      <alignment horizontal="right" indent="2"/>
    </xf>
    <xf numFmtId="1" fontId="23" fillId="0" borderId="27" xfId="300" applyNumberFormat="1" applyFont="1" applyBorder="1" applyAlignment="1">
      <alignment horizontal="center" vertical="center" wrapText="1"/>
    </xf>
    <xf numFmtId="3" fontId="22" fillId="0" borderId="45" xfId="300" applyNumberFormat="1" applyFont="1" applyFill="1" applyBorder="1" applyAlignment="1">
      <alignment horizontal="right" vertical="center" indent="2"/>
    </xf>
    <xf numFmtId="0" fontId="215" fillId="0" borderId="29" xfId="202" applyFont="1" applyBorder="1" applyAlignment="1">
      <alignment vertical="center"/>
    </xf>
    <xf numFmtId="3" fontId="216" fillId="0" borderId="30" xfId="154" applyNumberFormat="1" applyFont="1" applyBorder="1"/>
    <xf numFmtId="3" fontId="216" fillId="27" borderId="56" xfId="154" applyNumberFormat="1" applyFont="1" applyFill="1" applyBorder="1"/>
    <xf numFmtId="3" fontId="216" fillId="0" borderId="31" xfId="154" applyNumberFormat="1" applyFont="1" applyBorder="1"/>
    <xf numFmtId="3" fontId="216" fillId="27" borderId="15" xfId="154" applyNumberFormat="1" applyFont="1" applyFill="1" applyBorder="1"/>
    <xf numFmtId="3" fontId="217" fillId="0" borderId="32" xfId="154" applyNumberFormat="1" applyFont="1" applyBorder="1"/>
    <xf numFmtId="3" fontId="217" fillId="0" borderId="50" xfId="154" applyNumberFormat="1" applyFont="1" applyBorder="1"/>
    <xf numFmtId="3" fontId="217" fillId="27" borderId="57" xfId="154" applyNumberFormat="1" applyFont="1" applyFill="1" applyBorder="1"/>
    <xf numFmtId="3" fontId="217" fillId="0" borderId="51" xfId="154" applyNumberFormat="1" applyFont="1" applyBorder="1"/>
    <xf numFmtId="3" fontId="217" fillId="0" borderId="50" xfId="202" applyNumberFormat="1" applyFont="1" applyBorder="1"/>
    <xf numFmtId="3" fontId="217" fillId="27" borderId="50" xfId="202" applyNumberFormat="1" applyFont="1" applyFill="1" applyBorder="1"/>
    <xf numFmtId="3" fontId="217" fillId="0" borderId="51" xfId="202" applyNumberFormat="1" applyFont="1" applyFill="1" applyBorder="1"/>
    <xf numFmtId="3" fontId="217" fillId="0" borderId="20" xfId="154" applyNumberFormat="1" applyFont="1" applyBorder="1"/>
    <xf numFmtId="3" fontId="217" fillId="0" borderId="22" xfId="202" applyNumberFormat="1" applyFont="1" applyBorder="1"/>
    <xf numFmtId="3" fontId="217" fillId="27" borderId="22" xfId="202" applyNumberFormat="1" applyFont="1" applyFill="1" applyBorder="1"/>
    <xf numFmtId="3" fontId="217" fillId="0" borderId="24" xfId="202" applyNumberFormat="1" applyFont="1" applyBorder="1"/>
    <xf numFmtId="3" fontId="217" fillId="0" borderId="24" xfId="202" applyNumberFormat="1" applyFont="1" applyFill="1" applyBorder="1"/>
    <xf numFmtId="3" fontId="217" fillId="0" borderId="33" xfId="154" applyNumberFormat="1" applyFont="1" applyBorder="1"/>
    <xf numFmtId="3" fontId="217" fillId="0" borderId="38" xfId="202" applyNumberFormat="1" applyFont="1" applyBorder="1"/>
    <xf numFmtId="3" fontId="217" fillId="27" borderId="38" xfId="202" applyNumberFormat="1" applyFont="1" applyFill="1" applyBorder="1"/>
    <xf numFmtId="3" fontId="217" fillId="0" borderId="25" xfId="202" applyNumberFormat="1" applyFont="1" applyBorder="1"/>
    <xf numFmtId="181" fontId="99" fillId="0" borderId="0" xfId="164" applyNumberFormat="1" applyFont="1" applyFill="1" applyBorder="1"/>
    <xf numFmtId="0" fontId="23" fillId="0" borderId="0" xfId="155" applyFont="1" applyFill="1" applyBorder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222" fillId="0" borderId="0" xfId="0" applyFont="1"/>
    <xf numFmtId="0" fontId="41" fillId="0" borderId="0" xfId="306"/>
    <xf numFmtId="0" fontId="49" fillId="0" borderId="0" xfId="217" applyFont="1"/>
    <xf numFmtId="165" fontId="41" fillId="0" borderId="0" xfId="306" applyNumberFormat="1"/>
    <xf numFmtId="0" fontId="50" fillId="0" borderId="0" xfId="307" applyFont="1"/>
    <xf numFmtId="0" fontId="113" fillId="0" borderId="0" xfId="307" applyFont="1"/>
    <xf numFmtId="0" fontId="94" fillId="0" borderId="0" xfId="307" applyFont="1"/>
    <xf numFmtId="0" fontId="41" fillId="0" borderId="0" xfId="307"/>
    <xf numFmtId="0" fontId="94" fillId="0" borderId="0" xfId="306" applyFont="1"/>
    <xf numFmtId="0" fontId="49" fillId="77" borderId="94" xfId="306" applyFont="1" applyFill="1" applyBorder="1"/>
    <xf numFmtId="0" fontId="49" fillId="77" borderId="78" xfId="306" applyFont="1" applyFill="1" applyBorder="1"/>
    <xf numFmtId="0" fontId="49" fillId="77" borderId="67" xfId="306" applyFont="1" applyFill="1" applyBorder="1"/>
    <xf numFmtId="0" fontId="43" fillId="0" borderId="42" xfId="306" applyFont="1" applyBorder="1" applyProtection="1">
      <protection locked="0"/>
    </xf>
    <xf numFmtId="9" fontId="41" fillId="0" borderId="0" xfId="306" applyNumberFormat="1"/>
    <xf numFmtId="10" fontId="41" fillId="0" borderId="0" xfId="306" applyNumberFormat="1"/>
    <xf numFmtId="0" fontId="43" fillId="0" borderId="43" xfId="306" applyFont="1" applyBorder="1" applyProtection="1">
      <protection locked="0"/>
    </xf>
    <xf numFmtId="0" fontId="43" fillId="0" borderId="43" xfId="306" applyFont="1" applyFill="1" applyBorder="1" applyProtection="1">
      <protection locked="0"/>
    </xf>
    <xf numFmtId="0" fontId="41" fillId="0" borderId="43" xfId="306" applyFont="1" applyFill="1" applyBorder="1" applyProtection="1">
      <protection locked="0"/>
    </xf>
    <xf numFmtId="0" fontId="41" fillId="0" borderId="0" xfId="306" applyFont="1"/>
    <xf numFmtId="0" fontId="94" fillId="0" borderId="52" xfId="306" applyFont="1" applyBorder="1"/>
    <xf numFmtId="0" fontId="41" fillId="0" borderId="43" xfId="306" applyFont="1" applyBorder="1"/>
    <xf numFmtId="0" fontId="43" fillId="0" borderId="91" xfId="306" applyFont="1" applyBorder="1" applyProtection="1">
      <protection locked="0"/>
    </xf>
    <xf numFmtId="0" fontId="41" fillId="50" borderId="26" xfId="306" applyFont="1" applyFill="1" applyBorder="1"/>
    <xf numFmtId="0" fontId="41" fillId="0" borderId="0" xfId="306" applyFill="1" applyBorder="1"/>
    <xf numFmtId="0" fontId="41" fillId="48" borderId="0" xfId="306" applyFill="1"/>
    <xf numFmtId="181" fontId="41" fillId="0" borderId="0" xfId="306" applyNumberFormat="1"/>
    <xf numFmtId="167" fontId="41" fillId="0" borderId="0" xfId="306" applyNumberFormat="1"/>
    <xf numFmtId="0" fontId="218" fillId="0" borderId="0" xfId="306" applyFont="1" applyFill="1"/>
    <xf numFmtId="0" fontId="41" fillId="0" borderId="0" xfId="306" applyFill="1"/>
    <xf numFmtId="165" fontId="41" fillId="0" borderId="0" xfId="306" applyNumberFormat="1" applyFill="1"/>
    <xf numFmtId="0" fontId="41" fillId="48" borderId="0" xfId="306" applyFont="1" applyFill="1"/>
    <xf numFmtId="0" fontId="94" fillId="0" borderId="0" xfId="306" applyFont="1" applyFill="1" applyBorder="1"/>
    <xf numFmtId="165" fontId="41" fillId="0" borderId="0" xfId="306" applyNumberFormat="1" applyFill="1" applyBorder="1"/>
    <xf numFmtId="0" fontId="41" fillId="52" borderId="0" xfId="306" applyFill="1"/>
    <xf numFmtId="181" fontId="41" fillId="52" borderId="0" xfId="306" applyNumberFormat="1" applyFill="1"/>
    <xf numFmtId="167" fontId="41" fillId="52" borderId="0" xfId="306" applyNumberFormat="1" applyFill="1"/>
    <xf numFmtId="0" fontId="41" fillId="52" borderId="0" xfId="306" applyFont="1" applyFill="1"/>
    <xf numFmtId="3" fontId="46" fillId="0" borderId="38" xfId="202" applyNumberFormat="1" applyFont="1" applyBorder="1"/>
    <xf numFmtId="3" fontId="46" fillId="27" borderId="38" xfId="202" applyNumberFormat="1" applyFont="1" applyFill="1" applyBorder="1"/>
    <xf numFmtId="3" fontId="46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7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7" fillId="0" borderId="26" xfId="0" applyFont="1" applyBorder="1" applyAlignment="1">
      <alignment horizontal="center"/>
    </xf>
    <xf numFmtId="0" fontId="223" fillId="0" borderId="40" xfId="0" applyFont="1" applyBorder="1"/>
    <xf numFmtId="0" fontId="22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5" fillId="28" borderId="0" xfId="0" applyFont="1" applyFill="1" applyAlignment="1">
      <alignment vertical="center"/>
    </xf>
    <xf numFmtId="0" fontId="226" fillId="28" borderId="0" xfId="0" applyFont="1" applyFill="1" applyAlignment="1">
      <alignment vertical="center"/>
    </xf>
    <xf numFmtId="0" fontId="223" fillId="28" borderId="0" xfId="0" applyFont="1" applyFill="1"/>
    <xf numFmtId="0" fontId="24" fillId="78" borderId="37" xfId="0" applyFont="1" applyFill="1" applyBorder="1" applyAlignment="1">
      <alignment horizontal="center" vertical="center" wrapText="1"/>
    </xf>
    <xf numFmtId="0" fontId="24" fillId="78" borderId="19" xfId="0" applyFont="1" applyFill="1" applyBorder="1" applyAlignment="1">
      <alignment horizontal="center" vertical="center" wrapText="1"/>
    </xf>
    <xf numFmtId="0" fontId="24" fillId="78" borderId="78" xfId="0" applyFont="1" applyFill="1" applyBorder="1" applyAlignment="1">
      <alignment horizontal="center" vertical="center" wrapText="1"/>
    </xf>
    <xf numFmtId="0" fontId="61" fillId="78" borderId="47" xfId="0" applyFont="1" applyFill="1" applyBorder="1" applyAlignment="1">
      <alignment horizontal="center" vertical="center" wrapText="1"/>
    </xf>
    <xf numFmtId="0" fontId="61" fillId="78" borderId="52" xfId="0" applyFont="1" applyFill="1" applyBorder="1" applyAlignment="1">
      <alignment horizontal="center" vertical="center" wrapText="1"/>
    </xf>
    <xf numFmtId="0" fontId="24" fillId="78" borderId="21" xfId="0" applyFont="1" applyFill="1" applyBorder="1" applyAlignment="1">
      <alignment horizontal="center" vertical="center" wrapText="1"/>
    </xf>
    <xf numFmtId="0" fontId="24" fillId="78" borderId="48" xfId="0" applyFont="1" applyFill="1" applyBorder="1" applyAlignment="1">
      <alignment horizontal="center" vertical="center" wrapText="1"/>
    </xf>
    <xf numFmtId="0" fontId="61" fillId="78" borderId="46" xfId="0" applyFont="1" applyFill="1" applyBorder="1" applyAlignment="1">
      <alignment horizontal="center" vertical="center" wrapText="1"/>
    </xf>
    <xf numFmtId="0" fontId="20" fillId="78" borderId="58" xfId="0" applyFont="1" applyFill="1" applyBorder="1" applyAlignment="1">
      <alignment horizontal="center" vertical="center" wrapText="1"/>
    </xf>
    <xf numFmtId="0" fontId="24" fillId="78" borderId="64" xfId="0" applyFont="1" applyFill="1" applyBorder="1" applyAlignment="1">
      <alignment horizontal="center" vertical="center" wrapText="1"/>
    </xf>
    <xf numFmtId="0" fontId="24" fillId="78" borderId="65" xfId="0" applyFont="1" applyFill="1" applyBorder="1" applyAlignment="1">
      <alignment horizontal="center" vertical="center" wrapText="1"/>
    </xf>
    <xf numFmtId="0" fontId="93" fillId="78" borderId="66" xfId="0" applyFont="1" applyFill="1" applyBorder="1" applyAlignment="1">
      <alignment horizontal="center" vertical="center" wrapText="1"/>
    </xf>
    <xf numFmtId="165" fontId="20" fillId="78" borderId="17" xfId="0" applyNumberFormat="1" applyFont="1" applyFill="1" applyBorder="1"/>
    <xf numFmtId="165" fontId="20" fillId="78" borderId="40" xfId="0" applyNumberFormat="1" applyFont="1" applyFill="1" applyBorder="1"/>
    <xf numFmtId="165" fontId="24" fillId="78" borderId="49" xfId="0" applyNumberFormat="1" applyFont="1" applyFill="1" applyBorder="1"/>
    <xf numFmtId="0" fontId="61" fillId="0" borderId="66" xfId="0" applyFont="1" applyFill="1" applyBorder="1" applyAlignment="1">
      <alignment horizontal="center" vertical="center" wrapText="1"/>
    </xf>
    <xf numFmtId="3" fontId="46" fillId="0" borderId="0" xfId="154" applyNumberFormat="1" applyFont="1" applyFill="1" applyBorder="1"/>
    <xf numFmtId="0" fontId="124" fillId="0" borderId="0" xfId="135" applyFont="1"/>
    <xf numFmtId="0" fontId="41" fillId="0" borderId="0" xfId="135" applyFont="1"/>
    <xf numFmtId="2" fontId="41" fillId="0" borderId="0" xfId="135" applyNumberFormat="1" applyFill="1"/>
    <xf numFmtId="4" fontId="41" fillId="0" borderId="0" xfId="135" applyNumberFormat="1"/>
    <xf numFmtId="2" fontId="46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18" fillId="0" borderId="0" xfId="135" applyFont="1"/>
    <xf numFmtId="0" fontId="126" fillId="0" borderId="0" xfId="135" applyFont="1" applyFill="1" applyAlignment="1">
      <alignment horizontal="left"/>
    </xf>
    <xf numFmtId="0" fontId="53" fillId="0" borderId="29" xfId="135" applyFont="1" applyFill="1" applyBorder="1"/>
    <xf numFmtId="0" fontId="53" fillId="0" borderId="30" xfId="135" applyFont="1" applyFill="1" applyBorder="1" applyAlignment="1">
      <alignment horizontal="center"/>
    </xf>
    <xf numFmtId="0" fontId="53" fillId="0" borderId="31" xfId="135" applyFont="1" applyFill="1" applyBorder="1" applyAlignment="1">
      <alignment horizontal="center"/>
    </xf>
    <xf numFmtId="0" fontId="46" fillId="0" borderId="64" xfId="135" applyFont="1" applyFill="1" applyBorder="1"/>
    <xf numFmtId="0" fontId="41" fillId="48" borderId="0" xfId="135" applyFill="1"/>
    <xf numFmtId="2" fontId="48" fillId="48" borderId="0" xfId="135" applyNumberFormat="1" applyFont="1" applyFill="1" applyBorder="1"/>
    <xf numFmtId="0" fontId="53" fillId="48" borderId="29" xfId="135" applyFont="1" applyFill="1" applyBorder="1"/>
    <xf numFmtId="0" fontId="53" fillId="48" borderId="30" xfId="135" applyFont="1" applyFill="1" applyBorder="1" applyAlignment="1">
      <alignment horizontal="center"/>
    </xf>
    <xf numFmtId="0" fontId="53" fillId="48" borderId="31" xfId="135" applyFont="1" applyFill="1" applyBorder="1" applyAlignment="1">
      <alignment horizontal="center"/>
    </xf>
    <xf numFmtId="0" fontId="46" fillId="48" borderId="64" xfId="135" applyFont="1" applyFill="1" applyBorder="1"/>
    <xf numFmtId="165" fontId="46" fillId="48" borderId="65" xfId="135" applyNumberFormat="1" applyFont="1" applyFill="1" applyBorder="1" applyAlignment="1">
      <alignment horizontal="center"/>
    </xf>
    <xf numFmtId="0" fontId="53" fillId="52" borderId="29" xfId="135" applyFont="1" applyFill="1" applyBorder="1"/>
    <xf numFmtId="0" fontId="53" fillId="52" borderId="30" xfId="135" applyFont="1" applyFill="1" applyBorder="1" applyAlignment="1">
      <alignment horizontal="center"/>
    </xf>
    <xf numFmtId="0" fontId="53" fillId="52" borderId="31" xfId="135" applyFont="1" applyFill="1" applyBorder="1" applyAlignment="1">
      <alignment horizontal="center"/>
    </xf>
    <xf numFmtId="0" fontId="46" fillId="52" borderId="64" xfId="135" applyFont="1" applyFill="1" applyBorder="1"/>
    <xf numFmtId="165" fontId="46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6" fillId="0" borderId="65" xfId="135" applyNumberFormat="1" applyFont="1" applyFill="1" applyBorder="1"/>
    <xf numFmtId="2" fontId="46" fillId="0" borderId="66" xfId="135" applyNumberFormat="1" applyFont="1" applyFill="1" applyBorder="1"/>
    <xf numFmtId="0" fontId="53" fillId="0" borderId="26" xfId="135" applyFont="1" applyFill="1" applyBorder="1"/>
    <xf numFmtId="0" fontId="46" fillId="0" borderId="41" xfId="135" applyFont="1" applyFill="1" applyBorder="1"/>
    <xf numFmtId="0" fontId="46" fillId="0" borderId="0" xfId="135" applyFont="1" applyFill="1" applyBorder="1"/>
    <xf numFmtId="4" fontId="46" fillId="0" borderId="41" xfId="135" applyNumberFormat="1" applyFont="1" applyFill="1" applyBorder="1"/>
    <xf numFmtId="0" fontId="53" fillId="0" borderId="0" xfId="135" applyFont="1" applyFill="1" applyBorder="1"/>
    <xf numFmtId="0" fontId="53" fillId="0" borderId="0" xfId="135" applyFont="1" applyFill="1" applyBorder="1" applyAlignment="1">
      <alignment horizontal="center"/>
    </xf>
    <xf numFmtId="4" fontId="46" fillId="0" borderId="0" xfId="135" applyNumberFormat="1" applyFont="1" applyFill="1" applyBorder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4" fontId="53" fillId="0" borderId="31" xfId="135" applyNumberFormat="1" applyFont="1" applyFill="1" applyBorder="1" applyAlignment="1">
      <alignment horizontal="center"/>
    </xf>
    <xf numFmtId="2" fontId="53" fillId="0" borderId="26" xfId="135" applyNumberFormat="1" applyFont="1" applyFill="1" applyBorder="1"/>
    <xf numFmtId="3" fontId="41" fillId="0" borderId="88" xfId="308" applyNumberFormat="1" applyFont="1" applyBorder="1" applyAlignment="1">
      <alignment horizontal="right"/>
    </xf>
    <xf numFmtId="3" fontId="41" fillId="0" borderId="0" xfId="308" applyNumberFormat="1" applyFont="1"/>
    <xf numFmtId="3" fontId="227" fillId="0" borderId="88" xfId="308" applyNumberFormat="1" applyBorder="1" applyAlignment="1">
      <alignment horizontal="right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229" fillId="0" borderId="0" xfId="0" applyFont="1"/>
    <xf numFmtId="179" fontId="221" fillId="0" borderId="0" xfId="207" applyFont="1"/>
    <xf numFmtId="179" fontId="164" fillId="0" borderId="0" xfId="207" applyFont="1"/>
    <xf numFmtId="3" fontId="46" fillId="0" borderId="64" xfId="154" applyNumberFormat="1" applyFont="1" applyBorder="1"/>
    <xf numFmtId="0" fontId="46" fillId="0" borderId="0" xfId="202" applyFont="1" applyBorder="1"/>
    <xf numFmtId="165" fontId="46" fillId="0" borderId="0" xfId="202" applyNumberFormat="1" applyFont="1" applyFill="1" applyBorder="1"/>
    <xf numFmtId="0" fontId="46" fillId="0" borderId="0" xfId="202" applyFont="1" applyFill="1" applyBorder="1"/>
    <xf numFmtId="0" fontId="49" fillId="0" borderId="0" xfId="0" applyFont="1" applyAlignment="1">
      <alignment horizontal="justify" vertical="center"/>
    </xf>
    <xf numFmtId="0" fontId="24" fillId="0" borderId="0" xfId="0" applyFont="1" applyBorder="1" applyAlignment="1">
      <alignment horizontal="centerContinuous" vertical="center"/>
    </xf>
    <xf numFmtId="3" fontId="217" fillId="0" borderId="0" xfId="202" applyNumberFormat="1" applyFont="1" applyFill="1" applyBorder="1"/>
    <xf numFmtId="0" fontId="96" fillId="52" borderId="0" xfId="0" applyFont="1" applyFill="1"/>
    <xf numFmtId="0" fontId="65" fillId="27" borderId="105" xfId="202" applyFont="1" applyFill="1" applyBorder="1" applyAlignment="1">
      <alignment horizontal="center" vertical="center" wrapText="1"/>
    </xf>
    <xf numFmtId="3" fontId="53" fillId="0" borderId="56" xfId="154" applyNumberFormat="1" applyFont="1" applyBorder="1"/>
    <xf numFmtId="3" fontId="46" fillId="0" borderId="80" xfId="154" applyNumberFormat="1" applyFont="1" applyBorder="1"/>
    <xf numFmtId="3" fontId="46" fillId="0" borderId="54" xfId="154" applyNumberFormat="1" applyFont="1" applyBorder="1"/>
    <xf numFmtId="4" fontId="46" fillId="0" borderId="79" xfId="154" applyNumberFormat="1" applyFont="1" applyBorder="1"/>
    <xf numFmtId="3" fontId="46" fillId="0" borderId="23" xfId="154" applyNumberFormat="1" applyFont="1" applyBorder="1"/>
    <xf numFmtId="3" fontId="46" fillId="0" borderId="35" xfId="154" applyNumberFormat="1" applyFont="1" applyBorder="1"/>
    <xf numFmtId="3" fontId="46" fillId="0" borderId="5" xfId="154" applyNumberFormat="1" applyFont="1" applyBorder="1"/>
    <xf numFmtId="3" fontId="46" fillId="0" borderId="57" xfId="154" applyNumberFormat="1" applyFont="1" applyBorder="1"/>
    <xf numFmtId="3" fontId="46" fillId="0" borderId="51" xfId="154" applyNumberFormat="1" applyFont="1" applyBorder="1"/>
    <xf numFmtId="4" fontId="46" fillId="0" borderId="20" xfId="154" applyNumberFormat="1" applyFont="1" applyBorder="1"/>
    <xf numFmtId="3" fontId="46" fillId="0" borderId="50" xfId="154" applyNumberFormat="1" applyFont="1" applyBorder="1"/>
    <xf numFmtId="3" fontId="46" fillId="0" borderId="88" xfId="154" applyNumberFormat="1" applyFont="1" applyBorder="1"/>
    <xf numFmtId="3" fontId="46" fillId="0" borderId="48" xfId="154" applyNumberFormat="1" applyFont="1" applyBorder="1"/>
    <xf numFmtId="3" fontId="46" fillId="0" borderId="36" xfId="154" applyNumberFormat="1" applyFont="1" applyBorder="1"/>
    <xf numFmtId="3" fontId="46" fillId="0" borderId="25" xfId="154" applyNumberFormat="1" applyFont="1" applyBorder="1"/>
    <xf numFmtId="4" fontId="46" fillId="0" borderId="33" xfId="154" applyNumberFormat="1" applyFont="1" applyBorder="1"/>
    <xf numFmtId="3" fontId="46" fillId="0" borderId="38" xfId="154" applyNumberFormat="1" applyFont="1" applyBorder="1"/>
    <xf numFmtId="4" fontId="46" fillId="0" borderId="0" xfId="154" applyNumberFormat="1" applyFont="1" applyBorder="1"/>
    <xf numFmtId="0" fontId="67" fillId="0" borderId="0" xfId="311" applyFont="1" applyFill="1"/>
    <xf numFmtId="0" fontId="68" fillId="0" borderId="0" xfId="311" applyFont="1"/>
    <xf numFmtId="0" fontId="68" fillId="0" borderId="0" xfId="313" applyFont="1"/>
    <xf numFmtId="0" fontId="46" fillId="0" borderId="0" xfId="312" applyFont="1"/>
    <xf numFmtId="165" fontId="46" fillId="0" borderId="0" xfId="312" applyNumberFormat="1" applyFont="1"/>
    <xf numFmtId="0" fontId="48" fillId="0" borderId="0" xfId="312" applyFont="1"/>
    <xf numFmtId="0" fontId="66" fillId="0" borderId="14" xfId="312" applyFont="1" applyBorder="1" applyAlignment="1">
      <alignment horizontal="centerContinuous"/>
    </xf>
    <xf numFmtId="0" fontId="66" fillId="0" borderId="15" xfId="312" applyFont="1" applyBorder="1" applyAlignment="1">
      <alignment horizontal="centerContinuous"/>
    </xf>
    <xf numFmtId="0" fontId="66" fillId="0" borderId="16" xfId="312" applyFont="1" applyBorder="1" applyAlignment="1">
      <alignment horizontal="centerContinuous"/>
    </xf>
    <xf numFmtId="0" fontId="48" fillId="0" borderId="77" xfId="312" applyFont="1" applyBorder="1" applyAlignment="1">
      <alignment horizontal="centerContinuous"/>
    </xf>
    <xf numFmtId="0" fontId="48" fillId="0" borderId="75" xfId="312" applyFont="1" applyBorder="1" applyAlignment="1">
      <alignment horizontal="centerContinuous"/>
    </xf>
    <xf numFmtId="0" fontId="48" fillId="0" borderId="74" xfId="312" applyFont="1" applyBorder="1" applyAlignment="1">
      <alignment horizontal="centerContinuous"/>
    </xf>
    <xf numFmtId="0" fontId="48" fillId="0" borderId="73" xfId="312" applyFont="1" applyBorder="1" applyAlignment="1">
      <alignment horizontal="centerContinuous"/>
    </xf>
    <xf numFmtId="0" fontId="65" fillId="0" borderId="77" xfId="312" applyFont="1" applyBorder="1" applyAlignment="1">
      <alignment horizontal="center" vertical="center"/>
    </xf>
    <xf numFmtId="0" fontId="65" fillId="0" borderId="75" xfId="312" applyFont="1" applyFill="1" applyBorder="1" applyAlignment="1">
      <alignment horizontal="center" vertical="center" wrapText="1"/>
    </xf>
    <xf numFmtId="0" fontId="65" fillId="0" borderId="76" xfId="312" applyFont="1" applyBorder="1" applyAlignment="1">
      <alignment horizontal="center" vertical="center"/>
    </xf>
    <xf numFmtId="0" fontId="65" fillId="0" borderId="29" xfId="312" applyFont="1" applyBorder="1" applyAlignment="1">
      <alignment vertical="center"/>
    </xf>
    <xf numFmtId="166" fontId="53" fillId="0" borderId="31" xfId="154" applyNumberFormat="1" applyFont="1" applyBorder="1"/>
    <xf numFmtId="166" fontId="46" fillId="0" borderId="54" xfId="154" applyNumberFormat="1" applyFont="1" applyBorder="1"/>
    <xf numFmtId="4" fontId="46" fillId="0" borderId="60" xfId="154" applyNumberFormat="1" applyFont="1" applyBorder="1"/>
    <xf numFmtId="166" fontId="46" fillId="0" borderId="24" xfId="154" applyNumberFormat="1" applyFont="1" applyBorder="1"/>
    <xf numFmtId="0" fontId="65" fillId="0" borderId="74" xfId="202" applyFont="1" applyFill="1" applyBorder="1" applyAlignment="1">
      <alignment horizontal="center" vertical="center" wrapText="1"/>
    </xf>
    <xf numFmtId="166" fontId="46" fillId="0" borderId="69" xfId="154" applyNumberFormat="1" applyFont="1" applyBorder="1"/>
    <xf numFmtId="166" fontId="46" fillId="0" borderId="51" xfId="154" applyNumberFormat="1" applyFont="1" applyBorder="1"/>
    <xf numFmtId="166" fontId="46" fillId="0" borderId="25" xfId="154" applyNumberFormat="1" applyFont="1" applyBorder="1"/>
    <xf numFmtId="3" fontId="46" fillId="0" borderId="0" xfId="312" applyNumberFormat="1" applyFont="1"/>
    <xf numFmtId="166" fontId="46" fillId="0" borderId="0" xfId="154" applyNumberFormat="1" applyFont="1" applyBorder="1"/>
    <xf numFmtId="0" fontId="46" fillId="0" borderId="0" xfId="312" applyFont="1" applyBorder="1"/>
    <xf numFmtId="2" fontId="236" fillId="0" borderId="0" xfId="91" applyNumberFormat="1" applyFont="1" applyFill="1" applyBorder="1" applyAlignment="1">
      <alignment horizontal="center"/>
    </xf>
    <xf numFmtId="166" fontId="143" fillId="0" borderId="0" xfId="91" applyNumberFormat="1" applyFill="1" applyBorder="1" applyAlignment="1">
      <alignment horizontal="left"/>
    </xf>
    <xf numFmtId="0" fontId="49" fillId="77" borderId="47" xfId="306" applyFont="1" applyFill="1" applyBorder="1"/>
    <xf numFmtId="4" fontId="238" fillId="58" borderId="50" xfId="331" applyNumberFormat="1" applyFont="1" applyFill="1" applyBorder="1" applyProtection="1">
      <protection locked="0"/>
    </xf>
    <xf numFmtId="4" fontId="238" fillId="58" borderId="22" xfId="331" applyNumberFormat="1" applyFont="1" applyFill="1" applyBorder="1" applyProtection="1">
      <protection locked="0"/>
    </xf>
    <xf numFmtId="4" fontId="238" fillId="81" borderId="22" xfId="331" applyNumberFormat="1" applyFont="1" applyFill="1" applyBorder="1" applyProtection="1">
      <protection locked="0"/>
    </xf>
    <xf numFmtId="4" fontId="239" fillId="58" borderId="22" xfId="331" applyNumberFormat="1" applyFont="1" applyFill="1" applyBorder="1" applyProtection="1">
      <protection locked="0"/>
    </xf>
    <xf numFmtId="4" fontId="239" fillId="81" borderId="22" xfId="331" applyNumberFormat="1" applyFont="1" applyFill="1" applyBorder="1" applyProtection="1">
      <protection locked="0"/>
    </xf>
    <xf numFmtId="4" fontId="238" fillId="58" borderId="0" xfId="331" applyNumberFormat="1" applyFont="1" applyFill="1" applyBorder="1" applyProtection="1">
      <protection locked="0"/>
    </xf>
    <xf numFmtId="4" fontId="237" fillId="83" borderId="30" xfId="331" applyNumberFormat="1" applyFont="1" applyFill="1" applyBorder="1" applyProtection="1">
      <protection locked="0"/>
    </xf>
    <xf numFmtId="4" fontId="237" fillId="83" borderId="31" xfId="331" applyNumberFormat="1" applyFont="1" applyFill="1" applyBorder="1" applyProtection="1">
      <protection locked="0"/>
    </xf>
    <xf numFmtId="3" fontId="60" fillId="48" borderId="14" xfId="300" applyNumberFormat="1" applyFont="1" applyFill="1" applyBorder="1" applyAlignment="1">
      <alignment horizontal="center" vertical="center"/>
    </xf>
    <xf numFmtId="3" fontId="60" fillId="0" borderId="26" xfId="300" applyNumberFormat="1" applyFont="1" applyFill="1" applyBorder="1" applyAlignment="1">
      <alignment horizontal="center" vertical="center"/>
    </xf>
    <xf numFmtId="0" fontId="48" fillId="24" borderId="14" xfId="0" applyFont="1" applyFill="1" applyBorder="1" applyAlignment="1">
      <alignment horizontal="center"/>
    </xf>
    <xf numFmtId="4" fontId="65" fillId="24" borderId="26" xfId="0" applyNumberFormat="1" applyFont="1" applyFill="1" applyBorder="1" applyAlignment="1">
      <alignment horizontal="center" vertical="center" wrapText="1"/>
    </xf>
    <xf numFmtId="4" fontId="65" fillId="24" borderId="16" xfId="0" applyNumberFormat="1" applyFont="1" applyFill="1" applyBorder="1" applyAlignment="1">
      <alignment horizontal="center" vertical="center" wrapText="1"/>
    </xf>
    <xf numFmtId="4" fontId="65" fillId="24" borderId="31" xfId="0" applyNumberFormat="1" applyFont="1" applyFill="1" applyBorder="1" applyAlignment="1">
      <alignment horizontal="center" vertical="center" wrapText="1"/>
    </xf>
    <xf numFmtId="0" fontId="232" fillId="0" borderId="0" xfId="0" applyFont="1"/>
    <xf numFmtId="0" fontId="28" fillId="0" borderId="109" xfId="202" applyFont="1" applyBorder="1" applyAlignment="1">
      <alignment horizontal="center" vertical="center" wrapText="1"/>
    </xf>
    <xf numFmtId="0" fontId="28" fillId="0" borderId="110" xfId="202" applyFont="1" applyBorder="1" applyAlignment="1">
      <alignment horizontal="center" vertical="center" wrapText="1"/>
    </xf>
    <xf numFmtId="0" fontId="65" fillId="0" borderId="16" xfId="202" applyFont="1" applyBorder="1" applyAlignment="1">
      <alignment vertical="center"/>
    </xf>
    <xf numFmtId="3" fontId="46" fillId="0" borderId="70" xfId="154" applyNumberFormat="1" applyFont="1" applyBorder="1"/>
    <xf numFmtId="1" fontId="27" fillId="0" borderId="0" xfId="0" applyNumberFormat="1" applyFont="1" applyFill="1" applyBorder="1" applyAlignment="1">
      <alignment horizontal="center" vertical="center"/>
    </xf>
    <xf numFmtId="184" fontId="0" fillId="0" borderId="0" xfId="0" applyNumberFormat="1"/>
    <xf numFmtId="0" fontId="24" fillId="24" borderId="35" xfId="0" applyFont="1" applyFill="1" applyBorder="1" applyAlignment="1">
      <alignment horizontal="centerContinuous" vertical="center"/>
    </xf>
    <xf numFmtId="14" fontId="37" fillId="24" borderId="35" xfId="0" applyNumberFormat="1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3" fillId="0" borderId="0" xfId="0" applyFont="1" applyAlignment="1">
      <alignment vertical="center"/>
    </xf>
    <xf numFmtId="165" fontId="20" fillId="48" borderId="42" xfId="0" applyNumberFormat="1" applyFont="1" applyFill="1" applyBorder="1"/>
    <xf numFmtId="165" fontId="20" fillId="48" borderId="43" xfId="0" applyNumberFormat="1" applyFont="1" applyFill="1" applyBorder="1"/>
    <xf numFmtId="165" fontId="24" fillId="48" borderId="44" xfId="0" applyNumberFormat="1" applyFont="1" applyFill="1" applyBorder="1"/>
    <xf numFmtId="0" fontId="24" fillId="85" borderId="19" xfId="0" applyFont="1" applyFill="1" applyBorder="1" applyAlignment="1">
      <alignment horizontal="center" vertical="center" wrapText="1"/>
    </xf>
    <xf numFmtId="0" fontId="24" fillId="85" borderId="78" xfId="0" applyFont="1" applyFill="1" applyBorder="1" applyAlignment="1">
      <alignment horizontal="center" vertical="center" wrapText="1"/>
    </xf>
    <xf numFmtId="0" fontId="61" fillId="85" borderId="47" xfId="0" applyFont="1" applyFill="1" applyBorder="1" applyAlignment="1">
      <alignment horizontal="center" vertical="center" wrapText="1"/>
    </xf>
    <xf numFmtId="0" fontId="24" fillId="85" borderId="21" xfId="0" applyFont="1" applyFill="1" applyBorder="1" applyAlignment="1">
      <alignment horizontal="center" vertical="center" wrapText="1"/>
    </xf>
    <xf numFmtId="0" fontId="24" fillId="85" borderId="48" xfId="0" applyFont="1" applyFill="1" applyBorder="1" applyAlignment="1">
      <alignment horizontal="center" vertical="center" wrapText="1"/>
    </xf>
    <xf numFmtId="0" fontId="61" fillId="85" borderId="46" xfId="0" applyFont="1" applyFill="1" applyBorder="1" applyAlignment="1">
      <alignment horizontal="center" vertical="center" wrapText="1"/>
    </xf>
    <xf numFmtId="0" fontId="24" fillId="85" borderId="64" xfId="0" applyFont="1" applyFill="1" applyBorder="1" applyAlignment="1">
      <alignment horizontal="center" vertical="center" wrapText="1"/>
    </xf>
    <xf numFmtId="0" fontId="24" fillId="85" borderId="65" xfId="0" applyFont="1" applyFill="1" applyBorder="1" applyAlignment="1">
      <alignment horizontal="center" vertical="center" wrapText="1"/>
    </xf>
    <xf numFmtId="0" fontId="93" fillId="85" borderId="66" xfId="0" applyFont="1" applyFill="1" applyBorder="1" applyAlignment="1">
      <alignment horizontal="center" vertical="center" wrapText="1"/>
    </xf>
    <xf numFmtId="165" fontId="20" fillId="85" borderId="17" xfId="0" applyNumberFormat="1" applyFont="1" applyFill="1" applyBorder="1"/>
    <xf numFmtId="165" fontId="20" fillId="85" borderId="40" xfId="0" applyNumberFormat="1" applyFont="1" applyFill="1" applyBorder="1"/>
    <xf numFmtId="165" fontId="24" fillId="85" borderId="49" xfId="0" applyNumberFormat="1" applyFont="1" applyFill="1" applyBorder="1"/>
    <xf numFmtId="3" fontId="41" fillId="0" borderId="88" xfId="442" applyNumberFormat="1" applyFont="1" applyBorder="1" applyAlignment="1">
      <alignment horizontal="right"/>
    </xf>
    <xf numFmtId="3" fontId="41" fillId="0" borderId="0" xfId="442" applyNumberFormat="1" applyFont="1"/>
    <xf numFmtId="3" fontId="245" fillId="0" borderId="88" xfId="442" applyNumberFormat="1" applyBorder="1" applyAlignment="1">
      <alignment horizontal="right"/>
    </xf>
    <xf numFmtId="0" fontId="66" fillId="0" borderId="16" xfId="0" applyFont="1" applyFill="1" applyBorder="1" applyAlignment="1">
      <alignment horizontal="center"/>
    </xf>
    <xf numFmtId="3" fontId="23" fillId="28" borderId="29" xfId="0" applyNumberFormat="1" applyFont="1" applyFill="1" applyBorder="1" applyAlignment="1">
      <alignment horizontal="center"/>
    </xf>
    <xf numFmtId="3" fontId="23" fillId="28" borderId="31" xfId="0" applyNumberFormat="1" applyFont="1" applyFill="1" applyBorder="1" applyAlignment="1">
      <alignment horizontal="center"/>
    </xf>
    <xf numFmtId="2" fontId="23" fillId="28" borderId="67" xfId="0" applyNumberFormat="1" applyFont="1" applyFill="1" applyBorder="1" applyAlignment="1">
      <alignment horizontal="center"/>
    </xf>
    <xf numFmtId="2" fontId="23" fillId="28" borderId="31" xfId="0" applyNumberFormat="1" applyFont="1" applyFill="1" applyBorder="1" applyAlignment="1">
      <alignment horizontal="center"/>
    </xf>
    <xf numFmtId="165" fontId="22" fillId="28" borderId="16" xfId="0" applyNumberFormat="1" applyFont="1" applyFill="1" applyBorder="1" applyAlignment="1">
      <alignment horizontal="center"/>
    </xf>
    <xf numFmtId="3" fontId="22" fillId="0" borderId="20" xfId="0" applyNumberFormat="1" applyFont="1" applyFill="1" applyBorder="1" applyAlignment="1">
      <alignment horizontal="right"/>
    </xf>
    <xf numFmtId="3" fontId="22" fillId="0" borderId="51" xfId="0" applyNumberFormat="1" applyFont="1" applyFill="1" applyBorder="1" applyAlignment="1">
      <alignment horizontal="right"/>
    </xf>
    <xf numFmtId="2" fontId="22" fillId="0" borderId="53" xfId="0" applyNumberFormat="1" applyFont="1" applyFill="1" applyBorder="1" applyAlignment="1">
      <alignment horizontal="right"/>
    </xf>
    <xf numFmtId="2" fontId="22" fillId="0" borderId="51" xfId="0" applyNumberFormat="1" applyFont="1" applyFill="1" applyBorder="1" applyAlignment="1">
      <alignment horizontal="right"/>
    </xf>
    <xf numFmtId="165" fontId="22" fillId="0" borderId="83" xfId="0" applyNumberFormat="1" applyFont="1" applyFill="1" applyBorder="1" applyAlignment="1">
      <alignment horizontal="center"/>
    </xf>
    <xf numFmtId="3" fontId="22" fillId="0" borderId="32" xfId="0" applyNumberFormat="1" applyFont="1" applyFill="1" applyBorder="1" applyAlignment="1">
      <alignment horizontal="right"/>
    </xf>
    <xf numFmtId="3" fontId="22" fillId="0" borderId="24" xfId="0" applyNumberFormat="1" applyFont="1" applyFill="1" applyBorder="1" applyAlignment="1">
      <alignment horizontal="right"/>
    </xf>
    <xf numFmtId="2" fontId="22" fillId="0" borderId="55" xfId="0" applyNumberFormat="1" applyFont="1" applyFill="1" applyBorder="1" applyAlignment="1">
      <alignment horizontal="right"/>
    </xf>
    <xf numFmtId="2" fontId="22" fillId="0" borderId="24" xfId="0" applyNumberFormat="1" applyFont="1" applyFill="1" applyBorder="1" applyAlignment="1">
      <alignment horizontal="right"/>
    </xf>
    <xf numFmtId="165" fontId="22" fillId="0" borderId="84" xfId="0" applyNumberFormat="1" applyFont="1" applyFill="1" applyBorder="1" applyAlignment="1">
      <alignment horizontal="center"/>
    </xf>
    <xf numFmtId="3" fontId="22" fillId="0" borderId="33" xfId="0" applyNumberFormat="1" applyFont="1" applyFill="1" applyBorder="1" applyAlignment="1">
      <alignment horizontal="right"/>
    </xf>
    <xf numFmtId="3" fontId="22" fillId="0" borderId="25" xfId="0" applyNumberFormat="1" applyFont="1" applyFill="1" applyBorder="1" applyAlignment="1">
      <alignment horizontal="right"/>
    </xf>
    <xf numFmtId="2" fontId="22" fillId="0" borderId="59" xfId="0" applyNumberFormat="1" applyFont="1" applyFill="1" applyBorder="1" applyAlignment="1">
      <alignment horizontal="right"/>
    </xf>
    <xf numFmtId="2" fontId="22" fillId="0" borderId="25" xfId="0" applyNumberFormat="1" applyFont="1" applyFill="1" applyBorder="1" applyAlignment="1">
      <alignment horizontal="right"/>
    </xf>
    <xf numFmtId="165" fontId="22" fillId="0" borderId="45" xfId="0" applyNumberFormat="1" applyFont="1" applyFill="1" applyBorder="1" applyAlignment="1">
      <alignment horizontal="center"/>
    </xf>
    <xf numFmtId="0" fontId="41" fillId="0" borderId="0" xfId="156"/>
    <xf numFmtId="0" fontId="94" fillId="0" borderId="0" xfId="156" applyFont="1"/>
    <xf numFmtId="0" fontId="8" fillId="0" borderId="37" xfId="444" applyBorder="1"/>
    <xf numFmtId="0" fontId="8" fillId="0" borderId="92" xfId="444" applyBorder="1"/>
    <xf numFmtId="0" fontId="41" fillId="0" borderId="79" xfId="444" applyFont="1" applyFill="1" applyBorder="1"/>
    <xf numFmtId="0" fontId="41" fillId="0" borderId="23" xfId="444" applyFont="1" applyFill="1" applyBorder="1"/>
    <xf numFmtId="0" fontId="41" fillId="0" borderId="54" xfId="444" applyFont="1" applyFill="1" applyBorder="1"/>
    <xf numFmtId="0" fontId="41" fillId="0" borderId="29" xfId="444" applyFont="1" applyFill="1" applyBorder="1"/>
    <xf numFmtId="0" fontId="41" fillId="0" borderId="30" xfId="444" applyFont="1" applyFill="1" applyBorder="1"/>
    <xf numFmtId="0" fontId="41" fillId="0" borderId="31" xfId="444" applyFont="1" applyFill="1" applyBorder="1"/>
    <xf numFmtId="0" fontId="46" fillId="0" borderId="37" xfId="156" applyFont="1" applyBorder="1"/>
    <xf numFmtId="0" fontId="46" fillId="0" borderId="92" xfId="156" applyFont="1" applyBorder="1"/>
    <xf numFmtId="0" fontId="46" fillId="0" borderId="26" xfId="156" applyFont="1" applyFill="1" applyBorder="1"/>
    <xf numFmtId="0" fontId="46" fillId="0" borderId="30" xfId="156" applyFont="1" applyFill="1" applyBorder="1"/>
    <xf numFmtId="0" fontId="46" fillId="0" borderId="31" xfId="156" applyFont="1" applyFill="1" applyBorder="1"/>
    <xf numFmtId="0" fontId="46" fillId="0" borderId="42" xfId="156" applyFont="1" applyBorder="1" applyProtection="1">
      <protection locked="0"/>
    </xf>
    <xf numFmtId="0" fontId="8" fillId="0" borderId="58" xfId="444" applyBorder="1"/>
    <xf numFmtId="0" fontId="8" fillId="0" borderId="86" xfId="444" applyBorder="1"/>
    <xf numFmtId="0" fontId="41" fillId="0" borderId="33" xfId="444" applyFont="1" applyFill="1" applyBorder="1"/>
    <xf numFmtId="0" fontId="41" fillId="0" borderId="38" xfId="444" applyFont="1" applyFill="1" applyBorder="1"/>
    <xf numFmtId="0" fontId="41" fillId="0" borderId="25" xfId="444" applyFont="1" applyFill="1" applyBorder="1"/>
    <xf numFmtId="0" fontId="41" fillId="0" borderId="64" xfId="444" applyFont="1" applyFill="1" applyBorder="1"/>
    <xf numFmtId="0" fontId="41" fillId="0" borderId="65" xfId="444" applyFont="1" applyFill="1" applyBorder="1"/>
    <xf numFmtId="0" fontId="41" fillId="0" borderId="66" xfId="444" applyFont="1" applyFill="1" applyBorder="1"/>
    <xf numFmtId="0" fontId="46" fillId="0" borderId="58" xfId="156" applyFont="1" applyBorder="1"/>
    <xf numFmtId="0" fontId="46" fillId="0" borderId="86" xfId="156" applyFont="1" applyBorder="1"/>
    <xf numFmtId="0" fontId="46" fillId="0" borderId="41" xfId="156" applyFont="1" applyFill="1" applyBorder="1"/>
    <xf numFmtId="0" fontId="46" fillId="0" borderId="65" xfId="156" applyFont="1" applyFill="1" applyBorder="1"/>
    <xf numFmtId="0" fontId="46" fillId="0" borderId="66" xfId="156" applyFont="1" applyFill="1" applyBorder="1"/>
    <xf numFmtId="0" fontId="46" fillId="0" borderId="43" xfId="156" applyFont="1" applyBorder="1" applyProtection="1">
      <protection locked="0"/>
    </xf>
    <xf numFmtId="0" fontId="49" fillId="77" borderId="16" xfId="306" applyFont="1" applyFill="1" applyBorder="1"/>
    <xf numFmtId="0" fontId="43" fillId="0" borderId="42" xfId="444" applyFont="1" applyBorder="1" applyProtection="1">
      <protection locked="0"/>
    </xf>
    <xf numFmtId="4" fontId="8" fillId="0" borderId="20" xfId="444" applyNumberFormat="1" applyFill="1" applyBorder="1"/>
    <xf numFmtId="4" fontId="8" fillId="0" borderId="20" xfId="444" applyNumberFormat="1" applyBorder="1"/>
    <xf numFmtId="4" fontId="8" fillId="0" borderId="50" xfId="444" applyNumberFormat="1" applyBorder="1"/>
    <xf numFmtId="4" fontId="8" fillId="0" borderId="50" xfId="444" applyNumberFormat="1" applyFill="1" applyBorder="1"/>
    <xf numFmtId="4" fontId="8" fillId="0" borderId="51" xfId="444" applyNumberFormat="1" applyFill="1" applyBorder="1"/>
    <xf numFmtId="0" fontId="43" fillId="0" borderId="82" xfId="444" applyFont="1" applyBorder="1" applyProtection="1">
      <protection locked="0"/>
    </xf>
    <xf numFmtId="4" fontId="8" fillId="0" borderId="51" xfId="444" applyNumberFormat="1" applyBorder="1"/>
    <xf numFmtId="4" fontId="46" fillId="0" borderId="53" xfId="156" applyNumberFormat="1" applyFont="1" applyBorder="1"/>
    <xf numFmtId="4" fontId="46" fillId="0" borderId="50" xfId="156" applyNumberFormat="1" applyFont="1" applyBorder="1"/>
    <xf numFmtId="4" fontId="46" fillId="0" borderId="50" xfId="156" applyNumberFormat="1" applyFont="1" applyFill="1" applyBorder="1"/>
    <xf numFmtId="4" fontId="46" fillId="0" borderId="51" xfId="156" applyNumberFormat="1" applyFont="1" applyFill="1" applyBorder="1"/>
    <xf numFmtId="0" fontId="41" fillId="0" borderId="0" xfId="156" applyFill="1" applyBorder="1"/>
    <xf numFmtId="4" fontId="238" fillId="58" borderId="51" xfId="331" applyNumberFormat="1" applyFont="1" applyFill="1" applyBorder="1" applyProtection="1">
      <protection locked="0"/>
    </xf>
    <xf numFmtId="0" fontId="43" fillId="0" borderId="43" xfId="444" applyFont="1" applyBorder="1" applyProtection="1">
      <protection locked="0"/>
    </xf>
    <xf numFmtId="4" fontId="41" fillId="0" borderId="32" xfId="444" applyNumberFormat="1" applyFont="1" applyFill="1" applyBorder="1"/>
    <xf numFmtId="4" fontId="41" fillId="0" borderId="22" xfId="444" applyNumberFormat="1" applyFont="1" applyFill="1" applyBorder="1"/>
    <xf numFmtId="4" fontId="41" fillId="0" borderId="24" xfId="444" applyNumberFormat="1" applyFont="1" applyFill="1" applyBorder="1"/>
    <xf numFmtId="4" fontId="46" fillId="0" borderId="55" xfId="156" applyNumberFormat="1" applyFont="1" applyFill="1" applyBorder="1"/>
    <xf numFmtId="4" fontId="46" fillId="0" borderId="22" xfId="156" applyNumberFormat="1" applyFont="1" applyFill="1" applyBorder="1"/>
    <xf numFmtId="4" fontId="46" fillId="0" borderId="24" xfId="156" applyNumberFormat="1" applyFont="1" applyFill="1" applyBorder="1"/>
    <xf numFmtId="0" fontId="46" fillId="0" borderId="43" xfId="156" applyFont="1" applyFill="1" applyBorder="1" applyProtection="1">
      <protection locked="0"/>
    </xf>
    <xf numFmtId="4" fontId="238" fillId="58" borderId="24" xfId="331" applyNumberFormat="1" applyFont="1" applyFill="1" applyBorder="1" applyProtection="1">
      <protection locked="0"/>
    </xf>
    <xf numFmtId="4" fontId="238" fillId="81" borderId="24" xfId="331" applyNumberFormat="1" applyFont="1" applyFill="1" applyBorder="1" applyProtection="1">
      <protection locked="0"/>
    </xf>
    <xf numFmtId="0" fontId="43" fillId="0" borderId="43" xfId="444" applyFont="1" applyFill="1" applyBorder="1" applyProtection="1">
      <protection locked="0"/>
    </xf>
    <xf numFmtId="3" fontId="41" fillId="0" borderId="32" xfId="444" applyNumberFormat="1" applyFont="1" applyFill="1" applyBorder="1"/>
    <xf numFmtId="3" fontId="41" fillId="0" borderId="22" xfId="444" applyNumberFormat="1" applyFont="1" applyFill="1" applyBorder="1"/>
    <xf numFmtId="3" fontId="41" fillId="0" borderId="24" xfId="444" applyNumberFormat="1" applyFont="1" applyFill="1" applyBorder="1"/>
    <xf numFmtId="3" fontId="46" fillId="0" borderId="55" xfId="156" applyNumberFormat="1" applyFont="1" applyFill="1" applyBorder="1"/>
    <xf numFmtId="3" fontId="46" fillId="0" borderId="22" xfId="156" applyNumberFormat="1" applyFont="1" applyFill="1" applyBorder="1"/>
    <xf numFmtId="3" fontId="46" fillId="0" borderId="24" xfId="156" applyNumberFormat="1" applyFont="1" applyFill="1" applyBorder="1"/>
    <xf numFmtId="4" fontId="8" fillId="0" borderId="32" xfId="444" applyNumberFormat="1" applyFill="1" applyBorder="1"/>
    <xf numFmtId="4" fontId="8" fillId="0" borderId="22" xfId="444" applyNumberFormat="1" applyFill="1" applyBorder="1"/>
    <xf numFmtId="4" fontId="8" fillId="0" borderId="24" xfId="444" applyNumberFormat="1" applyFill="1" applyBorder="1"/>
    <xf numFmtId="4" fontId="8" fillId="0" borderId="32" xfId="444" applyNumberFormat="1" applyBorder="1"/>
    <xf numFmtId="4" fontId="8" fillId="0" borderId="22" xfId="444" applyNumberFormat="1" applyBorder="1"/>
    <xf numFmtId="4" fontId="8" fillId="0" borderId="24" xfId="444" applyNumberFormat="1" applyBorder="1"/>
    <xf numFmtId="4" fontId="46" fillId="0" borderId="55" xfId="156" applyNumberFormat="1" applyFont="1" applyBorder="1"/>
    <xf numFmtId="4" fontId="46" fillId="0" borderId="22" xfId="156" applyNumberFormat="1" applyFont="1" applyBorder="1"/>
    <xf numFmtId="4" fontId="46" fillId="0" borderId="24" xfId="156" applyNumberFormat="1" applyFont="1" applyBorder="1"/>
    <xf numFmtId="3" fontId="8" fillId="0" borderId="32" xfId="444" applyNumberFormat="1" applyBorder="1"/>
    <xf numFmtId="3" fontId="8" fillId="0" borderId="22" xfId="444" applyNumberFormat="1" applyBorder="1"/>
    <xf numFmtId="3" fontId="8" fillId="0" borderId="22" xfId="444" applyNumberFormat="1" applyFill="1" applyBorder="1"/>
    <xf numFmtId="3" fontId="8" fillId="0" borderId="24" xfId="444" applyNumberFormat="1" applyBorder="1"/>
    <xf numFmtId="4" fontId="239" fillId="58" borderId="24" xfId="331" applyNumberFormat="1" applyFont="1" applyFill="1" applyBorder="1" applyProtection="1">
      <protection locked="0"/>
    </xf>
    <xf numFmtId="3" fontId="46" fillId="0" borderId="55" xfId="156" applyNumberFormat="1" applyFont="1" applyBorder="1"/>
    <xf numFmtId="3" fontId="46" fillId="0" borderId="22" xfId="156" applyNumberFormat="1" applyFont="1" applyBorder="1"/>
    <xf numFmtId="3" fontId="46" fillId="0" borderId="24" xfId="156" applyNumberFormat="1" applyFont="1" applyBorder="1"/>
    <xf numFmtId="4" fontId="239" fillId="81" borderId="24" xfId="331" applyNumberFormat="1" applyFont="1" applyFill="1" applyBorder="1" applyProtection="1">
      <protection locked="0"/>
    </xf>
    <xf numFmtId="0" fontId="41" fillId="0" borderId="43" xfId="444" applyFont="1" applyFill="1" applyBorder="1" applyProtection="1">
      <protection locked="0"/>
    </xf>
    <xf numFmtId="0" fontId="46" fillId="28" borderId="43" xfId="156" applyFont="1" applyFill="1" applyBorder="1" applyProtection="1">
      <protection locked="0"/>
    </xf>
    <xf numFmtId="4" fontId="46" fillId="28" borderId="55" xfId="156" applyNumberFormat="1" applyFont="1" applyFill="1" applyBorder="1"/>
    <xf numFmtId="4" fontId="46" fillId="28" borderId="22" xfId="156" applyNumberFormat="1" applyFont="1" applyFill="1" applyBorder="1"/>
    <xf numFmtId="4" fontId="46" fillId="28" borderId="24" xfId="156" applyNumberFormat="1" applyFont="1" applyFill="1" applyBorder="1"/>
    <xf numFmtId="0" fontId="43" fillId="28" borderId="43" xfId="444" applyFont="1" applyFill="1" applyBorder="1" applyProtection="1">
      <protection locked="0"/>
    </xf>
    <xf numFmtId="4" fontId="8" fillId="28" borderId="32" xfId="444" applyNumberFormat="1" applyFill="1" applyBorder="1"/>
    <xf numFmtId="4" fontId="41" fillId="28" borderId="32" xfId="444" applyNumberFormat="1" applyFont="1" applyFill="1" applyBorder="1"/>
    <xf numFmtId="4" fontId="41" fillId="28" borderId="22" xfId="444" applyNumberFormat="1" applyFont="1" applyFill="1" applyBorder="1"/>
    <xf numFmtId="4" fontId="41" fillId="28" borderId="24" xfId="444" applyNumberFormat="1" applyFont="1" applyFill="1" applyBorder="1"/>
    <xf numFmtId="0" fontId="46" fillId="0" borderId="43" xfId="156" applyFont="1" applyBorder="1"/>
    <xf numFmtId="0" fontId="8" fillId="0" borderId="43" xfId="444" applyBorder="1"/>
    <xf numFmtId="0" fontId="8" fillId="0" borderId="39" xfId="444" applyBorder="1"/>
    <xf numFmtId="0" fontId="46" fillId="0" borderId="39" xfId="156" applyFont="1" applyBorder="1"/>
    <xf numFmtId="4" fontId="238" fillId="58" borderId="63" xfId="331" applyNumberFormat="1" applyFont="1" applyFill="1" applyBorder="1" applyProtection="1">
      <protection locked="0"/>
    </xf>
    <xf numFmtId="0" fontId="8" fillId="0" borderId="52" xfId="444" applyBorder="1"/>
    <xf numFmtId="0" fontId="8" fillId="0" borderId="0" xfId="444" applyBorder="1"/>
    <xf numFmtId="0" fontId="8" fillId="0" borderId="63" xfId="444" applyBorder="1"/>
    <xf numFmtId="0" fontId="46" fillId="0" borderId="91" xfId="156" applyFont="1" applyFill="1" applyBorder="1" applyProtection="1">
      <protection locked="0"/>
    </xf>
    <xf numFmtId="4" fontId="41" fillId="24" borderId="29" xfId="444" applyNumberFormat="1" applyFont="1" applyFill="1" applyBorder="1"/>
    <xf numFmtId="0" fontId="46" fillId="0" borderId="26" xfId="156" applyFont="1" applyBorder="1" applyProtection="1">
      <protection locked="0"/>
    </xf>
    <xf numFmtId="0" fontId="8" fillId="48" borderId="0" xfId="444" applyFont="1" applyFill="1"/>
    <xf numFmtId="0" fontId="8" fillId="48" borderId="0" xfId="444" applyFill="1"/>
    <xf numFmtId="0" fontId="41" fillId="48" borderId="0" xfId="156" applyFill="1"/>
    <xf numFmtId="0" fontId="49" fillId="48" borderId="0" xfId="156" applyFont="1" applyFill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2" fillId="0" borderId="44" xfId="0" applyNumberFormat="1" applyFont="1" applyBorder="1"/>
    <xf numFmtId="2" fontId="22" fillId="0" borderId="43" xfId="0" applyNumberFormat="1" applyFont="1" applyBorder="1"/>
    <xf numFmtId="2" fontId="22" fillId="0" borderId="42" xfId="0" applyNumberFormat="1" applyFont="1" applyBorder="1"/>
    <xf numFmtId="2" fontId="22" fillId="24" borderId="39" xfId="0" applyNumberFormat="1" applyFont="1" applyFill="1" applyBorder="1" applyAlignment="1">
      <alignment horizontal="center"/>
    </xf>
    <xf numFmtId="0" fontId="43" fillId="0" borderId="82" xfId="306" applyFont="1" applyBorder="1" applyProtection="1">
      <protection locked="0"/>
    </xf>
    <xf numFmtId="3" fontId="52" fillId="0" borderId="88" xfId="447" applyNumberFormat="1" applyFont="1" applyFill="1" applyBorder="1" applyAlignment="1" applyProtection="1">
      <alignment horizontal="right"/>
    </xf>
    <xf numFmtId="3" fontId="41" fillId="0" borderId="88" xfId="447" applyNumberFormat="1" applyFont="1" applyBorder="1" applyAlignment="1">
      <alignment horizontal="right"/>
    </xf>
    <xf numFmtId="3" fontId="52" fillId="0" borderId="88" xfId="447" applyNumberFormat="1" applyFont="1" applyBorder="1" applyAlignment="1">
      <alignment horizontal="right"/>
    </xf>
    <xf numFmtId="0" fontId="49" fillId="0" borderId="0" xfId="0" applyFont="1" applyAlignment="1">
      <alignment vertical="center"/>
    </xf>
    <xf numFmtId="0" fontId="223" fillId="0" borderId="0" xfId="0" applyFont="1"/>
    <xf numFmtId="0" fontId="250" fillId="0" borderId="0" xfId="0" applyFont="1"/>
    <xf numFmtId="0" fontId="229" fillId="0" borderId="0" xfId="0" applyFont="1" applyAlignment="1">
      <alignment vertical="center"/>
    </xf>
    <xf numFmtId="3" fontId="53" fillId="0" borderId="0" xfId="154" applyNumberFormat="1" applyFont="1" applyBorder="1"/>
    <xf numFmtId="166" fontId="53" fillId="0" borderId="0" xfId="154" applyNumberFormat="1" applyFont="1" applyBorder="1"/>
    <xf numFmtId="0" fontId="19" fillId="0" borderId="0" xfId="300" applyFont="1"/>
    <xf numFmtId="0" fontId="41" fillId="0" borderId="42" xfId="0" applyFont="1" applyFill="1" applyBorder="1" applyAlignment="1"/>
    <xf numFmtId="3" fontId="41" fillId="0" borderId="42" xfId="0" applyNumberFormat="1" applyFont="1" applyFill="1" applyBorder="1" applyAlignment="1">
      <alignment horizontal="center"/>
    </xf>
    <xf numFmtId="4" fontId="41" fillId="0" borderId="42" xfId="0" applyNumberFormat="1" applyFont="1" applyFill="1" applyBorder="1" applyAlignment="1">
      <alignment horizontal="center"/>
    </xf>
    <xf numFmtId="4" fontId="41" fillId="0" borderId="34" xfId="0" applyNumberFormat="1" applyFont="1" applyFill="1" applyBorder="1" applyAlignment="1">
      <alignment horizontal="center"/>
    </xf>
    <xf numFmtId="4" fontId="41" fillId="0" borderId="43" xfId="0" applyNumberFormat="1" applyFont="1" applyFill="1" applyBorder="1" applyAlignment="1">
      <alignment horizontal="center"/>
    </xf>
    <xf numFmtId="3" fontId="41" fillId="0" borderId="44" xfId="0" applyNumberFormat="1" applyFont="1" applyFill="1" applyBorder="1" applyAlignment="1">
      <alignment horizontal="center"/>
    </xf>
    <xf numFmtId="4" fontId="41" fillId="0" borderId="45" xfId="0" applyNumberFormat="1" applyFont="1" applyFill="1" applyBorder="1" applyAlignment="1">
      <alignment horizontal="center"/>
    </xf>
    <xf numFmtId="4" fontId="41" fillId="0" borderId="44" xfId="0" applyNumberFormat="1" applyFont="1" applyFill="1" applyBorder="1" applyAlignment="1">
      <alignment horizontal="center"/>
    </xf>
    <xf numFmtId="167" fontId="44" fillId="0" borderId="0" xfId="164" applyNumberFormat="1" applyFont="1" applyFill="1" applyBorder="1"/>
    <xf numFmtId="0" fontId="24" fillId="0" borderId="41" xfId="0" applyFont="1" applyBorder="1" applyAlignment="1">
      <alignment horizontal="center" vertical="center"/>
    </xf>
    <xf numFmtId="0" fontId="19" fillId="0" borderId="0" xfId="300" applyFill="1" applyBorder="1"/>
    <xf numFmtId="0" fontId="19" fillId="0" borderId="0" xfId="300" applyBorder="1"/>
    <xf numFmtId="3" fontId="52" fillId="0" borderId="0" xfId="0" applyNumberFormat="1" applyFont="1" applyBorder="1" applyAlignment="1">
      <alignment horizontal="right"/>
    </xf>
    <xf numFmtId="3" fontId="41" fillId="0" borderId="0" xfId="0" applyNumberFormat="1" applyFont="1" applyBorder="1" applyAlignment="1">
      <alignment horizontal="right"/>
    </xf>
    <xf numFmtId="0" fontId="23" fillId="86" borderId="28" xfId="300" applyFont="1" applyFill="1" applyBorder="1" applyAlignment="1">
      <alignment horizontal="center" vertical="center" wrapText="1"/>
    </xf>
    <xf numFmtId="166" fontId="48" fillId="86" borderId="31" xfId="154" applyNumberFormat="1" applyFont="1" applyFill="1" applyBorder="1" applyAlignment="1">
      <alignment vertical="center"/>
    </xf>
    <xf numFmtId="166" fontId="46" fillId="0" borderId="0" xfId="202" applyNumberFormat="1" applyFont="1"/>
    <xf numFmtId="179" fontId="253" fillId="0" borderId="14" xfId="207" applyFont="1" applyFill="1" applyBorder="1" applyAlignment="1">
      <alignment horizontal="center" vertical="center"/>
    </xf>
    <xf numFmtId="1" fontId="253" fillId="0" borderId="14" xfId="207" applyNumberFormat="1" applyFont="1" applyFill="1" applyBorder="1" applyAlignment="1">
      <alignment horizontal="center" vertical="center"/>
    </xf>
    <xf numFmtId="0" fontId="253" fillId="0" borderId="14" xfId="207" applyNumberFormat="1" applyFont="1" applyFill="1" applyBorder="1" applyAlignment="1">
      <alignment horizontal="center" vertical="center"/>
    </xf>
    <xf numFmtId="0" fontId="253" fillId="0" borderId="26" xfId="207" applyNumberFormat="1" applyFont="1" applyFill="1" applyBorder="1" applyAlignment="1">
      <alignment horizontal="center" vertical="center"/>
    </xf>
    <xf numFmtId="1" fontId="253" fillId="0" borderId="26" xfId="207" applyNumberFormat="1" applyFont="1" applyFill="1" applyBorder="1" applyAlignment="1">
      <alignment horizontal="center" vertical="center"/>
    </xf>
    <xf numFmtId="2" fontId="254" fillId="0" borderId="82" xfId="207" applyNumberFormat="1" applyFont="1" applyFill="1" applyBorder="1" applyAlignment="1" applyProtection="1">
      <alignment horizontal="center"/>
    </xf>
    <xf numFmtId="2" fontId="254" fillId="0" borderId="43" xfId="207" applyNumberFormat="1" applyFont="1" applyFill="1" applyBorder="1" applyAlignment="1" applyProtection="1">
      <alignment horizontal="center"/>
    </xf>
    <xf numFmtId="2" fontId="254" fillId="0" borderId="44" xfId="207" applyNumberFormat="1" applyFont="1" applyFill="1" applyBorder="1" applyAlignment="1" applyProtection="1">
      <alignment horizontal="center"/>
    </xf>
    <xf numFmtId="174" fontId="253" fillId="0" borderId="72" xfId="182" applyFont="1" applyBorder="1">
      <alignment vertical="center"/>
    </xf>
    <xf numFmtId="174" fontId="253" fillId="0" borderId="40" xfId="182" applyFont="1" applyBorder="1">
      <alignment vertical="center"/>
    </xf>
    <xf numFmtId="174" fontId="253" fillId="0" borderId="49" xfId="182" applyFont="1" applyBorder="1">
      <alignment vertical="center"/>
    </xf>
    <xf numFmtId="179" fontId="50" fillId="0" borderId="14" xfId="207" applyFont="1" applyFill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wrapText="1"/>
    </xf>
    <xf numFmtId="0" fontId="46" fillId="0" borderId="0" xfId="451" applyFont="1"/>
    <xf numFmtId="3" fontId="46" fillId="0" borderId="0" xfId="451" applyNumberFormat="1" applyFont="1" applyFill="1" applyBorder="1"/>
    <xf numFmtId="0" fontId="46" fillId="0" borderId="0" xfId="451" applyFont="1" applyFill="1"/>
    <xf numFmtId="0" fontId="95" fillId="0" borderId="0" xfId="451" applyFont="1" applyAlignment="1">
      <alignment horizontal="left" vertical="center"/>
    </xf>
    <xf numFmtId="0" fontId="48" fillId="0" borderId="0" xfId="451" applyFont="1" applyFill="1"/>
    <xf numFmtId="0" fontId="53" fillId="27" borderId="0" xfId="451" applyFont="1" applyFill="1" applyAlignment="1">
      <alignment horizontal="left"/>
    </xf>
    <xf numFmtId="0" fontId="96" fillId="27" borderId="0" xfId="451" applyFont="1" applyFill="1"/>
    <xf numFmtId="0" fontId="46" fillId="27" borderId="0" xfId="451" applyFont="1" applyFill="1"/>
    <xf numFmtId="0" fontId="53" fillId="27" borderId="29" xfId="451" applyFont="1" applyFill="1" applyBorder="1"/>
    <xf numFmtId="0" fontId="53" fillId="27" borderId="30" xfId="451" applyFont="1" applyFill="1" applyBorder="1" applyAlignment="1">
      <alignment horizontal="center"/>
    </xf>
    <xf numFmtId="0" fontId="53" fillId="27" borderId="31" xfId="451" applyFont="1" applyFill="1" applyBorder="1" applyAlignment="1">
      <alignment horizontal="center"/>
    </xf>
    <xf numFmtId="0" fontId="46" fillId="27" borderId="64" xfId="451" applyFont="1" applyFill="1" applyBorder="1"/>
    <xf numFmtId="3" fontId="46" fillId="27" borderId="65" xfId="451" applyNumberFormat="1" applyFont="1" applyFill="1" applyBorder="1"/>
    <xf numFmtId="3" fontId="46" fillId="27" borderId="66" xfId="451" applyNumberFormat="1" applyFont="1" applyFill="1" applyBorder="1"/>
    <xf numFmtId="0" fontId="46" fillId="27" borderId="0" xfId="451" applyFont="1" applyFill="1" applyBorder="1"/>
    <xf numFmtId="2" fontId="46" fillId="27" borderId="0" xfId="451" applyNumberFormat="1" applyFont="1" applyFill="1" applyBorder="1"/>
    <xf numFmtId="3" fontId="46" fillId="27" borderId="0" xfId="451" applyNumberFormat="1" applyFont="1" applyFill="1" applyBorder="1"/>
    <xf numFmtId="4" fontId="46" fillId="27" borderId="0" xfId="451" applyNumberFormat="1" applyFont="1" applyFill="1" applyBorder="1"/>
    <xf numFmtId="0" fontId="46" fillId="0" borderId="0" xfId="451" applyFont="1" applyFill="1" applyBorder="1"/>
    <xf numFmtId="0" fontId="256" fillId="0" borderId="0" xfId="452" applyFont="1"/>
    <xf numFmtId="0" fontId="7" fillId="0" borderId="0" xfId="452"/>
    <xf numFmtId="0" fontId="257" fillId="0" borderId="0" xfId="452" applyFont="1"/>
    <xf numFmtId="0" fontId="50" fillId="0" borderId="0" xfId="453" applyFont="1"/>
    <xf numFmtId="0" fontId="258" fillId="0" borderId="0" xfId="452" applyFont="1"/>
    <xf numFmtId="0" fontId="259" fillId="0" borderId="0" xfId="452" applyFont="1"/>
    <xf numFmtId="14" fontId="260" fillId="0" borderId="0" xfId="452" applyNumberFormat="1" applyFont="1" applyAlignment="1">
      <alignment horizontal="left"/>
    </xf>
    <xf numFmtId="14" fontId="7" fillId="0" borderId="0" xfId="452" applyNumberFormat="1" applyAlignment="1">
      <alignment horizontal="left"/>
    </xf>
    <xf numFmtId="184" fontId="7" fillId="0" borderId="0" xfId="452" applyNumberFormat="1"/>
    <xf numFmtId="0" fontId="151" fillId="87" borderId="26" xfId="452" applyFont="1" applyFill="1" applyBorder="1" applyAlignment="1">
      <alignment horizontal="center"/>
    </xf>
    <xf numFmtId="0" fontId="151" fillId="87" borderId="67" xfId="452" applyFont="1" applyFill="1" applyBorder="1" applyAlignment="1">
      <alignment horizontal="center" vertical="center"/>
    </xf>
    <xf numFmtId="0" fontId="151" fillId="87" borderId="30" xfId="452" applyFont="1" applyFill="1" applyBorder="1" applyAlignment="1">
      <alignment horizontal="center" vertical="center"/>
    </xf>
    <xf numFmtId="0" fontId="151" fillId="87" borderId="16" xfId="452" applyFont="1" applyFill="1" applyBorder="1" applyAlignment="1">
      <alignment horizontal="center" vertical="center"/>
    </xf>
    <xf numFmtId="0" fontId="261" fillId="0" borderId="39" xfId="452" applyFont="1" applyBorder="1" applyAlignment="1">
      <alignment horizontal="centerContinuous"/>
    </xf>
    <xf numFmtId="184" fontId="151" fillId="0" borderId="0" xfId="452" applyNumberFormat="1" applyFont="1" applyBorder="1" applyAlignment="1">
      <alignment horizontal="centerContinuous"/>
    </xf>
    <xf numFmtId="184" fontId="151" fillId="0" borderId="63" xfId="452" applyNumberFormat="1" applyFont="1" applyBorder="1" applyAlignment="1">
      <alignment horizontal="centerContinuous"/>
    </xf>
    <xf numFmtId="0" fontId="261" fillId="0" borderId="43" xfId="452" applyFont="1" applyBorder="1" applyAlignment="1">
      <alignment horizontal="left" indent="1"/>
    </xf>
    <xf numFmtId="0" fontId="261" fillId="0" borderId="44" xfId="452" applyFont="1" applyBorder="1" applyAlignment="1">
      <alignment horizontal="left" indent="1"/>
    </xf>
    <xf numFmtId="3" fontId="22" fillId="0" borderId="0" xfId="300" applyNumberFormat="1" applyFont="1" applyFill="1" applyBorder="1" applyAlignment="1">
      <alignment horizontal="right" vertical="center" indent="2"/>
    </xf>
    <xf numFmtId="0" fontId="65" fillId="0" borderId="73" xfId="312" applyFont="1" applyBorder="1" applyAlignment="1">
      <alignment horizontal="center" vertical="center" wrapText="1"/>
    </xf>
    <xf numFmtId="0" fontId="65" fillId="0" borderId="104" xfId="312" applyFont="1" applyBorder="1" applyAlignment="1">
      <alignment horizontal="center" vertical="center"/>
    </xf>
    <xf numFmtId="0" fontId="65" fillId="0" borderId="108" xfId="312" applyFont="1" applyFill="1" applyBorder="1" applyAlignment="1">
      <alignment horizontal="center" vertical="center" wrapText="1"/>
    </xf>
    <xf numFmtId="0" fontId="65" fillId="0" borderId="106" xfId="312" applyFont="1" applyBorder="1" applyAlignment="1">
      <alignment horizontal="center" vertical="center" wrapText="1"/>
    </xf>
    <xf numFmtId="0" fontId="65" fillId="0" borderId="107" xfId="312" applyFont="1" applyBorder="1" applyAlignment="1">
      <alignment horizontal="center" vertical="center"/>
    </xf>
    <xf numFmtId="3" fontId="46" fillId="0" borderId="0" xfId="154" applyNumberFormat="1" applyFont="1" applyBorder="1" applyAlignment="1">
      <alignment horizontal="center"/>
    </xf>
    <xf numFmtId="0" fontId="65" fillId="0" borderId="0" xfId="312" applyFont="1"/>
    <xf numFmtId="2" fontId="229" fillId="0" borderId="0" xfId="202" applyNumberFormat="1" applyFont="1" applyFill="1" applyAlignment="1">
      <alignment horizontal="left"/>
    </xf>
    <xf numFmtId="3" fontId="49" fillId="0" borderId="0" xfId="154" applyNumberFormat="1" applyFont="1" applyFill="1" applyBorder="1"/>
    <xf numFmtId="3" fontId="48" fillId="0" borderId="0" xfId="154" applyNumberFormat="1" applyFont="1" applyFill="1" applyBorder="1"/>
    <xf numFmtId="0" fontId="46" fillId="0" borderId="0" xfId="202" applyFont="1" applyFill="1"/>
    <xf numFmtId="0" fontId="46" fillId="0" borderId="0" xfId="312" applyFont="1" applyFill="1"/>
    <xf numFmtId="0" fontId="233" fillId="0" borderId="0" xfId="202" applyFont="1" applyFill="1"/>
    <xf numFmtId="0" fontId="53" fillId="0" borderId="0" xfId="202" applyFont="1" applyFill="1"/>
    <xf numFmtId="0" fontId="50" fillId="0" borderId="0" xfId="202" applyFont="1" applyFill="1" applyBorder="1" applyAlignment="1"/>
    <xf numFmtId="0" fontId="65" fillId="0" borderId="0" xfId="202" applyFont="1" applyFill="1" applyBorder="1" applyAlignment="1">
      <alignment horizontal="center" vertical="center" wrapText="1"/>
    </xf>
    <xf numFmtId="166" fontId="46" fillId="0" borderId="66" xfId="154" applyNumberFormat="1" applyFont="1" applyBorder="1"/>
    <xf numFmtId="166" fontId="46" fillId="0" borderId="0" xfId="312" applyNumberFormat="1" applyFont="1"/>
    <xf numFmtId="3" fontId="28" fillId="49" borderId="26" xfId="0" applyNumberFormat="1" applyFont="1" applyFill="1" applyBorder="1" applyAlignment="1">
      <alignment horizontal="center" vertical="center"/>
    </xf>
    <xf numFmtId="2" fontId="155" fillId="0" borderId="0" xfId="202" applyNumberFormat="1" applyFont="1" applyFill="1" applyAlignment="1">
      <alignment horizontal="left"/>
    </xf>
    <xf numFmtId="0" fontId="233" fillId="0" borderId="0" xfId="202" applyFont="1"/>
    <xf numFmtId="0" fontId="262" fillId="0" borderId="0" xfId="202" applyFont="1"/>
    <xf numFmtId="0" fontId="66" fillId="0" borderId="14" xfId="202" applyFont="1" applyBorder="1" applyAlignment="1">
      <alignment horizontal="center"/>
    </xf>
    <xf numFmtId="0" fontId="66" fillId="0" borderId="15" xfId="202" applyFont="1" applyBorder="1" applyAlignment="1">
      <alignment horizontal="center"/>
    </xf>
    <xf numFmtId="0" fontId="66" fillId="0" borderId="16" xfId="202" applyFont="1" applyBorder="1" applyAlignment="1">
      <alignment horizontal="center"/>
    </xf>
    <xf numFmtId="0" fontId="48" fillId="0" borderId="37" xfId="202" applyFont="1" applyBorder="1" applyAlignment="1">
      <alignment horizontal="center"/>
    </xf>
    <xf numFmtId="0" fontId="50" fillId="0" borderId="14" xfId="202" applyFont="1" applyBorder="1" applyAlignment="1"/>
    <xf numFmtId="0" fontId="65" fillId="0" borderId="37" xfId="202" applyFont="1" applyBorder="1" applyAlignment="1">
      <alignment horizontal="center" vertical="center"/>
    </xf>
    <xf numFmtId="0" fontId="48" fillId="0" borderId="27" xfId="202" applyFont="1" applyBorder="1" applyAlignment="1">
      <alignment horizontal="center" vertical="center"/>
    </xf>
    <xf numFmtId="0" fontId="65" fillId="0" borderId="77" xfId="202" applyFont="1" applyFill="1" applyBorder="1" applyAlignment="1">
      <alignment horizontal="center" vertical="center" wrapText="1"/>
    </xf>
    <xf numFmtId="0" fontId="65" fillId="27" borderId="73" xfId="202" applyFont="1" applyFill="1" applyBorder="1" applyAlignment="1">
      <alignment horizontal="center" vertical="center" wrapText="1"/>
    </xf>
    <xf numFmtId="0" fontId="65" fillId="0" borderId="76" xfId="202" applyFont="1" applyFill="1" applyBorder="1" applyAlignment="1">
      <alignment horizontal="center" vertical="center" wrapText="1"/>
    </xf>
    <xf numFmtId="49" fontId="48" fillId="0" borderId="14" xfId="202" applyNumberFormat="1" applyFont="1" applyBorder="1" applyAlignment="1">
      <alignment horizontal="left" vertical="center"/>
    </xf>
    <xf numFmtId="0" fontId="48" fillId="0" borderId="26" xfId="202" applyFont="1" applyBorder="1" applyAlignment="1">
      <alignment vertical="center"/>
    </xf>
    <xf numFmtId="3" fontId="48" fillId="0" borderId="29" xfId="154" applyNumberFormat="1" applyFont="1" applyBorder="1"/>
    <xf numFmtId="3" fontId="48" fillId="0" borderId="56" xfId="154" applyNumberFormat="1" applyFont="1" applyBorder="1"/>
    <xf numFmtId="3" fontId="48" fillId="27" borderId="31" xfId="154" applyNumberFormat="1" applyFont="1" applyFill="1" applyBorder="1"/>
    <xf numFmtId="3" fontId="48" fillId="0" borderId="67" xfId="154" applyNumberFormat="1" applyFont="1" applyBorder="1"/>
    <xf numFmtId="3" fontId="49" fillId="0" borderId="58" xfId="154" applyNumberFormat="1" applyFont="1" applyBorder="1"/>
    <xf numFmtId="3" fontId="49" fillId="0" borderId="41" xfId="154" applyNumberFormat="1" applyFont="1" applyBorder="1"/>
    <xf numFmtId="3" fontId="49" fillId="0" borderId="64" xfId="154" applyNumberFormat="1" applyFont="1" applyFill="1" applyBorder="1"/>
    <xf numFmtId="3" fontId="49" fillId="0" borderId="70" xfId="154" applyNumberFormat="1" applyFont="1" applyFill="1" applyBorder="1"/>
    <xf numFmtId="3" fontId="49" fillId="27" borderId="66" xfId="154" applyNumberFormat="1" applyFont="1" applyFill="1" applyBorder="1"/>
    <xf numFmtId="3" fontId="49" fillId="0" borderId="71" xfId="154" applyNumberFormat="1" applyFont="1" applyFill="1" applyBorder="1"/>
    <xf numFmtId="3" fontId="49" fillId="0" borderId="14" xfId="154" applyNumberFormat="1" applyFont="1" applyBorder="1"/>
    <xf numFmtId="3" fontId="49" fillId="0" borderId="26" xfId="154" applyNumberFormat="1" applyFont="1" applyBorder="1"/>
    <xf numFmtId="3" fontId="49" fillId="0" borderId="29" xfId="154" applyNumberFormat="1" applyFont="1" applyFill="1" applyBorder="1"/>
    <xf numFmtId="3" fontId="49" fillId="0" borderId="56" xfId="154" applyNumberFormat="1" applyFont="1" applyFill="1" applyBorder="1"/>
    <xf numFmtId="3" fontId="49" fillId="27" borderId="31" xfId="154" applyNumberFormat="1" applyFont="1" applyFill="1" applyBorder="1"/>
    <xf numFmtId="3" fontId="49" fillId="0" borderId="67" xfId="154" applyNumberFormat="1" applyFont="1" applyFill="1" applyBorder="1"/>
    <xf numFmtId="0" fontId="155" fillId="0" borderId="0" xfId="202" applyFont="1"/>
    <xf numFmtId="0" fontId="46" fillId="0" borderId="0" xfId="312" applyFont="1" applyFill="1" applyBorder="1"/>
    <xf numFmtId="0" fontId="50" fillId="0" borderId="0" xfId="202" applyFont="1" applyFill="1"/>
    <xf numFmtId="0" fontId="262" fillId="0" borderId="0" xfId="202" applyFont="1" applyFill="1"/>
    <xf numFmtId="0" fontId="48" fillId="0" borderId="0" xfId="202" applyFont="1" applyFill="1" applyBorder="1" applyAlignment="1">
      <alignment horizontal="center"/>
    </xf>
    <xf numFmtId="0" fontId="65" fillId="0" borderId="0" xfId="202" applyFont="1" applyFill="1" applyBorder="1" applyAlignment="1">
      <alignment horizontal="center" vertical="center"/>
    </xf>
    <xf numFmtId="49" fontId="48" fillId="0" borderId="0" xfId="202" applyNumberFormat="1" applyFont="1" applyFill="1" applyBorder="1" applyAlignment="1">
      <alignment horizontal="left" vertical="center"/>
    </xf>
    <xf numFmtId="1" fontId="46" fillId="0" borderId="0" xfId="312" applyNumberFormat="1" applyFont="1" applyFill="1" applyBorder="1"/>
    <xf numFmtId="4" fontId="7" fillId="0" borderId="22" xfId="452" applyNumberFormat="1" applyBorder="1"/>
    <xf numFmtId="4" fontId="7" fillId="0" borderId="24" xfId="452" applyNumberFormat="1" applyBorder="1"/>
    <xf numFmtId="4" fontId="7" fillId="0" borderId="38" xfId="452" applyNumberFormat="1" applyBorder="1"/>
    <xf numFmtId="4" fontId="7" fillId="0" borderId="25" xfId="452" applyNumberFormat="1" applyBorder="1"/>
    <xf numFmtId="4" fontId="238" fillId="58" borderId="22" xfId="459" applyNumberFormat="1" applyFont="1" applyFill="1" applyBorder="1" applyProtection="1">
      <protection locked="0"/>
    </xf>
    <xf numFmtId="4" fontId="238" fillId="81" borderId="22" xfId="459" applyNumberFormat="1" applyFont="1" applyFill="1" applyBorder="1" applyProtection="1">
      <protection locked="0"/>
    </xf>
    <xf numFmtId="4" fontId="239" fillId="58" borderId="22" xfId="459" applyNumberFormat="1" applyFont="1" applyFill="1" applyBorder="1" applyProtection="1">
      <protection locked="0"/>
    </xf>
    <xf numFmtId="4" fontId="239" fillId="81" borderId="22" xfId="459" applyNumberFormat="1" applyFont="1" applyFill="1" applyBorder="1" applyProtection="1">
      <protection locked="0"/>
    </xf>
    <xf numFmtId="4" fontId="238" fillId="0" borderId="0" xfId="331" applyNumberFormat="1" applyFont="1" applyFill="1" applyBorder="1" applyProtection="1">
      <protection locked="0"/>
    </xf>
    <xf numFmtId="2" fontId="46" fillId="0" borderId="24" xfId="0" applyNumberFormat="1" applyFont="1" applyBorder="1" applyAlignment="1">
      <alignment horizontal="center" vertical="justify"/>
    </xf>
    <xf numFmtId="2" fontId="46" fillId="0" borderId="50" xfId="0" applyNumberFormat="1" applyFont="1" applyBorder="1" applyAlignment="1">
      <alignment horizontal="center"/>
    </xf>
    <xf numFmtId="1" fontId="46" fillId="0" borderId="50" xfId="0" applyNumberFormat="1" applyFont="1" applyBorder="1" applyAlignment="1">
      <alignment horizontal="center"/>
    </xf>
    <xf numFmtId="2" fontId="46" fillId="0" borderId="51" xfId="0" applyNumberFormat="1" applyFont="1" applyBorder="1" applyAlignment="1">
      <alignment horizontal="center" vertical="justify"/>
    </xf>
    <xf numFmtId="0" fontId="23" fillId="0" borderId="26" xfId="0" applyNumberFormat="1" applyFont="1" applyBorder="1" applyAlignment="1">
      <alignment horizontal="center" vertical="center" wrapText="1"/>
    </xf>
    <xf numFmtId="0" fontId="23" fillId="0" borderId="26" xfId="0" applyFont="1" applyBorder="1" applyAlignment="1">
      <alignment wrapText="1"/>
    </xf>
    <xf numFmtId="0" fontId="53" fillId="0" borderId="0" xfId="201" applyFont="1" applyFill="1" applyBorder="1"/>
    <xf numFmtId="165" fontId="23" fillId="0" borderId="34" xfId="300" applyNumberFormat="1" applyFont="1" applyFill="1" applyBorder="1" applyAlignment="1">
      <alignment horizontal="right" vertical="center" wrapText="1" indent="2"/>
    </xf>
    <xf numFmtId="165" fontId="23" fillId="0" borderId="84" xfId="300" applyNumberFormat="1" applyFont="1" applyFill="1" applyBorder="1" applyAlignment="1">
      <alignment horizontal="right" vertical="center" indent="2"/>
    </xf>
    <xf numFmtId="165" fontId="23" fillId="0" borderId="84" xfId="300" applyNumberFormat="1" applyFont="1" applyFill="1" applyBorder="1" applyAlignment="1">
      <alignment horizontal="right" indent="2"/>
    </xf>
    <xf numFmtId="165" fontId="23" fillId="0" borderId="34" xfId="300" applyNumberFormat="1" applyFont="1" applyFill="1" applyBorder="1" applyAlignment="1">
      <alignment horizontal="right" vertical="center" indent="2"/>
    </xf>
    <xf numFmtId="165" fontId="23" fillId="0" borderId="84" xfId="300" applyNumberFormat="1" applyFont="1" applyFill="1" applyBorder="1" applyAlignment="1">
      <alignment horizontal="right" vertical="center" wrapText="1" indent="2"/>
    </xf>
    <xf numFmtId="165" fontId="23" fillId="0" borderId="45" xfId="300" applyNumberFormat="1" applyFont="1" applyFill="1" applyBorder="1" applyAlignment="1">
      <alignment horizontal="right" indent="2"/>
    </xf>
    <xf numFmtId="0" fontId="7" fillId="0" borderId="0" xfId="452" applyFill="1"/>
    <xf numFmtId="0" fontId="46" fillId="0" borderId="0" xfId="0" applyFont="1" applyFill="1" applyBorder="1"/>
    <xf numFmtId="4" fontId="46" fillId="0" borderId="0" xfId="0" applyNumberFormat="1" applyFont="1" applyFill="1" applyBorder="1"/>
    <xf numFmtId="2" fontId="0" fillId="0" borderId="0" xfId="0" applyNumberFormat="1" applyFill="1" applyBorder="1"/>
    <xf numFmtId="0" fontId="68" fillId="0" borderId="0" xfId="0" applyFont="1" applyBorder="1"/>
    <xf numFmtId="2" fontId="19" fillId="0" borderId="0" xfId="0" applyNumberFormat="1" applyFont="1" applyBorder="1"/>
    <xf numFmtId="4" fontId="238" fillId="58" borderId="20" xfId="459" applyNumberFormat="1" applyFont="1" applyFill="1" applyBorder="1" applyProtection="1">
      <protection locked="0"/>
    </xf>
    <xf numFmtId="4" fontId="238" fillId="58" borderId="50" xfId="459" applyNumberFormat="1" applyFont="1" applyFill="1" applyBorder="1" applyProtection="1">
      <protection locked="0"/>
    </xf>
    <xf numFmtId="4" fontId="238" fillId="58" borderId="51" xfId="459" applyNumberFormat="1" applyFont="1" applyFill="1" applyBorder="1" applyProtection="1">
      <protection locked="0"/>
    </xf>
    <xf numFmtId="4" fontId="238" fillId="58" borderId="32" xfId="459" applyNumberFormat="1" applyFont="1" applyFill="1" applyBorder="1" applyProtection="1">
      <protection locked="0"/>
    </xf>
    <xf numFmtId="4" fontId="238" fillId="58" borderId="24" xfId="459" applyNumberFormat="1" applyFont="1" applyFill="1" applyBorder="1" applyProtection="1">
      <protection locked="0"/>
    </xf>
    <xf numFmtId="4" fontId="238" fillId="81" borderId="32" xfId="459" applyNumberFormat="1" applyFont="1" applyFill="1" applyBorder="1" applyProtection="1">
      <protection locked="0"/>
    </xf>
    <xf numFmtId="4" fontId="238" fillId="81" borderId="24" xfId="459" applyNumberFormat="1" applyFont="1" applyFill="1" applyBorder="1" applyProtection="1">
      <protection locked="0"/>
    </xf>
    <xf numFmtId="4" fontId="239" fillId="58" borderId="32" xfId="459" applyNumberFormat="1" applyFont="1" applyFill="1" applyBorder="1" applyProtection="1">
      <protection locked="0"/>
    </xf>
    <xf numFmtId="4" fontId="239" fillId="58" borderId="24" xfId="459" applyNumberFormat="1" applyFont="1" applyFill="1" applyBorder="1" applyProtection="1">
      <protection locked="0"/>
    </xf>
    <xf numFmtId="4" fontId="239" fillId="81" borderId="32" xfId="459" applyNumberFormat="1" applyFont="1" applyFill="1" applyBorder="1" applyProtection="1">
      <protection locked="0"/>
    </xf>
    <xf numFmtId="4" fontId="239" fillId="81" borderId="24" xfId="459" applyNumberFormat="1" applyFont="1" applyFill="1" applyBorder="1" applyProtection="1">
      <protection locked="0"/>
    </xf>
    <xf numFmtId="4" fontId="238" fillId="58" borderId="52" xfId="459" applyNumberFormat="1" applyFont="1" applyFill="1" applyBorder="1" applyProtection="1">
      <protection locked="0"/>
    </xf>
    <xf numFmtId="4" fontId="238" fillId="58" borderId="0" xfId="459" applyNumberFormat="1" applyFont="1" applyFill="1" applyBorder="1" applyProtection="1">
      <protection locked="0"/>
    </xf>
    <xf numFmtId="4" fontId="238" fillId="58" borderId="63" xfId="459" applyNumberFormat="1" applyFont="1" applyFill="1" applyBorder="1" applyProtection="1">
      <protection locked="0"/>
    </xf>
    <xf numFmtId="4" fontId="237" fillId="83" borderId="33" xfId="459" applyNumberFormat="1" applyFont="1" applyFill="1" applyBorder="1" applyProtection="1">
      <protection locked="0"/>
    </xf>
    <xf numFmtId="4" fontId="237" fillId="83" borderId="38" xfId="459" applyNumberFormat="1" applyFont="1" applyFill="1" applyBorder="1" applyProtection="1">
      <protection locked="0"/>
    </xf>
    <xf numFmtId="4" fontId="237" fillId="83" borderId="25" xfId="459" applyNumberFormat="1" applyFont="1" applyFill="1" applyBorder="1" applyProtection="1">
      <protection locked="0"/>
    </xf>
    <xf numFmtId="0" fontId="52" fillId="0" borderId="72" xfId="0" applyFont="1" applyBorder="1"/>
    <xf numFmtId="0" fontId="52" fillId="0" borderId="40" xfId="0" applyFont="1" applyBorder="1"/>
    <xf numFmtId="0" fontId="52" fillId="0" borderId="49" xfId="0" applyFont="1" applyBorder="1"/>
    <xf numFmtId="2" fontId="49" fillId="0" borderId="72" xfId="0" applyNumberFormat="1" applyFont="1" applyBorder="1"/>
    <xf numFmtId="2" fontId="49" fillId="0" borderId="40" xfId="0" applyNumberFormat="1" applyFont="1" applyBorder="1"/>
    <xf numFmtId="2" fontId="49" fillId="0" borderId="49" xfId="0" applyNumberFormat="1" applyFont="1" applyBorder="1"/>
    <xf numFmtId="2" fontId="49" fillId="0" borderId="82" xfId="0" applyNumberFormat="1" applyFont="1" applyBorder="1"/>
    <xf numFmtId="2" fontId="49" fillId="0" borderId="43" xfId="0" applyNumberFormat="1" applyFont="1" applyBorder="1"/>
    <xf numFmtId="2" fontId="49" fillId="0" borderId="44" xfId="0" applyNumberFormat="1" applyFont="1" applyBorder="1"/>
    <xf numFmtId="3" fontId="22" fillId="0" borderId="42" xfId="0" applyNumberFormat="1" applyFont="1" applyFill="1" applyBorder="1" applyAlignment="1">
      <alignment horizontal="center"/>
    </xf>
    <xf numFmtId="3" fontId="22" fillId="0" borderId="34" xfId="0" applyNumberFormat="1" applyFont="1" applyFill="1" applyBorder="1" applyAlignment="1">
      <alignment horizontal="center"/>
    </xf>
    <xf numFmtId="165" fontId="22" fillId="24" borderId="42" xfId="0" applyNumberFormat="1" applyFont="1" applyFill="1" applyBorder="1" applyAlignment="1">
      <alignment horizontal="center"/>
    </xf>
    <xf numFmtId="3" fontId="22" fillId="0" borderId="43" xfId="0" applyNumberFormat="1" applyFont="1" applyFill="1" applyBorder="1" applyAlignment="1">
      <alignment horizontal="center"/>
    </xf>
    <xf numFmtId="3" fontId="22" fillId="0" borderId="84" xfId="0" applyNumberFormat="1" applyFont="1" applyFill="1" applyBorder="1" applyAlignment="1">
      <alignment horizontal="center"/>
    </xf>
    <xf numFmtId="165" fontId="22" fillId="24" borderId="43" xfId="0" applyNumberFormat="1" applyFont="1" applyFill="1" applyBorder="1" applyAlignment="1">
      <alignment horizontal="center"/>
    </xf>
    <xf numFmtId="3" fontId="23" fillId="0" borderId="44" xfId="0" applyNumberFormat="1" applyFont="1" applyFill="1" applyBorder="1" applyAlignment="1">
      <alignment horizontal="center"/>
    </xf>
    <xf numFmtId="3" fontId="23" fillId="0" borderId="45" xfId="0" applyNumberFormat="1" applyFont="1" applyFill="1" applyBorder="1" applyAlignment="1">
      <alignment horizontal="center"/>
    </xf>
    <xf numFmtId="165" fontId="23" fillId="24" borderId="44" xfId="0" applyNumberFormat="1" applyFont="1" applyFill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6" xfId="0" applyFont="1" applyBorder="1" applyAlignment="1">
      <alignment horizontal="centerContinuous" vertical="center"/>
    </xf>
    <xf numFmtId="14" fontId="23" fillId="0" borderId="27" xfId="0" applyNumberFormat="1" applyFont="1" applyFill="1" applyBorder="1" applyAlignment="1">
      <alignment horizontal="center" vertical="center" wrapText="1"/>
    </xf>
    <xf numFmtId="178" fontId="23" fillId="0" borderId="28" xfId="0" applyNumberFormat="1" applyFont="1" applyFill="1" applyBorder="1" applyAlignment="1">
      <alignment horizontal="center" vertical="center" wrapText="1"/>
    </xf>
    <xf numFmtId="3" fontId="45" fillId="0" borderId="23" xfId="0" applyNumberFormat="1" applyFont="1" applyBorder="1" applyAlignment="1">
      <alignment horizontal="center"/>
    </xf>
    <xf numFmtId="3" fontId="138" fillId="0" borderId="22" xfId="0" applyNumberFormat="1" applyFont="1" applyBorder="1"/>
    <xf numFmtId="3" fontId="138" fillId="0" borderId="38" xfId="0" applyNumberFormat="1" applyFont="1" applyBorder="1"/>
    <xf numFmtId="166" fontId="45" fillId="27" borderId="54" xfId="0" applyNumberFormat="1" applyFont="1" applyFill="1" applyBorder="1" applyAlignment="1">
      <alignment horizontal="center"/>
    </xf>
    <xf numFmtId="165" fontId="138" fillId="27" borderId="24" xfId="0" applyNumberFormat="1" applyFont="1" applyFill="1" applyBorder="1" applyAlignment="1">
      <alignment horizontal="center"/>
    </xf>
    <xf numFmtId="165" fontId="138" fillId="27" borderId="25" xfId="0" applyNumberFormat="1" applyFont="1" applyFill="1" applyBorder="1" applyAlignment="1">
      <alignment horizontal="center"/>
    </xf>
    <xf numFmtId="0" fontId="23" fillId="0" borderId="30" xfId="0" applyFont="1" applyBorder="1" applyAlignment="1">
      <alignment horizontal="centerContinuous" vertical="center"/>
    </xf>
    <xf numFmtId="0" fontId="48" fillId="0" borderId="41" xfId="0" applyFont="1" applyFill="1" applyBorder="1" applyAlignment="1" applyProtection="1">
      <alignment vertical="center" wrapText="1"/>
      <protection locked="0"/>
    </xf>
    <xf numFmtId="167" fontId="268" fillId="0" borderId="64" xfId="478" applyNumberFormat="1" applyFont="1" applyFill="1" applyBorder="1" applyAlignment="1" applyProtection="1">
      <alignment horizontal="right" vertical="center" wrapText="1"/>
    </xf>
    <xf numFmtId="0" fontId="48" fillId="0" borderId="14" xfId="0" applyFont="1" applyBorder="1" applyAlignment="1">
      <alignment horizontal="center" vertical="center" wrapText="1"/>
    </xf>
    <xf numFmtId="14" fontId="48" fillId="0" borderId="26" xfId="0" applyNumberFormat="1" applyFont="1" applyBorder="1" applyAlignment="1">
      <alignment horizontal="center" vertical="center" wrapText="1"/>
    </xf>
    <xf numFmtId="14" fontId="48" fillId="0" borderId="16" xfId="0" applyNumberFormat="1" applyFont="1" applyBorder="1" applyAlignment="1">
      <alignment horizontal="center" vertical="center" wrapText="1"/>
    </xf>
    <xf numFmtId="0" fontId="266" fillId="24" borderId="31" xfId="0" applyFont="1" applyFill="1" applyBorder="1" applyAlignment="1">
      <alignment horizontal="center" vertical="center" wrapText="1"/>
    </xf>
    <xf numFmtId="0" fontId="266" fillId="0" borderId="28" xfId="0" applyFont="1" applyFill="1" applyBorder="1" applyAlignment="1">
      <alignment horizontal="center" vertical="center" wrapText="1"/>
    </xf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2" fontId="48" fillId="0" borderId="0" xfId="135" applyNumberFormat="1" applyFont="1" applyFill="1" applyBorder="1"/>
    <xf numFmtId="0" fontId="41" fillId="0" borderId="0" xfId="135" applyFont="1" applyFill="1"/>
    <xf numFmtId="0" fontId="174" fillId="0" borderId="0" xfId="135" applyFont="1" applyFill="1" applyAlignment="1">
      <alignment horizontal="center"/>
    </xf>
    <xf numFmtId="165" fontId="46" fillId="0" borderId="65" xfId="135" applyNumberFormat="1" applyFont="1" applyFill="1" applyBorder="1" applyAlignment="1">
      <alignment horizontal="center"/>
    </xf>
    <xf numFmtId="0" fontId="269" fillId="48" borderId="0" xfId="135" applyFont="1" applyFill="1" applyAlignment="1">
      <alignment horizontal="left"/>
    </xf>
    <xf numFmtId="0" fontId="233" fillId="0" borderId="26" xfId="0" applyFont="1" applyFill="1" applyBorder="1" applyAlignment="1" applyProtection="1">
      <alignment horizontal="center" vertical="center" wrapText="1"/>
    </xf>
    <xf numFmtId="0" fontId="233" fillId="0" borderId="16" xfId="0" applyFont="1" applyFill="1" applyBorder="1" applyAlignment="1" applyProtection="1">
      <alignment horizontal="center" vertical="center" wrapText="1"/>
    </xf>
    <xf numFmtId="167" fontId="268" fillId="0" borderId="41" xfId="478" applyNumberFormat="1" applyFont="1" applyFill="1" applyBorder="1" applyAlignment="1" applyProtection="1">
      <alignment horizontal="right" vertical="center" wrapText="1"/>
    </xf>
    <xf numFmtId="0" fontId="48" fillId="0" borderId="26" xfId="0" applyFont="1" applyFill="1" applyBorder="1" applyAlignment="1" applyProtection="1">
      <alignment horizontal="center" vertical="center" wrapText="1"/>
    </xf>
    <xf numFmtId="2" fontId="229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3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8" fillId="0" borderId="16" xfId="0" applyFont="1" applyFill="1" applyBorder="1" applyAlignment="1" applyProtection="1">
      <alignment horizontal="center" vertical="center" wrapText="1"/>
    </xf>
    <xf numFmtId="2" fontId="253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9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0" fillId="0" borderId="17" xfId="0" applyFont="1" applyBorder="1"/>
    <xf numFmtId="0" fontId="60" fillId="0" borderId="40" xfId="0" applyFont="1" applyBorder="1"/>
    <xf numFmtId="0" fontId="60" fillId="0" borderId="49" xfId="0" applyFont="1" applyBorder="1"/>
    <xf numFmtId="0" fontId="0" fillId="48" borderId="0" xfId="0" applyFill="1"/>
    <xf numFmtId="0" fontId="196" fillId="48" borderId="0" xfId="255" applyFont="1" applyFill="1" applyAlignment="1">
      <alignment horizontal="left"/>
    </xf>
    <xf numFmtId="0" fontId="197" fillId="48" borderId="0" xfId="255" applyFont="1" applyFill="1"/>
    <xf numFmtId="166" fontId="53" fillId="0" borderId="30" xfId="154" applyNumberFormat="1" applyFont="1" applyBorder="1"/>
    <xf numFmtId="0" fontId="46" fillId="0" borderId="0" xfId="451" applyFont="1" applyBorder="1"/>
    <xf numFmtId="0" fontId="66" fillId="0" borderId="0" xfId="207" applyNumberFormat="1" applyFont="1" applyAlignment="1" applyProtection="1">
      <alignment horizontal="center" vertical="top" wrapText="1"/>
    </xf>
    <xf numFmtId="179" fontId="229" fillId="48" borderId="26" xfId="207" applyFont="1" applyFill="1" applyBorder="1" applyAlignment="1">
      <alignment horizontal="center" vertical="center"/>
    </xf>
    <xf numFmtId="174" fontId="253" fillId="48" borderId="82" xfId="182" applyFont="1" applyFill="1" applyBorder="1">
      <alignment vertical="center"/>
    </xf>
    <xf numFmtId="174" fontId="253" fillId="48" borderId="41" xfId="182" applyFont="1" applyFill="1" applyBorder="1">
      <alignment vertical="center"/>
    </xf>
    <xf numFmtId="0" fontId="49" fillId="0" borderId="0" xfId="0" applyFont="1" applyFill="1"/>
    <xf numFmtId="0" fontId="206" fillId="0" borderId="0" xfId="479" applyFont="1"/>
    <xf numFmtId="0" fontId="21" fillId="0" borderId="0" xfId="479" applyFont="1"/>
    <xf numFmtId="49" fontId="20" fillId="0" borderId="0" xfId="480" applyNumberFormat="1" applyFont="1" applyFill="1" applyBorder="1"/>
    <xf numFmtId="185" fontId="20" fillId="0" borderId="0" xfId="480" applyNumberFormat="1" applyFont="1" applyFill="1" applyBorder="1"/>
    <xf numFmtId="185" fontId="251" fillId="0" borderId="0" xfId="480" applyNumberFormat="1" applyFont="1" applyFill="1" applyBorder="1"/>
    <xf numFmtId="0" fontId="50" fillId="27" borderId="0" xfId="479" applyFont="1" applyFill="1" applyAlignment="1"/>
    <xf numFmtId="0" fontId="48" fillId="0" borderId="82" xfId="479" applyFont="1" applyBorder="1"/>
    <xf numFmtId="165" fontId="48" fillId="48" borderId="53" xfId="479" applyNumberFormat="1" applyFont="1" applyFill="1" applyBorder="1" applyAlignment="1">
      <alignment horizontal="center"/>
    </xf>
    <xf numFmtId="165" fontId="48" fillId="0" borderId="51" xfId="479" applyNumberFormat="1" applyFont="1" applyBorder="1" applyAlignment="1">
      <alignment horizontal="center"/>
    </xf>
    <xf numFmtId="0" fontId="48" fillId="0" borderId="41" xfId="479" applyFont="1" applyBorder="1"/>
    <xf numFmtId="165" fontId="48" fillId="48" borderId="59" xfId="479" applyNumberFormat="1" applyFont="1" applyFill="1" applyBorder="1" applyAlignment="1">
      <alignment horizontal="center"/>
    </xf>
    <xf numFmtId="165" fontId="48" fillId="0" borderId="25" xfId="479" applyNumberFormat="1" applyFont="1" applyBorder="1" applyAlignment="1">
      <alignment horizontal="center"/>
    </xf>
    <xf numFmtId="0" fontId="113" fillId="0" borderId="0" xfId="479" applyFont="1" applyBorder="1"/>
    <xf numFmtId="165" fontId="113" fillId="0" borderId="0" xfId="479" applyNumberFormat="1" applyFont="1" applyBorder="1" applyAlignment="1">
      <alignment horizontal="center"/>
    </xf>
    <xf numFmtId="49" fontId="20" fillId="0" borderId="0" xfId="480" applyNumberFormat="1" applyFont="1" applyBorder="1"/>
    <xf numFmtId="0" fontId="20" fillId="0" borderId="0" xfId="480" applyFont="1" applyBorder="1"/>
    <xf numFmtId="0" fontId="20" fillId="0" borderId="0" xfId="480" applyFont="1" applyFill="1" applyBorder="1"/>
    <xf numFmtId="0" fontId="24" fillId="0" borderId="0" xfId="0" applyFont="1" applyBorder="1" applyAlignment="1">
      <alignment horizontal="center" vertical="center"/>
    </xf>
    <xf numFmtId="165" fontId="24" fillId="52" borderId="44" xfId="0" applyNumberFormat="1" applyFont="1" applyFill="1" applyBorder="1"/>
    <xf numFmtId="165" fontId="20" fillId="52" borderId="43" xfId="0" applyNumberFormat="1" applyFont="1" applyFill="1" applyBorder="1"/>
    <xf numFmtId="165" fontId="20" fillId="52" borderId="42" xfId="0" applyNumberFormat="1" applyFont="1" applyFill="1" applyBorder="1"/>
    <xf numFmtId="2" fontId="0" fillId="88" borderId="43" xfId="0" applyNumberFormat="1" applyFill="1" applyBorder="1"/>
    <xf numFmtId="0" fontId="0" fillId="88" borderId="40" xfId="0" applyFill="1" applyBorder="1"/>
    <xf numFmtId="0" fontId="223" fillId="88" borderId="111" xfId="0" applyFont="1" applyFill="1" applyBorder="1"/>
    <xf numFmtId="0" fontId="223" fillId="88" borderId="72" xfId="0" applyFont="1" applyFill="1" applyBorder="1"/>
    <xf numFmtId="0" fontId="0" fillId="88" borderId="49" xfId="0" applyFill="1" applyBorder="1"/>
    <xf numFmtId="182" fontId="237" fillId="79" borderId="79" xfId="481" applyNumberFormat="1" applyFont="1" applyFill="1" applyBorder="1" applyAlignment="1" applyProtection="1">
      <alignment horizontal="center" vertical="center" wrapText="1"/>
      <protection locked="0"/>
    </xf>
    <xf numFmtId="182" fontId="237" fillId="79" borderId="23" xfId="481" applyNumberFormat="1" applyFont="1" applyFill="1" applyBorder="1" applyAlignment="1" applyProtection="1">
      <alignment horizontal="center" vertical="center" wrapText="1"/>
      <protection locked="0"/>
    </xf>
    <xf numFmtId="182" fontId="237" fillId="79" borderId="33" xfId="210" applyNumberFormat="1" applyFont="1" applyFill="1" applyBorder="1" applyAlignment="1" applyProtection="1">
      <alignment horizontal="center" vertical="center" wrapText="1"/>
      <protection locked="0"/>
    </xf>
    <xf numFmtId="182" fontId="237" fillId="79" borderId="38" xfId="210" applyNumberFormat="1" applyFont="1" applyFill="1" applyBorder="1" applyAlignment="1" applyProtection="1">
      <alignment horizontal="center" vertical="center" wrapText="1"/>
      <protection locked="0"/>
    </xf>
    <xf numFmtId="182" fontId="237" fillId="79" borderId="41" xfId="210" applyNumberFormat="1" applyFont="1" applyFill="1" applyBorder="1" applyAlignment="1" applyProtection="1">
      <alignment horizontal="center" vertical="center" wrapText="1"/>
      <protection locked="0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4" fontId="7" fillId="0" borderId="22" xfId="452" quotePrefix="1" applyNumberFormat="1" applyBorder="1"/>
    <xf numFmtId="4" fontId="7" fillId="0" borderId="79" xfId="452" applyNumberFormat="1" applyBorder="1"/>
    <xf numFmtId="4" fontId="7" fillId="0" borderId="23" xfId="452" applyNumberFormat="1" applyBorder="1"/>
    <xf numFmtId="4" fontId="7" fillId="0" borderId="54" xfId="452" applyNumberFormat="1" applyBorder="1"/>
    <xf numFmtId="4" fontId="7" fillId="0" borderId="32" xfId="452" applyNumberFormat="1" applyBorder="1"/>
    <xf numFmtId="4" fontId="7" fillId="0" borderId="33" xfId="452" applyNumberFormat="1" applyBorder="1"/>
    <xf numFmtId="0" fontId="261" fillId="0" borderId="42" xfId="452" applyFont="1" applyBorder="1" applyAlignment="1">
      <alignment horizontal="left" indent="1"/>
    </xf>
    <xf numFmtId="182" fontId="237" fillId="79" borderId="54" xfId="481" applyNumberFormat="1" applyFont="1" applyFill="1" applyBorder="1" applyAlignment="1" applyProtection="1">
      <alignment horizontal="center" vertical="center" wrapText="1"/>
      <protection locked="0"/>
    </xf>
    <xf numFmtId="182" fontId="237" fillId="79" borderId="25" xfId="210" applyNumberFormat="1" applyFont="1" applyFill="1" applyBorder="1" applyAlignment="1" applyProtection="1">
      <alignment horizontal="center" vertical="center" wrapText="1"/>
      <protection locked="0"/>
    </xf>
    <xf numFmtId="2" fontId="229" fillId="48" borderId="82" xfId="207" applyNumberFormat="1" applyFont="1" applyFill="1" applyBorder="1" applyAlignment="1" applyProtection="1">
      <alignment horizontal="center"/>
    </xf>
    <xf numFmtId="4" fontId="46" fillId="0" borderId="40" xfId="0" applyNumberFormat="1" applyFont="1" applyBorder="1" applyAlignment="1"/>
    <xf numFmtId="4" fontId="46" fillId="0" borderId="72" xfId="0" applyNumberFormat="1" applyFont="1" applyBorder="1" applyAlignment="1"/>
    <xf numFmtId="3" fontId="19" fillId="0" borderId="0" xfId="300" applyNumberFormat="1"/>
    <xf numFmtId="1" fontId="0" fillId="0" borderId="0" xfId="0" applyNumberFormat="1"/>
    <xf numFmtId="0" fontId="23" fillId="0" borderId="26" xfId="155" applyFont="1" applyFill="1" applyBorder="1"/>
    <xf numFmtId="0" fontId="43" fillId="0" borderId="44" xfId="306" applyFont="1" applyBorder="1" applyProtection="1">
      <protection locked="0"/>
    </xf>
    <xf numFmtId="0" fontId="43" fillId="0" borderId="26" xfId="306" applyFont="1" applyBorder="1" applyProtection="1">
      <protection locked="0"/>
    </xf>
    <xf numFmtId="4" fontId="238" fillId="58" borderId="29" xfId="459" applyNumberFormat="1" applyFont="1" applyFill="1" applyBorder="1" applyProtection="1">
      <protection locked="0"/>
    </xf>
    <xf numFmtId="4" fontId="238" fillId="58" borderId="30" xfId="459" applyNumberFormat="1" applyFont="1" applyFill="1" applyBorder="1" applyProtection="1">
      <protection locked="0"/>
    </xf>
    <xf numFmtId="4" fontId="238" fillId="58" borderId="31" xfId="459" applyNumberFormat="1" applyFont="1" applyFill="1" applyBorder="1" applyProtection="1">
      <protection locked="0"/>
    </xf>
    <xf numFmtId="183" fontId="237" fillId="80" borderId="26" xfId="167" applyNumberFormat="1" applyFont="1" applyFill="1" applyBorder="1" applyAlignment="1">
      <alignment horizontal="right" vertical="center"/>
    </xf>
    <xf numFmtId="0" fontId="41" fillId="89" borderId="0" xfId="306" applyFill="1"/>
    <xf numFmtId="181" fontId="41" fillId="89" borderId="0" xfId="306" applyNumberFormat="1" applyFill="1"/>
    <xf numFmtId="167" fontId="41" fillId="89" borderId="0" xfId="306" applyNumberFormat="1" applyFill="1"/>
    <xf numFmtId="49" fontId="48" fillId="0" borderId="0" xfId="202" applyNumberFormat="1" applyFont="1" applyBorder="1" applyAlignment="1">
      <alignment horizontal="center" vertical="center"/>
    </xf>
    <xf numFmtId="0" fontId="66" fillId="0" borderId="0" xfId="202" applyFont="1" applyFill="1" applyBorder="1" applyAlignment="1">
      <alignment horizontal="center"/>
    </xf>
    <xf numFmtId="0" fontId="65" fillId="0" borderId="0" xfId="202" applyFont="1" applyBorder="1" applyAlignment="1">
      <alignment horizontal="center" vertical="center"/>
    </xf>
    <xf numFmtId="0" fontId="2" fillId="0" borderId="0" xfId="483"/>
    <xf numFmtId="0" fontId="273" fillId="0" borderId="0" xfId="201" applyFont="1"/>
    <xf numFmtId="3" fontId="2" fillId="0" borderId="0" xfId="483" applyNumberFormat="1"/>
    <xf numFmtId="0" fontId="2" fillId="0" borderId="0" xfId="483" applyBorder="1"/>
    <xf numFmtId="3" fontId="2" fillId="0" borderId="0" xfId="483" applyNumberFormat="1" applyBorder="1"/>
    <xf numFmtId="0" fontId="232" fillId="0" borderId="0" xfId="484" applyFont="1"/>
    <xf numFmtId="0" fontId="2" fillId="0" borderId="0" xfId="484"/>
    <xf numFmtId="0" fontId="2" fillId="0" borderId="0" xfId="484" applyFont="1"/>
    <xf numFmtId="0" fontId="48" fillId="0" borderId="0" xfId="202" applyFont="1" applyFill="1" applyBorder="1" applyAlignment="1">
      <alignment horizontal="center" vertical="center"/>
    </xf>
    <xf numFmtId="3" fontId="274" fillId="0" borderId="0" xfId="484" applyNumberFormat="1" applyFont="1"/>
    <xf numFmtId="3" fontId="274" fillId="0" borderId="0" xfId="202" applyNumberFormat="1" applyFont="1"/>
    <xf numFmtId="0" fontId="48" fillId="0" borderId="0" xfId="202" applyFont="1" applyFill="1" applyBorder="1" applyAlignment="1">
      <alignment vertical="center"/>
    </xf>
    <xf numFmtId="4" fontId="275" fillId="0" borderId="0" xfId="484" applyNumberFormat="1" applyFont="1"/>
    <xf numFmtId="4" fontId="49" fillId="0" borderId="0" xfId="202" applyNumberFormat="1" applyFont="1"/>
    <xf numFmtId="4" fontId="46" fillId="0" borderId="71" xfId="154" applyNumberFormat="1" applyFont="1" applyBorder="1"/>
    <xf numFmtId="3" fontId="46" fillId="0" borderId="0" xfId="312" applyNumberFormat="1" applyFont="1" applyFill="1" applyBorder="1"/>
    <xf numFmtId="3" fontId="229" fillId="0" borderId="0" xfId="202" applyNumberFormat="1" applyFont="1" applyFill="1" applyAlignment="1">
      <alignment horizontal="left"/>
    </xf>
    <xf numFmtId="0" fontId="2" fillId="0" borderId="0" xfId="485" applyFill="1"/>
    <xf numFmtId="0" fontId="2" fillId="0" borderId="0" xfId="484" applyFill="1" applyBorder="1"/>
    <xf numFmtId="0" fontId="2" fillId="0" borderId="0" xfId="484" applyBorder="1"/>
    <xf numFmtId="0" fontId="2" fillId="0" borderId="0" xfId="484" applyNumberFormat="1" applyBorder="1"/>
    <xf numFmtId="2" fontId="28" fillId="0" borderId="0" xfId="0" applyNumberFormat="1" applyFont="1" applyFill="1" applyAlignment="1">
      <alignment vertical="center"/>
    </xf>
    <xf numFmtId="0" fontId="221" fillId="0" borderId="0" xfId="0" applyFont="1" applyFill="1"/>
    <xf numFmtId="0" fontId="49" fillId="0" borderId="0" xfId="0" quotePrefix="1" applyFont="1" applyFill="1" applyAlignment="1" applyProtection="1">
      <alignment horizontal="center"/>
      <protection locked="0"/>
    </xf>
    <xf numFmtId="0" fontId="46" fillId="0" borderId="0" xfId="0" applyFont="1" applyFill="1"/>
    <xf numFmtId="4" fontId="46" fillId="0" borderId="0" xfId="0" applyNumberFormat="1" applyFont="1" applyFill="1"/>
    <xf numFmtId="4" fontId="46" fillId="0" borderId="0" xfId="0" applyNumberFormat="1" applyFont="1" applyFill="1" applyAlignment="1">
      <alignment horizontal="left" vertical="center"/>
    </xf>
    <xf numFmtId="0" fontId="49" fillId="0" borderId="0" xfId="0" applyFont="1" applyFill="1" applyBorder="1"/>
    <xf numFmtId="0" fontId="25" fillId="0" borderId="0" xfId="0" applyFont="1" applyFill="1" applyAlignment="1">
      <alignment vertical="center"/>
    </xf>
    <xf numFmtId="0" fontId="23" fillId="0" borderId="0" xfId="300" applyFont="1" applyFill="1" applyBorder="1" applyAlignment="1">
      <alignment horizontal="center" vertical="center"/>
    </xf>
    <xf numFmtId="0" fontId="60" fillId="0" borderId="0" xfId="300" applyFont="1" applyFill="1" applyBorder="1" applyAlignment="1">
      <alignment horizontal="center" vertical="center"/>
    </xf>
    <xf numFmtId="0" fontId="60" fillId="0" borderId="0" xfId="300" applyFont="1" applyFill="1" applyBorder="1" applyAlignment="1">
      <alignment horizontal="left"/>
    </xf>
    <xf numFmtId="0" fontId="60" fillId="0" borderId="0" xfId="300" applyFont="1" applyFill="1" applyBorder="1" applyAlignment="1">
      <alignment horizontal="center"/>
    </xf>
    <xf numFmtId="1" fontId="23" fillId="0" borderId="0" xfId="300" applyNumberFormat="1" applyFont="1" applyFill="1" applyBorder="1" applyAlignment="1">
      <alignment horizontal="center" vertical="center" wrapText="1"/>
    </xf>
    <xf numFmtId="3" fontId="41" fillId="0" borderId="88" xfId="487" applyNumberFormat="1" applyFont="1" applyFill="1" applyBorder="1" applyAlignment="1" applyProtection="1">
      <alignment horizontal="right"/>
    </xf>
    <xf numFmtId="3" fontId="41" fillId="0" borderId="88" xfId="487" applyNumberFormat="1" applyFont="1" applyBorder="1" applyAlignment="1">
      <alignment horizontal="right"/>
    </xf>
    <xf numFmtId="0" fontId="41" fillId="0" borderId="52" xfId="306" applyBorder="1"/>
    <xf numFmtId="0" fontId="41" fillId="0" borderId="0" xfId="306" applyBorder="1"/>
    <xf numFmtId="0" fontId="41" fillId="0" borderId="39" xfId="306" applyBorder="1"/>
    <xf numFmtId="4" fontId="238" fillId="58" borderId="56" xfId="459" applyNumberFormat="1" applyFont="1" applyFill="1" applyBorder="1" applyProtection="1">
      <protection locked="0"/>
    </xf>
    <xf numFmtId="1" fontId="46" fillId="0" borderId="38" xfId="0" applyNumberFormat="1" applyFont="1" applyBorder="1" applyAlignment="1">
      <alignment horizontal="center"/>
    </xf>
    <xf numFmtId="2" fontId="46" fillId="0" borderId="25" xfId="0" applyNumberFormat="1" applyFont="1" applyBorder="1" applyAlignment="1">
      <alignment horizontal="center" vertical="justify"/>
    </xf>
    <xf numFmtId="0" fontId="0" fillId="0" borderId="0" xfId="0" applyFill="1" applyBorder="1"/>
    <xf numFmtId="4" fontId="0" fillId="0" borderId="0" xfId="0" applyNumberFormat="1" applyFill="1" applyBorder="1"/>
    <xf numFmtId="4" fontId="46" fillId="0" borderId="32" xfId="0" applyNumberFormat="1" applyFont="1" applyBorder="1" applyAlignment="1"/>
    <xf numFmtId="4" fontId="46" fillId="0" borderId="49" xfId="0" applyNumberFormat="1" applyFont="1" applyBorder="1" applyAlignment="1"/>
    <xf numFmtId="3" fontId="41" fillId="0" borderId="0" xfId="487" applyNumberFormat="1" applyFont="1"/>
    <xf numFmtId="166" fontId="20" fillId="0" borderId="0" xfId="0" applyNumberFormat="1" applyFont="1" applyFill="1" applyBorder="1"/>
    <xf numFmtId="14" fontId="24" fillId="0" borderId="0" xfId="0" applyNumberFormat="1" applyFont="1" applyFill="1" applyBorder="1" applyAlignment="1">
      <alignment horizontal="center" vertical="center" wrapText="1"/>
    </xf>
    <xf numFmtId="178" fontId="24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Border="1"/>
    <xf numFmtId="3" fontId="38" fillId="0" borderId="0" xfId="0" applyNumberFormat="1" applyFont="1" applyFill="1" applyBorder="1" applyAlignment="1">
      <alignment horizontal="center"/>
    </xf>
    <xf numFmtId="3" fontId="45" fillId="0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Continuous" vertical="center"/>
    </xf>
    <xf numFmtId="2" fontId="38" fillId="0" borderId="0" xfId="0" applyNumberFormat="1" applyFont="1" applyFill="1" applyBorder="1" applyAlignment="1">
      <alignment horizontal="center"/>
    </xf>
    <xf numFmtId="165" fontId="38" fillId="0" borderId="0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/>
    </xf>
    <xf numFmtId="165" fontId="28" fillId="0" borderId="0" xfId="0" applyNumberFormat="1" applyFont="1" applyFill="1" applyBorder="1" applyAlignment="1">
      <alignment horizontal="center"/>
    </xf>
    <xf numFmtId="0" fontId="281" fillId="0" borderId="0" xfId="306" applyFont="1" applyFill="1" applyBorder="1"/>
    <xf numFmtId="166" fontId="282" fillId="0" borderId="0" xfId="90" applyNumberFormat="1" applyFont="1" applyFill="1" applyBorder="1" applyAlignment="1">
      <alignment horizontal="left"/>
    </xf>
    <xf numFmtId="4" fontId="283" fillId="0" borderId="0" xfId="331" applyNumberFormat="1" applyFont="1" applyFill="1" applyBorder="1" applyProtection="1">
      <protection locked="0"/>
    </xf>
    <xf numFmtId="0" fontId="284" fillId="0" borderId="0" xfId="155" applyFont="1" applyFill="1" applyBorder="1"/>
    <xf numFmtId="4" fontId="285" fillId="0" borderId="0" xfId="331" applyNumberFormat="1" applyFont="1" applyFill="1" applyBorder="1" applyProtection="1">
      <protection locked="0"/>
    </xf>
    <xf numFmtId="0" fontId="286" fillId="0" borderId="0" xfId="306" applyFont="1" applyFill="1" applyBorder="1"/>
    <xf numFmtId="166" fontId="73" fillId="0" borderId="0" xfId="90" applyNumberFormat="1" applyFill="1" applyBorder="1" applyAlignment="1">
      <alignment horizontal="left"/>
    </xf>
    <xf numFmtId="166" fontId="1" fillId="0" borderId="0" xfId="91" applyNumberFormat="1" applyFont="1" applyFill="1" applyBorder="1" applyAlignment="1">
      <alignment horizontal="left"/>
    </xf>
    <xf numFmtId="0" fontId="282" fillId="0" borderId="0" xfId="90" applyFont="1" applyFill="1" applyBorder="1"/>
    <xf numFmtId="166" fontId="140" fillId="0" borderId="0" xfId="91" applyNumberFormat="1" applyFont="1" applyFill="1" applyBorder="1" applyAlignment="1">
      <alignment horizontal="left"/>
    </xf>
    <xf numFmtId="4" fontId="237" fillId="83" borderId="30" xfId="491" applyNumberFormat="1" applyFont="1" applyFill="1" applyBorder="1" applyProtection="1">
      <protection locked="0"/>
    </xf>
    <xf numFmtId="183" fontId="237" fillId="82" borderId="25" xfId="164" applyNumberFormat="1" applyFont="1" applyFill="1" applyBorder="1" applyAlignment="1">
      <alignment horizontal="right" vertical="center"/>
    </xf>
    <xf numFmtId="4" fontId="238" fillId="81" borderId="38" xfId="491" applyNumberFormat="1" applyFont="1" applyFill="1" applyBorder="1" applyProtection="1">
      <protection locked="0"/>
    </xf>
    <xf numFmtId="183" fontId="237" fillId="80" borderId="54" xfId="164" applyNumberFormat="1" applyFont="1" applyFill="1" applyBorder="1" applyAlignment="1">
      <alignment horizontal="right" vertical="center"/>
    </xf>
    <xf numFmtId="4" fontId="238" fillId="58" borderId="23" xfId="491" applyNumberFormat="1" applyFont="1" applyFill="1" applyBorder="1" applyProtection="1">
      <protection locked="0"/>
    </xf>
    <xf numFmtId="0" fontId="103" fillId="58" borderId="0" xfId="491" applyFont="1" applyFill="1"/>
    <xf numFmtId="0" fontId="41" fillId="0" borderId="0" xfId="306" applyFont="1" applyBorder="1"/>
    <xf numFmtId="183" fontId="287" fillId="84" borderId="31" xfId="164" applyNumberFormat="1" applyFont="1" applyFill="1" applyBorder="1" applyAlignment="1">
      <alignment horizontal="right" vertical="center"/>
    </xf>
    <xf numFmtId="0" fontId="238" fillId="58" borderId="63" xfId="491" applyFont="1" applyFill="1" applyBorder="1" applyProtection="1">
      <protection locked="0"/>
    </xf>
    <xf numFmtId="183" fontId="237" fillId="82" borderId="24" xfId="164" applyNumberFormat="1" applyFont="1" applyFill="1" applyBorder="1" applyAlignment="1">
      <alignment horizontal="right" vertical="center"/>
    </xf>
    <xf numFmtId="4" fontId="238" fillId="81" borderId="22" xfId="491" applyNumberFormat="1" applyFont="1" applyFill="1" applyBorder="1" applyProtection="1">
      <protection locked="0"/>
    </xf>
    <xf numFmtId="183" fontId="237" fillId="80" borderId="24" xfId="164" applyNumberFormat="1" applyFont="1" applyFill="1" applyBorder="1" applyAlignment="1">
      <alignment horizontal="right" vertical="center"/>
    </xf>
    <xf numFmtId="4" fontId="238" fillId="58" borderId="22" xfId="491" applyNumberFormat="1" applyFont="1" applyFill="1" applyBorder="1" applyProtection="1">
      <protection locked="0"/>
    </xf>
    <xf numFmtId="182" fontId="48" fillId="79" borderId="27" xfId="492" applyNumberFormat="1" applyFont="1" applyFill="1" applyBorder="1" applyAlignment="1" applyProtection="1">
      <alignment horizontal="center" vertical="center" wrapText="1"/>
      <protection locked="0"/>
    </xf>
    <xf numFmtId="182" fontId="237" fillId="79" borderId="54" xfId="210" applyNumberFormat="1" applyFont="1" applyFill="1" applyBorder="1" applyAlignment="1" applyProtection="1">
      <alignment horizontal="center" vertical="center" wrapText="1"/>
      <protection locked="0"/>
    </xf>
    <xf numFmtId="182" fontId="237" fillId="79" borderId="23" xfId="210" applyNumberFormat="1" applyFont="1" applyFill="1" applyBorder="1" applyAlignment="1" applyProtection="1">
      <alignment horizontal="center" vertical="center" wrapText="1"/>
      <protection locked="0"/>
    </xf>
    <xf numFmtId="182" fontId="237" fillId="79" borderId="79" xfId="210" applyNumberFormat="1" applyFont="1" applyFill="1" applyBorder="1" applyAlignment="1" applyProtection="1">
      <alignment horizontal="center" vertical="center" wrapText="1"/>
      <protection locked="0"/>
    </xf>
    <xf numFmtId="0" fontId="73" fillId="0" borderId="0" xfId="90" applyFill="1" applyBorder="1"/>
    <xf numFmtId="4" fontId="239" fillId="0" borderId="0" xfId="331" applyNumberFormat="1" applyFont="1" applyFill="1" applyBorder="1" applyProtection="1">
      <protection locked="0"/>
    </xf>
    <xf numFmtId="4" fontId="237" fillId="0" borderId="0" xfId="331" applyNumberFormat="1" applyFont="1" applyFill="1" applyBorder="1" applyProtection="1">
      <protection locked="0"/>
    </xf>
    <xf numFmtId="0" fontId="206" fillId="0" borderId="0" xfId="493" applyFont="1"/>
    <xf numFmtId="0" fontId="21" fillId="0" borderId="0" xfId="493" applyFont="1"/>
    <xf numFmtId="49" fontId="20" fillId="0" borderId="0" xfId="492" applyNumberFormat="1" applyFont="1" applyFill="1" applyBorder="1"/>
    <xf numFmtId="185" fontId="20" fillId="0" borderId="0" xfId="492" applyNumberFormat="1" applyFont="1" applyFill="1" applyBorder="1"/>
    <xf numFmtId="185" fontId="251" fillId="0" borderId="0" xfId="492" applyNumberFormat="1" applyFont="1" applyFill="1" applyBorder="1"/>
    <xf numFmtId="0" fontId="50" fillId="27" borderId="0" xfId="493" applyFont="1" applyFill="1" applyAlignment="1"/>
    <xf numFmtId="0" fontId="48" fillId="0" borderId="82" xfId="493" applyFont="1" applyBorder="1"/>
    <xf numFmtId="165" fontId="48" fillId="48" borderId="53" xfId="493" applyNumberFormat="1" applyFont="1" applyFill="1" applyBorder="1" applyAlignment="1">
      <alignment horizontal="center"/>
    </xf>
    <xf numFmtId="165" fontId="48" fillId="0" borderId="51" xfId="493" applyNumberFormat="1" applyFont="1" applyBorder="1" applyAlignment="1">
      <alignment horizontal="center"/>
    </xf>
    <xf numFmtId="0" fontId="48" fillId="0" borderId="41" xfId="493" applyFont="1" applyBorder="1"/>
    <xf numFmtId="165" fontId="48" fillId="48" borderId="59" xfId="493" applyNumberFormat="1" applyFont="1" applyFill="1" applyBorder="1" applyAlignment="1">
      <alignment horizontal="center"/>
    </xf>
    <xf numFmtId="165" fontId="48" fillId="0" borderId="25" xfId="493" applyNumberFormat="1" applyFont="1" applyBorder="1" applyAlignment="1">
      <alignment horizontal="center"/>
    </xf>
    <xf numFmtId="0" fontId="113" fillId="0" borderId="0" xfId="493" applyFont="1" applyBorder="1"/>
    <xf numFmtId="165" fontId="113" fillId="0" borderId="0" xfId="493" applyNumberFormat="1" applyFont="1" applyBorder="1" applyAlignment="1">
      <alignment horizontal="center"/>
    </xf>
    <xf numFmtId="49" fontId="20" fillId="0" borderId="0" xfId="492" applyNumberFormat="1" applyFont="1" applyBorder="1"/>
    <xf numFmtId="0" fontId="20" fillId="0" borderId="0" xfId="492" applyFont="1" applyBorder="1"/>
    <xf numFmtId="0" fontId="20" fillId="0" borderId="0" xfId="492" applyFont="1" applyFill="1" applyBorder="1"/>
    <xf numFmtId="0" fontId="0" fillId="0" borderId="61" xfId="0" applyBorder="1"/>
    <xf numFmtId="0" fontId="23" fillId="0" borderId="14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3" fontId="53" fillId="0" borderId="29" xfId="154" applyNumberFormat="1" applyFont="1" applyBorder="1"/>
    <xf numFmtId="0" fontId="0" fillId="0" borderId="86" xfId="0" applyBorder="1"/>
    <xf numFmtId="0" fontId="24" fillId="24" borderId="37" xfId="0" applyFont="1" applyFill="1" applyBorder="1" applyAlignment="1">
      <alignment horizontal="center" vertical="center" wrapText="1"/>
    </xf>
    <xf numFmtId="0" fontId="24" fillId="24" borderId="92" xfId="0" applyFont="1" applyFill="1" applyBorder="1" applyAlignment="1">
      <alignment horizontal="center" vertical="center" wrapText="1"/>
    </xf>
    <xf numFmtId="0" fontId="24" fillId="24" borderId="28" xfId="0" applyFont="1" applyFill="1" applyBorder="1" applyAlignment="1">
      <alignment horizontal="center" vertical="center" wrapText="1"/>
    </xf>
    <xf numFmtId="0" fontId="24" fillId="24" borderId="58" xfId="0" applyFont="1" applyFill="1" applyBorder="1" applyAlignment="1">
      <alignment horizontal="center" vertical="center" wrapText="1"/>
    </xf>
    <xf numFmtId="0" fontId="24" fillId="24" borderId="86" xfId="0" applyFont="1" applyFill="1" applyBorder="1" applyAlignment="1">
      <alignment horizontal="center" vertical="center" wrapText="1"/>
    </xf>
    <xf numFmtId="0" fontId="24" fillId="24" borderId="89" xfId="0" applyFont="1" applyFill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" vertical="center"/>
    </xf>
    <xf numFmtId="49" fontId="23" fillId="0" borderId="15" xfId="0" applyNumberFormat="1" applyFont="1" applyBorder="1" applyAlignment="1">
      <alignment horizontal="center" vertical="center"/>
    </xf>
    <xf numFmtId="49" fontId="23" fillId="0" borderId="16" xfId="0" applyNumberFormat="1" applyFont="1" applyBorder="1" applyAlignment="1">
      <alignment horizontal="center" vertical="center"/>
    </xf>
    <xf numFmtId="49" fontId="28" fillId="0" borderId="14" xfId="0" applyNumberFormat="1" applyFont="1" applyBorder="1" applyAlignment="1">
      <alignment horizontal="center" vertical="center"/>
    </xf>
    <xf numFmtId="49" fontId="28" fillId="0" borderId="15" xfId="0" applyNumberFormat="1" applyFont="1" applyBorder="1" applyAlignment="1">
      <alignment horizontal="center" vertical="center"/>
    </xf>
    <xf numFmtId="49" fontId="28" fillId="0" borderId="16" xfId="0" applyNumberFormat="1" applyFont="1" applyBorder="1" applyAlignment="1">
      <alignment horizontal="center" vertical="center"/>
    </xf>
    <xf numFmtId="49" fontId="28" fillId="0" borderId="86" xfId="0" applyNumberFormat="1" applyFont="1" applyBorder="1" applyAlignment="1">
      <alignment horizontal="center" vertical="center"/>
    </xf>
    <xf numFmtId="49" fontId="28" fillId="0" borderId="89" xfId="0" applyNumberFormat="1" applyFont="1" applyBorder="1" applyAlignment="1">
      <alignment horizontal="center" vertical="center"/>
    </xf>
    <xf numFmtId="0" fontId="92" fillId="0" borderId="14" xfId="0" applyFont="1" applyBorder="1" applyAlignment="1">
      <alignment horizontal="center"/>
    </xf>
    <xf numFmtId="0" fontId="92" fillId="0" borderId="15" xfId="0" applyFont="1" applyBorder="1" applyAlignment="1">
      <alignment horizontal="center"/>
    </xf>
    <xf numFmtId="0" fontId="92" fillId="0" borderId="16" xfId="0" applyFont="1" applyBorder="1" applyAlignment="1">
      <alignment horizontal="center"/>
    </xf>
    <xf numFmtId="0" fontId="66" fillId="0" borderId="14" xfId="0" applyFont="1" applyBorder="1" applyAlignment="1">
      <alignment horizontal="center"/>
    </xf>
    <xf numFmtId="0" fontId="66" fillId="0" borderId="15" xfId="0" applyFont="1" applyBorder="1" applyAlignment="1">
      <alignment horizontal="center"/>
    </xf>
    <xf numFmtId="0" fontId="66" fillId="0" borderId="16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66" fillId="0" borderId="14" xfId="0" applyFont="1" applyFill="1" applyBorder="1" applyAlignment="1">
      <alignment horizontal="center"/>
    </xf>
    <xf numFmtId="0" fontId="66" fillId="0" borderId="15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0" fontId="66" fillId="0" borderId="37" xfId="0" applyFont="1" applyFill="1" applyBorder="1" applyAlignment="1">
      <alignment horizontal="center"/>
    </xf>
    <xf numFmtId="0" fontId="66" fillId="0" borderId="92" xfId="0" applyFont="1" applyFill="1" applyBorder="1" applyAlignment="1">
      <alignment horizontal="center"/>
    </xf>
    <xf numFmtId="0" fontId="66" fillId="0" borderId="28" xfId="0" applyFont="1" applyFill="1" applyBorder="1" applyAlignment="1">
      <alignment horizontal="center"/>
    </xf>
    <xf numFmtId="0" fontId="23" fillId="0" borderId="14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24" fillId="0" borderId="92" xfId="0" applyFont="1" applyBorder="1" applyAlignment="1">
      <alignment horizontal="center" vertical="center"/>
    </xf>
    <xf numFmtId="0" fontId="95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280" fillId="0" borderId="0" xfId="0" applyFont="1" applyFill="1" applyBorder="1" applyAlignment="1">
      <alignment horizontal="center" vertical="center" wrapText="1"/>
    </xf>
    <xf numFmtId="0" fontId="48" fillId="0" borderId="42" xfId="0" applyFont="1" applyFill="1" applyBorder="1" applyAlignment="1" applyProtection="1">
      <alignment horizontal="center" vertical="center" wrapText="1"/>
      <protection locked="0"/>
    </xf>
    <xf numFmtId="0" fontId="48" fillId="0" borderId="44" xfId="0" applyFont="1" applyFill="1" applyBorder="1" applyAlignment="1" applyProtection="1">
      <alignment horizontal="center" vertical="center" wrapText="1"/>
      <protection locked="0"/>
    </xf>
    <xf numFmtId="0" fontId="50" fillId="0" borderId="19" xfId="0" applyFont="1" applyFill="1" applyBorder="1" applyAlignment="1" applyProtection="1">
      <alignment horizontal="center" vertical="center" wrapText="1"/>
      <protection locked="0"/>
    </xf>
    <xf numFmtId="0" fontId="50" fillId="0" borderId="78" xfId="0" applyFont="1" applyFill="1" applyBorder="1" applyAlignment="1" applyProtection="1">
      <alignment horizontal="center" vertical="center" wrapText="1"/>
      <protection locked="0"/>
    </xf>
    <xf numFmtId="0" fontId="50" fillId="0" borderId="47" xfId="0" applyFont="1" applyFill="1" applyBorder="1" applyAlignment="1" applyProtection="1">
      <alignment horizontal="center" vertical="center" wrapText="1"/>
      <protection locked="0"/>
    </xf>
    <xf numFmtId="0" fontId="48" fillId="0" borderId="19" xfId="0" applyFont="1" applyFill="1" applyBorder="1" applyAlignment="1" applyProtection="1">
      <alignment horizontal="center" vertical="center" wrapText="1"/>
      <protection locked="0"/>
    </xf>
    <xf numFmtId="0" fontId="48" fillId="0" borderId="78" xfId="0" applyFont="1" applyFill="1" applyBorder="1" applyAlignment="1" applyProtection="1">
      <alignment horizontal="center" vertical="center" wrapText="1"/>
      <protection locked="0"/>
    </xf>
    <xf numFmtId="0" fontId="48" fillId="0" borderId="4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Alignment="1">
      <alignment horizontal="left" vertical="center"/>
    </xf>
    <xf numFmtId="0" fontId="23" fillId="0" borderId="37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48" fillId="48" borderId="0" xfId="0" applyFont="1" applyFill="1" applyAlignment="1">
      <alignment horizontal="left" vertical="center"/>
    </xf>
    <xf numFmtId="0" fontId="53" fillId="0" borderId="14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267" fillId="24" borderId="27" xfId="0" applyFont="1" applyFill="1" applyBorder="1" applyAlignment="1">
      <alignment horizontal="center" vertical="center" wrapText="1"/>
    </xf>
    <xf numFmtId="0" fontId="267" fillId="24" borderId="39" xfId="0" applyFont="1" applyFill="1" applyBorder="1" applyAlignment="1">
      <alignment horizontal="center" vertical="center" wrapText="1"/>
    </xf>
    <xf numFmtId="0" fontId="267" fillId="24" borderId="41" xfId="0" applyFont="1" applyFill="1" applyBorder="1" applyAlignment="1">
      <alignment horizontal="center" vertical="center" wrapText="1"/>
    </xf>
    <xf numFmtId="2" fontId="223" fillId="0" borderId="91" xfId="0" applyNumberFormat="1" applyFont="1" applyFill="1" applyBorder="1" applyAlignment="1">
      <alignment horizontal="center"/>
    </xf>
    <xf numFmtId="2" fontId="223" fillId="0" borderId="82" xfId="0" applyNumberFormat="1" applyFont="1" applyFill="1" applyBorder="1" applyAlignment="1">
      <alignment horizontal="center"/>
    </xf>
    <xf numFmtId="2" fontId="66" fillId="0" borderId="14" xfId="207" applyNumberFormat="1" applyFont="1" applyFill="1" applyBorder="1" applyAlignment="1">
      <alignment horizontal="center" vertical="center"/>
    </xf>
    <xf numFmtId="2" fontId="66" fillId="0" borderId="15" xfId="207" applyNumberFormat="1" applyFont="1" applyFill="1" applyBorder="1" applyAlignment="1">
      <alignment horizontal="center" vertical="center"/>
    </xf>
    <xf numFmtId="2" fontId="66" fillId="0" borderId="16" xfId="207" applyNumberFormat="1" applyFont="1" applyFill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2" fontId="24" fillId="27" borderId="47" xfId="0" applyNumberFormat="1" applyFont="1" applyFill="1" applyBorder="1" applyAlignment="1">
      <alignment horizontal="center" vertical="center" wrapText="1"/>
    </xf>
    <xf numFmtId="2" fontId="24" fillId="27" borderId="66" xfId="0" applyNumberFormat="1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4" fontId="24" fillId="0" borderId="14" xfId="0" applyNumberFormat="1" applyFont="1" applyBorder="1" applyAlignment="1">
      <alignment horizontal="center" vertical="center"/>
    </xf>
    <xf numFmtId="4" fontId="24" fillId="0" borderId="16" xfId="0" applyNumberFormat="1" applyFont="1" applyBorder="1" applyAlignment="1">
      <alignment horizontal="center" vertical="center"/>
    </xf>
    <xf numFmtId="2" fontId="23" fillId="0" borderId="0" xfId="0" applyNumberFormat="1" applyFont="1" applyAlignment="1">
      <alignment horizontal="left" vertical="center"/>
    </xf>
    <xf numFmtId="4" fontId="32" fillId="0" borderId="37" xfId="0" applyNumberFormat="1" applyFont="1" applyBorder="1" applyAlignment="1">
      <alignment horizontal="center" vertical="center"/>
    </xf>
    <xf numFmtId="4" fontId="32" fillId="0" borderId="64" xfId="0" applyNumberFormat="1" applyFont="1" applyBorder="1" applyAlignment="1">
      <alignment horizontal="center" vertical="center"/>
    </xf>
    <xf numFmtId="0" fontId="52" fillId="0" borderId="0" xfId="0" applyFont="1" applyAlignment="1">
      <alignment horizontal="left" wrapText="1"/>
    </xf>
    <xf numFmtId="2" fontId="48" fillId="0" borderId="27" xfId="0" applyNumberFormat="1" applyFont="1" applyFill="1" applyBorder="1" applyAlignment="1">
      <alignment horizontal="center" vertical="center" wrapText="1"/>
    </xf>
    <xf numFmtId="2" fontId="48" fillId="0" borderId="39" xfId="0" applyNumberFormat="1" applyFont="1" applyFill="1" applyBorder="1" applyAlignment="1">
      <alignment horizontal="center" vertical="center" wrapText="1"/>
    </xf>
    <xf numFmtId="2" fontId="48" fillId="0" borderId="41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155" fillId="0" borderId="86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left" vertical="center" wrapText="1"/>
    </xf>
    <xf numFmtId="0" fontId="49" fillId="0" borderId="0" xfId="0" applyFont="1" applyAlignment="1">
      <alignment horizontal="left" vertical="top" wrapText="1"/>
    </xf>
    <xf numFmtId="0" fontId="49" fillId="0" borderId="0" xfId="0" applyFont="1" applyAlignment="1"/>
    <xf numFmtId="2" fontId="48" fillId="0" borderId="0" xfId="0" applyNumberFormat="1" applyFont="1" applyAlignment="1">
      <alignment horizontal="left" vertical="top" wrapText="1"/>
    </xf>
    <xf numFmtId="2" fontId="49" fillId="0" borderId="0" xfId="0" applyNumberFormat="1" applyFont="1" applyAlignment="1">
      <alignment horizontal="center" vertical="top" wrapText="1"/>
    </xf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0" fontId="41" fillId="0" borderId="37" xfId="306" applyBorder="1" applyAlignment="1">
      <alignment horizontal="center"/>
    </xf>
    <xf numFmtId="0" fontId="41" fillId="0" borderId="28" xfId="306" applyBorder="1" applyAlignment="1">
      <alignment horizontal="center"/>
    </xf>
    <xf numFmtId="0" fontId="41" fillId="0" borderId="58" xfId="306" applyBorder="1" applyAlignment="1">
      <alignment horizontal="center"/>
    </xf>
    <xf numFmtId="0" fontId="41" fillId="0" borderId="89" xfId="306" applyBorder="1" applyAlignment="1">
      <alignment horizontal="center"/>
    </xf>
    <xf numFmtId="0" fontId="183" fillId="57" borderId="0" xfId="134" applyFont="1" applyFill="1" applyAlignment="1" applyProtection="1">
      <alignment horizontal="right" vertical="center"/>
      <protection locked="0"/>
    </xf>
    <xf numFmtId="0" fontId="184" fillId="58" borderId="0" xfId="134" applyFont="1" applyFill="1" applyAlignment="1"/>
    <xf numFmtId="0" fontId="21" fillId="0" borderId="0" xfId="103" applyAlignment="1" applyProtection="1">
      <alignment horizontal="center" vertical="center"/>
    </xf>
    <xf numFmtId="0" fontId="23" fillId="0" borderId="14" xfId="303" applyFont="1" applyBorder="1" applyAlignment="1">
      <alignment horizontal="center" vertical="center"/>
    </xf>
    <xf numFmtId="0" fontId="23" fillId="0" borderId="15" xfId="303" applyFont="1" applyBorder="1" applyAlignment="1">
      <alignment horizontal="center" vertical="center"/>
    </xf>
    <xf numFmtId="0" fontId="23" fillId="0" borderId="16" xfId="303" applyFont="1" applyBorder="1" applyAlignment="1">
      <alignment horizontal="center" vertical="center"/>
    </xf>
    <xf numFmtId="0" fontId="23" fillId="0" borderId="14" xfId="300" applyFont="1" applyBorder="1" applyAlignment="1">
      <alignment horizontal="center" vertical="center"/>
    </xf>
    <xf numFmtId="0" fontId="23" fillId="0" borderId="15" xfId="300" applyFont="1" applyBorder="1" applyAlignment="1">
      <alignment horizontal="center" vertical="center"/>
    </xf>
    <xf numFmtId="0" fontId="23" fillId="0" borderId="16" xfId="300" applyFont="1" applyBorder="1" applyAlignment="1">
      <alignment horizontal="center" vertical="center"/>
    </xf>
    <xf numFmtId="0" fontId="48" fillId="24" borderId="14" xfId="300" applyFont="1" applyFill="1" applyBorder="1" applyAlignment="1">
      <alignment horizontal="center" vertical="center"/>
    </xf>
    <xf numFmtId="0" fontId="48" fillId="24" borderId="15" xfId="300" applyFont="1" applyFill="1" applyBorder="1" applyAlignment="1">
      <alignment horizontal="center" vertical="center"/>
    </xf>
    <xf numFmtId="0" fontId="48" fillId="24" borderId="16" xfId="300" applyFont="1" applyFill="1" applyBorder="1" applyAlignment="1">
      <alignment horizontal="center" vertical="center"/>
    </xf>
    <xf numFmtId="49" fontId="48" fillId="0" borderId="0" xfId="202" applyNumberFormat="1" applyFont="1" applyBorder="1" applyAlignment="1">
      <alignment horizontal="center" vertical="center"/>
    </xf>
    <xf numFmtId="0" fontId="50" fillId="0" borderId="0" xfId="202" applyFont="1" applyFill="1" applyBorder="1" applyAlignment="1">
      <alignment horizontal="center"/>
    </xf>
    <xf numFmtId="0" fontId="50" fillId="0" borderId="14" xfId="202" applyFont="1" applyBorder="1" applyAlignment="1">
      <alignment horizontal="center"/>
    </xf>
    <xf numFmtId="0" fontId="50" fillId="0" borderId="15" xfId="202" applyFont="1" applyBorder="1" applyAlignment="1">
      <alignment horizontal="center"/>
    </xf>
    <xf numFmtId="0" fontId="50" fillId="0" borderId="16" xfId="202" applyFont="1" applyBorder="1" applyAlignment="1">
      <alignment horizontal="center"/>
    </xf>
    <xf numFmtId="0" fontId="65" fillId="0" borderId="0" xfId="202" applyFont="1" applyBorder="1" applyAlignment="1">
      <alignment horizontal="center" vertical="center"/>
    </xf>
    <xf numFmtId="0" fontId="66" fillId="0" borderId="0" xfId="202" applyFont="1" applyFill="1" applyBorder="1" applyAlignment="1">
      <alignment horizontal="center"/>
    </xf>
    <xf numFmtId="0" fontId="52" fillId="52" borderId="68" xfId="135" applyFont="1" applyFill="1" applyBorder="1" applyAlignment="1">
      <alignment horizontal="center" vertical="center" wrapText="1"/>
    </xf>
    <xf numFmtId="0" fontId="52" fillId="52" borderId="50" xfId="135" applyFont="1" applyFill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5" xfId="299" applyFont="1" applyBorder="1" applyAlignment="1">
      <alignment horizontal="center" vertical="center" wrapText="1"/>
    </xf>
    <xf numFmtId="0" fontId="52" fillId="0" borderId="88" xfId="299" applyFont="1" applyBorder="1" applyAlignment="1">
      <alignment horizontal="center" vertical="center" wrapText="1"/>
    </xf>
    <xf numFmtId="0" fontId="52" fillId="0" borderId="68" xfId="299" applyFont="1" applyBorder="1" applyAlignment="1">
      <alignment horizontal="center" vertical="center" wrapText="1"/>
    </xf>
    <xf numFmtId="0" fontId="52" fillId="0" borderId="50" xfId="299" applyFont="1" applyBorder="1" applyAlignment="1">
      <alignment horizontal="center" vertical="center" wrapText="1"/>
    </xf>
    <xf numFmtId="0" fontId="52" fillId="0" borderId="90" xfId="135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1" xfId="135" applyFont="1" applyBorder="1" applyAlignment="1">
      <alignment horizontal="center" vertical="center"/>
    </xf>
    <xf numFmtId="0" fontId="52" fillId="0" borderId="5" xfId="135" applyFont="1" applyBorder="1" applyAlignment="1">
      <alignment horizontal="center" vertical="center" wrapText="1"/>
    </xf>
    <xf numFmtId="0" fontId="52" fillId="0" borderId="88" xfId="135" applyFont="1" applyBorder="1" applyAlignment="1">
      <alignment horizontal="center" vertical="center" wrapText="1"/>
    </xf>
    <xf numFmtId="0" fontId="52" fillId="0" borderId="68" xfId="135" applyFont="1" applyBorder="1" applyAlignment="1">
      <alignment horizontal="center" vertical="center" wrapText="1"/>
    </xf>
    <xf numFmtId="0" fontId="52" fillId="0" borderId="50" xfId="135" applyFont="1" applyBorder="1" applyAlignment="1">
      <alignment horizontal="center" vertical="center" wrapText="1"/>
    </xf>
    <xf numFmtId="0" fontId="48" fillId="0" borderId="14" xfId="158" applyFont="1" applyFill="1" applyBorder="1" applyAlignment="1">
      <alignment horizontal="center" vertical="center"/>
    </xf>
    <xf numFmtId="0" fontId="48" fillId="0" borderId="15" xfId="158" applyFont="1" applyFill="1" applyBorder="1" applyAlignment="1">
      <alignment horizontal="center" vertical="center"/>
    </xf>
    <xf numFmtId="0" fontId="48" fillId="0" borderId="16" xfId="158" applyFont="1" applyFill="1" applyBorder="1" applyAlignment="1">
      <alignment horizontal="center" vertical="center"/>
    </xf>
    <xf numFmtId="0" fontId="48" fillId="0" borderId="14" xfId="0" applyFont="1" applyBorder="1" applyAlignment="1">
      <alignment horizontal="center" wrapText="1"/>
    </xf>
    <xf numFmtId="0" fontId="48" fillId="0" borderId="15" xfId="0" applyFont="1" applyBorder="1" applyAlignment="1">
      <alignment horizontal="center" wrapText="1"/>
    </xf>
    <xf numFmtId="0" fontId="48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41" fillId="0" borderId="37" xfId="156" applyBorder="1" applyAlignment="1">
      <alignment horizontal="center"/>
    </xf>
    <xf numFmtId="0" fontId="41" fillId="0" borderId="28" xfId="156" applyBorder="1" applyAlignment="1">
      <alignment horizontal="center"/>
    </xf>
    <xf numFmtId="0" fontId="41" fillId="0" borderId="58" xfId="156" applyBorder="1" applyAlignment="1">
      <alignment horizontal="center"/>
    </xf>
    <xf numFmtId="0" fontId="41" fillId="0" borderId="89" xfId="156" applyBorder="1" applyAlignment="1">
      <alignment horizontal="center"/>
    </xf>
  </cellXfs>
  <cellStyles count="494">
    <cellStyle name="[StdExit()]" xfId="1"/>
    <cellStyle name="[StdExit()] 2" xfId="336"/>
    <cellStyle name="20% —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5"/>
    <cellStyle name="20% —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7"/>
    <cellStyle name="20% —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69"/>
    <cellStyle name="20% —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1"/>
    <cellStyle name="20% —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3"/>
    <cellStyle name="20% —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5"/>
    <cellStyle name="40% —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6"/>
    <cellStyle name="40% —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8"/>
    <cellStyle name="40% —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0"/>
    <cellStyle name="40% —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2"/>
    <cellStyle name="40% —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4"/>
    <cellStyle name="40% —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6"/>
    <cellStyle name="60% —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—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 2" xfId="125"/>
    <cellStyle name="Neutralne 2 2" xfId="126"/>
    <cellStyle name="Neutralny" xfId="124" builtinId="28" customBuiltin="1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8 4 2" xfId="485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2 2" xfId="483"/>
    <cellStyle name="Normalny 53" xfId="455"/>
    <cellStyle name="Normalny 54" xfId="457"/>
    <cellStyle name="Normalny 54 2" xfId="484"/>
    <cellStyle name="Normalny 55" xfId="462"/>
    <cellStyle name="Normalny 56" xfId="463"/>
    <cellStyle name="Normalny 57" xfId="477"/>
    <cellStyle name="Normalny 58" xfId="480"/>
    <cellStyle name="Normalny 59" xfId="481"/>
    <cellStyle name="Normalny 6" xfId="147"/>
    <cellStyle name="Normalny 6 2" xfId="299"/>
    <cellStyle name="Normalny 60" xfId="482"/>
    <cellStyle name="Normalny 61" xfId="486"/>
    <cellStyle name="Normalny 62" xfId="488"/>
    <cellStyle name="Normalny 63" xfId="489"/>
    <cellStyle name="Normalny 64" xfId="490"/>
    <cellStyle name="Normalny 65" xfId="492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V_2020" xfId="491"/>
    <cellStyle name="Normalny_Ceny_miesieczneUE_XI_15" xfId="205"/>
    <cellStyle name="Normalny_Ceny_MR2" xfId="209"/>
    <cellStyle name="Normalny_DROB41_0" xfId="255"/>
    <cellStyle name="Normalny_Gielda" xfId="153"/>
    <cellStyle name="Normalny_Handel_2011" xfId="479"/>
    <cellStyle name="Normalny_Handel_2011 2" xfId="301"/>
    <cellStyle name="Normalny_Handel_2011 4" xfId="493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UBOJE_wgGUS_3" xfId="48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" xfId="478" builtinId="5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4"/>
    <cellStyle name="Złe 2" xfId="197"/>
    <cellStyle name="Złe 2 2" xfId="198"/>
    <cellStyle name="Złe 3" xfId="206"/>
    <cellStyle name="Zły" xfId="196" builtinId="27" customBuiltin="1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2016-2020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0"/>
          <c:tx>
            <c:v>2020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0E-4F19-BBE1-4C05C58B10B7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0E-4F19-BBE1-4C05C58B10B7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0E-4F19-BBE1-4C05C58B10B7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0E-4F19-BBE1-4C05C58B10B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10E-4F19-BBE1-4C05C58B10B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10E-4F19-BBE1-4C05C58B10B7}"/>
            </c:ext>
          </c:extLst>
        </c:ser>
        <c:ser>
          <c:idx val="0"/>
          <c:order val="1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0E-4F19-BBE1-4C05C58B10B7}"/>
                </c:ext>
              </c:extLst>
            </c:dLbl>
            <c:dLbl>
              <c:idx val="1"/>
              <c:layout>
                <c:manualLayout>
                  <c:x val="-3.4495687713092381E-2"/>
                  <c:y val="-3.168511906066640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0E-4F19-BBE1-4C05C58B10B7}"/>
                </c:ext>
              </c:extLst>
            </c:dLbl>
            <c:dLbl>
              <c:idx val="2"/>
              <c:layout>
                <c:manualLayout>
                  <c:x val="-4.5534307781281903E-2"/>
                  <c:y val="-2.489545069052353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10E-4F19-BBE1-4C05C58B10B7}"/>
                </c:ext>
              </c:extLst>
            </c:dLbl>
            <c:dLbl>
              <c:idx val="3"/>
              <c:layout>
                <c:manualLayout>
                  <c:x val="-4.2774652764234519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0E-4F19-BBE1-4C05C58B10B7}"/>
                </c:ext>
              </c:extLst>
            </c:dLbl>
            <c:dLbl>
              <c:idx val="4"/>
              <c:layout>
                <c:manualLayout>
                  <c:x val="-3.5875515221616056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10E-4F19-BBE1-4C05C58B10B7}"/>
                </c:ext>
              </c:extLst>
            </c:dLbl>
            <c:dLbl>
              <c:idx val="5"/>
              <c:layout>
                <c:manualLayout>
                  <c:x val="-1.1038620068189557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10E-4F19-BBE1-4C05C58B10B7}"/>
                </c:ext>
              </c:extLst>
            </c:dLbl>
            <c:dLbl>
              <c:idx val="6"/>
              <c:layout>
                <c:manualLayout>
                  <c:x val="-2.0697412627855422E-2"/>
                  <c:y val="-3.1685119060666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10E-4F19-BBE1-4C05C58B10B7}"/>
                </c:ext>
              </c:extLst>
            </c:dLbl>
            <c:dLbl>
              <c:idx val="7"/>
              <c:layout>
                <c:manualLayout>
                  <c:x val="-3.5875515221616056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10E-4F19-BBE1-4C05C58B10B7}"/>
                </c:ext>
              </c:extLst>
            </c:dLbl>
            <c:dLbl>
              <c:idx val="8"/>
              <c:layout>
                <c:manualLayout>
                  <c:x val="-4.8293962798329301E-2"/>
                  <c:y val="-1.5842559530333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10E-4F19-BBE1-4C05C58B10B7}"/>
                </c:ext>
              </c:extLst>
            </c:dLbl>
            <c:dLbl>
              <c:idx val="9"/>
              <c:layout>
                <c:manualLayout>
                  <c:x val="-2.8976377678997588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10E-4F19-BBE1-4C05C58B10B7}"/>
                </c:ext>
              </c:extLst>
            </c:dLbl>
            <c:dLbl>
              <c:idx val="10"/>
              <c:layout>
                <c:manualLayout>
                  <c:x val="-3.8635170238663447E-2"/>
                  <c:y val="-2.2632227900475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10E-4F19-BBE1-4C05C58B10B7}"/>
                </c:ext>
              </c:extLst>
            </c:dLbl>
            <c:dLbl>
              <c:idx val="11"/>
              <c:layout>
                <c:manualLayout>
                  <c:x val="-4.8293962798329301E-2"/>
                  <c:y val="-1.131611395023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10E-4F19-BBE1-4C05C58B10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2-310E-4F19-BBE1-4C05C58B10B7}"/>
            </c:ext>
          </c:extLst>
        </c:ser>
        <c:ser>
          <c:idx val="1"/>
          <c:order val="2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8E-2"/>
                  <c:y val="-3.168511906066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10E-4F19-BBE1-4C05C58B10B7}"/>
                </c:ext>
              </c:extLst>
            </c:dLbl>
            <c:dLbl>
              <c:idx val="1"/>
              <c:layout>
                <c:manualLayout>
                  <c:x val="-3.0356205187521308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10E-4F19-BBE1-4C05C58B10B7}"/>
                </c:ext>
              </c:extLst>
            </c:dLbl>
            <c:dLbl>
              <c:idx val="2"/>
              <c:layout>
                <c:manualLayout>
                  <c:x val="-3.4495687713092367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10E-4F19-BBE1-4C05C58B10B7}"/>
                </c:ext>
              </c:extLst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10E-4F19-BBE1-4C05C58B10B7}"/>
                </c:ext>
              </c:extLst>
            </c:dLbl>
            <c:dLbl>
              <c:idx val="4"/>
              <c:layout>
                <c:manualLayout>
                  <c:x val="-2.7596550170473886E-2"/>
                  <c:y val="2.715867348057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10E-4F19-BBE1-4C05C58B10B7}"/>
                </c:ext>
              </c:extLst>
            </c:dLbl>
            <c:dLbl>
              <c:idx val="5"/>
              <c:layout>
                <c:manualLayout>
                  <c:x val="-2.7596550170473886E-2"/>
                  <c:y val="-3.8474787430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10E-4F19-BBE1-4C05C58B10B7}"/>
                </c:ext>
              </c:extLst>
            </c:dLbl>
            <c:dLbl>
              <c:idx val="6"/>
              <c:layout>
                <c:manualLayout>
                  <c:x val="-3.1736032696044976E-2"/>
                  <c:y val="-3.8474787430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10E-4F19-BBE1-4C05C58B10B7}"/>
                </c:ext>
              </c:extLst>
            </c:dLbl>
            <c:dLbl>
              <c:idx val="7"/>
              <c:layout>
                <c:manualLayout>
                  <c:x val="-4.1394825255710831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10E-4F19-BBE1-4C05C58B10B7}"/>
                </c:ext>
              </c:extLst>
            </c:dLbl>
            <c:dLbl>
              <c:idx val="10"/>
              <c:layout>
                <c:manualLayout>
                  <c:x val="-2.4836895153426502E-2"/>
                  <c:y val="-4.0738010220856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10E-4F19-BBE1-4C05C58B10B7}"/>
                </c:ext>
              </c:extLst>
            </c:dLbl>
            <c:dLbl>
              <c:idx val="11"/>
              <c:layout>
                <c:manualLayout>
                  <c:x val="-2.7596550170473886E-2"/>
                  <c:y val="-3.1685119060666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10E-4F19-BBE1-4C05C58B10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D-310E-4F19-BBE1-4C05C58B10B7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dLbls>
            <c:dLbl>
              <c:idx val="11"/>
              <c:layout>
                <c:manualLayout>
                  <c:x val="-3.035620518752128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10E-4F19-BBE1-4C05C58B10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B05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F-310E-4F19-BBE1-4C05C58B1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9"/>
          <c:y val="0.92313043986536858"/>
          <c:w val="0.83893512518240609"/>
          <c:h val="4.97108866540603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214,00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31A-47A8-AE82-0F94B8F77FD2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31A-47A8-AE82-0F94B8F77FD2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31A-47A8-AE82-0F94B8F77FD2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1A-47A8-AE82-0F94B8F77FD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1A-47A8-AE82-0F94B8F77FD2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1A-47A8-AE82-0F94B8F77FD2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1A-47A8-AE82-0F94B8F77FD2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1A-47A8-AE82-0F94B8F77F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Dania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Irlandia</c:v>
              </c:pt>
              <c:pt idx="7">
                <c:v>Chorwacja</c:v>
              </c:pt>
              <c:pt idx="8">
                <c:v>Niemcy</c:v>
              </c:pt>
              <c:pt idx="9">
                <c:v>Estonia</c:v>
              </c:pt>
              <c:pt idx="10">
                <c:v>Portugalia</c:v>
              </c:pt>
              <c:pt idx="11">
                <c:v>Austria</c:v>
              </c:pt>
              <c:pt idx="12">
                <c:v>Cypr</c:v>
              </c:pt>
              <c:pt idx="13">
                <c:v>Hiszpania</c:v>
              </c:pt>
              <c:pt idx="14">
                <c:v>Średnio w UE</c:v>
              </c:pt>
              <c:pt idx="15">
                <c:v>Węgry</c:v>
              </c:pt>
              <c:pt idx="16">
                <c:v>Czechy</c:v>
              </c:pt>
              <c:pt idx="17">
                <c:v>Rumunia</c:v>
              </c:pt>
              <c:pt idx="18">
                <c:v>Łotwa</c:v>
              </c:pt>
              <c:pt idx="19">
                <c:v>Polska</c:v>
              </c:pt>
              <c:pt idx="20">
                <c:v>Francja</c:v>
              </c:pt>
              <c:pt idx="21">
                <c:v>Słowacja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7"/>
              <c:pt idx="0">
                <c:v>207.91</c:v>
              </c:pt>
              <c:pt idx="1">
                <c:v>185.19</c:v>
              </c:pt>
              <c:pt idx="2">
                <c:v>180.7</c:v>
              </c:pt>
              <c:pt idx="3">
                <c:v>180.29</c:v>
              </c:pt>
              <c:pt idx="4" formatCode="General">
                <c:v>172.43</c:v>
              </c:pt>
              <c:pt idx="5">
                <c:v>171.51</c:v>
              </c:pt>
              <c:pt idx="6">
                <c:v>170.68</c:v>
              </c:pt>
              <c:pt idx="7">
                <c:v>170.55</c:v>
              </c:pt>
              <c:pt idx="8">
                <c:v>170.14</c:v>
              </c:pt>
              <c:pt idx="9">
                <c:v>169.91</c:v>
              </c:pt>
              <c:pt idx="10">
                <c:v>166.29</c:v>
              </c:pt>
              <c:pt idx="11">
                <c:v>164.7</c:v>
              </c:pt>
              <c:pt idx="12" formatCode="#,##0.00">
                <c:v>163.28</c:v>
              </c:pt>
              <c:pt idx="13">
                <c:v>162.31</c:v>
              </c:pt>
              <c:pt idx="14">
                <c:v>162.31</c:v>
              </c:pt>
              <c:pt idx="15">
                <c:v>161.44</c:v>
              </c:pt>
              <c:pt idx="16">
                <c:v>154.26</c:v>
              </c:pt>
              <c:pt idx="17">
                <c:v>153.96</c:v>
              </c:pt>
              <c:pt idx="18">
                <c:v>152.18</c:v>
              </c:pt>
              <c:pt idx="19">
                <c:v>152.13</c:v>
              </c:pt>
              <c:pt idx="20">
                <c:v>151.97</c:v>
              </c:pt>
              <c:pt idx="21">
                <c:v>150</c:v>
              </c:pt>
              <c:pt idx="22">
                <c:v>149.49</c:v>
              </c:pt>
              <c:pt idx="23">
                <c:v>144.61000000000001</c:v>
              </c:pt>
              <c:pt idx="24">
                <c:v>130.52000000000001</c:v>
              </c:pt>
            </c:numLit>
          </c:val>
          <c:extLst>
            <c:ext xmlns:c16="http://schemas.microsoft.com/office/drawing/2014/chart" uri="{C3380CC4-5D6E-409C-BE32-E72D297353CC}">
              <c16:uniqueId val="{00000009-C31A-47A8-AE82-0F94B8F77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14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18"/>
          <c:y val="9.1445691157618803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123.93866666666743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93.628174999999658</c:v>
              </c:pt>
              <c:pt idx="5">
                <c:v>127.13395833333261</c:v>
              </c:pt>
              <c:pt idx="6">
                <c:v>141.494933333332</c:v>
              </c:pt>
              <c:pt idx="7">
                <c:v>119.37539166666627</c:v>
              </c:pt>
              <c:pt idx="8">
                <c:v>109.31940833333285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117.69961666666732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157.12572499999752</c:v>
              </c:pt>
              <c:pt idx="19">
                <c:v>138.20690410958795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A85B-41B0-AA1F-2472091130D4}"/>
            </c:ext>
          </c:extLst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157.23307499999652</c:v>
              </c:pt>
              <c:pt idx="1">
                <c:v>185.74314166666423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148.85746666666677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159.06079166666692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178.48598333333376</c:v>
              </c:pt>
              <c:pt idx="11">
                <c:v>188.46823333333177</c:v>
              </c:pt>
              <c:pt idx="12">
                <c:v>171.29306666666452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A85B-41B0-AA1F-2472091130D4}"/>
            </c:ext>
          </c:extLst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138.42847499999976</c:v>
              </c:pt>
              <c:pt idx="1">
                <c:v>162.59458333333123</c:v>
              </c:pt>
              <c:pt idx="2">
                <c:v>164.01379999999995</c:v>
              </c:pt>
              <c:pt idx="3">
                <c:v>119.43026666666638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166.51127499999998</c:v>
              </c:pt>
              <c:pt idx="7">
                <c:v>135.51296666666499</c:v>
              </c:pt>
              <c:pt idx="8">
                <c:v>127.256474999999</c:v>
              </c:pt>
              <c:pt idx="9">
                <c:v>138.35545000000027</c:v>
              </c:pt>
              <c:pt idx="10">
                <c:v>139.04094166666499</c:v>
              </c:pt>
              <c:pt idx="11">
                <c:v>145.22661666666698</c:v>
              </c:pt>
              <c:pt idx="12">
                <c:v>135.17066666666472</c:v>
              </c:pt>
              <c:pt idx="13">
                <c:v>153.23854166666698</c:v>
              </c:pt>
              <c:pt idx="14">
                <c:v>142.21501666666595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170.51689166666552</c:v>
              </c:pt>
              <c:pt idx="18">
                <c:v>175.47700833333386</c:v>
              </c:pt>
              <c:pt idx="19">
                <c:v>156.59682599531772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A85B-41B0-AA1F-247209113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12416"/>
        <c:axId val="138413952"/>
      </c:lineChart>
      <c:catAx>
        <c:axId val="13841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4139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8413952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412416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91"/>
          <c:y val="0.67256812898387763"/>
          <c:w val="0.17787992469527689"/>
          <c:h val="0.188791001124859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000000000000311" r="0.75000000000000311" t="0.73000000000000065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1.png"/><Relationship Id="rId19" Type="http://schemas.openxmlformats.org/officeDocument/2006/relationships/chart" Target="../charts/chart2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8991600" y="2933700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66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392450" y="108458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67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7730925" y="1084897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67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7942400" y="1086167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66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8280875" y="1082675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66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8451075" y="1080135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66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903850" y="1076325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66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9153425" y="1076325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66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8971200" y="107124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65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9597350" y="1056322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65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9258875" y="1065212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65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0123150" y="1058862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65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0329182" y="10532382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80444" y="631507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97853981" y="6315075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39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07576232" y="6315075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8289145" y="6315075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68788267" y="6315075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59042219" y="6140903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9118373" y="6166759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9445857" y="6207580"/>
          <a:ext cx="9230144" cy="5639289"/>
        </a:xfrm>
        <a:prstGeom prst="rect">
          <a:avLst/>
        </a:prstGeom>
      </xdr:spPr>
    </xdr:pic>
    <xdr:clientData/>
  </xdr:oneCellAnchor>
  <xdr:oneCellAnchor>
    <xdr:from>
      <xdr:col>33</xdr:col>
      <xdr:colOff>517073</xdr:colOff>
      <xdr:row>38</xdr:row>
      <xdr:rowOff>81644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9690898" y="623479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78438375" y="631507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462643</xdr:colOff>
      <xdr:row>38</xdr:row>
      <xdr:rowOff>81643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0340068" y="6234793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258536</xdr:colOff>
      <xdr:row>7</xdr:row>
      <xdr:rowOff>81643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9064636" y="1215118"/>
          <a:ext cx="9242337" cy="5651482"/>
        </a:xfrm>
        <a:prstGeom prst="rect">
          <a:avLst/>
        </a:prstGeom>
      </xdr:spPr>
    </xdr:pic>
    <xdr:clientData/>
  </xdr:oneCellAnchor>
  <xdr:oneCellAnchor>
    <xdr:from>
      <xdr:col>67</xdr:col>
      <xdr:colOff>476250</xdr:colOff>
      <xdr:row>6</xdr:row>
      <xdr:rowOff>176893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9404925" y="1129393"/>
          <a:ext cx="9243060" cy="5654040"/>
        </a:xfrm>
        <a:prstGeom prst="rect">
          <a:avLst/>
        </a:prstGeom>
      </xdr:spPr>
    </xdr:pic>
    <xdr:clientData/>
  </xdr:oneCellAnchor>
  <xdr:oneCellAnchor>
    <xdr:from>
      <xdr:col>50</xdr:col>
      <xdr:colOff>476249</xdr:colOff>
      <xdr:row>6</xdr:row>
      <xdr:rowOff>40824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9527499" y="1012374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217714</xdr:colOff>
      <xdr:row>6</xdr:row>
      <xdr:rowOff>54429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972564" y="1025979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381000</xdr:colOff>
      <xdr:row>6</xdr:row>
      <xdr:rowOff>27215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258425" y="998765"/>
          <a:ext cx="9230144" cy="563928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4</xdr:row>
      <xdr:rowOff>247650</xdr:rowOff>
    </xdr:from>
    <xdr:to>
      <xdr:col>21</xdr:col>
      <xdr:colOff>323849</xdr:colOff>
      <xdr:row>24</xdr:row>
      <xdr:rowOff>190500</xdr:rowOff>
    </xdr:to>
    <xdr:pic>
      <xdr:nvPicPr>
        <xdr:cNvPr id="2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1175" y="1514475"/>
          <a:ext cx="9258300" cy="557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22</xdr:col>
      <xdr:colOff>80221</xdr:colOff>
      <xdr:row>22</xdr:row>
      <xdr:rowOff>261453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33529" y="997324"/>
          <a:ext cx="9156986" cy="56514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751"/>
      <c r="Y1" s="1751"/>
      <c r="Z1" s="1751"/>
      <c r="AA1" s="1751"/>
      <c r="AB1" s="1751"/>
      <c r="AC1" s="1751"/>
      <c r="AD1" s="1751"/>
      <c r="AE1" s="1751"/>
      <c r="AF1" s="1751"/>
    </row>
    <row r="2" spans="2:57" ht="15" customHeight="1" thickBot="1">
      <c r="X2" s="127"/>
      <c r="Y2" s="127"/>
      <c r="Z2" s="127"/>
      <c r="AA2" s="127"/>
      <c r="AB2" s="127"/>
      <c r="AC2" s="127"/>
      <c r="AD2" s="127"/>
      <c r="AE2" s="127"/>
      <c r="AF2" s="127"/>
    </row>
    <row r="3" spans="2:57" ht="21" thickBot="1">
      <c r="B3" s="1745" t="s">
        <v>466</v>
      </c>
      <c r="C3" s="1746"/>
      <c r="D3" s="1746"/>
      <c r="E3" s="1746"/>
      <c r="F3" s="1746"/>
      <c r="G3" s="1746"/>
      <c r="H3" s="1746"/>
      <c r="I3" s="1746"/>
      <c r="J3" s="1746"/>
      <c r="K3" s="1747"/>
      <c r="L3" s="1745">
        <v>2017</v>
      </c>
      <c r="M3" s="1746"/>
      <c r="N3" s="1747"/>
      <c r="O3" s="1745">
        <v>2016</v>
      </c>
      <c r="P3" s="1746"/>
      <c r="Q3" s="1747"/>
      <c r="R3" s="1745">
        <v>2015</v>
      </c>
      <c r="S3" s="1746"/>
      <c r="T3" s="1747"/>
      <c r="U3" s="1745">
        <v>2014</v>
      </c>
      <c r="V3" s="1746"/>
      <c r="W3" s="1747"/>
      <c r="X3" s="1745">
        <v>2013</v>
      </c>
      <c r="Y3" s="1746"/>
      <c r="Z3" s="1747"/>
      <c r="AA3" s="1745">
        <v>2012</v>
      </c>
      <c r="AB3" s="1746"/>
      <c r="AC3" s="1747"/>
      <c r="AD3" s="1745">
        <v>2011</v>
      </c>
      <c r="AE3" s="1746"/>
      <c r="AF3" s="1747"/>
      <c r="AG3" s="1745">
        <v>2010</v>
      </c>
      <c r="AH3" s="1746"/>
      <c r="AI3" s="1747"/>
      <c r="AJ3" s="1745">
        <v>2009</v>
      </c>
      <c r="AK3" s="1746"/>
      <c r="AL3" s="1747"/>
      <c r="AM3" s="624"/>
      <c r="AN3" s="625">
        <v>2008</v>
      </c>
      <c r="AO3" s="626"/>
      <c r="AP3" s="624"/>
      <c r="AQ3" s="625">
        <v>2007</v>
      </c>
      <c r="AR3" s="626"/>
      <c r="AS3" s="1752">
        <v>2006</v>
      </c>
      <c r="AT3" s="1753"/>
      <c r="AU3" s="1754"/>
      <c r="AV3" s="1752">
        <v>2005</v>
      </c>
      <c r="AW3" s="1753"/>
      <c r="AX3" s="1754"/>
      <c r="AY3" s="1174"/>
      <c r="AZ3" s="1755">
        <v>2004</v>
      </c>
      <c r="BA3" s="1756"/>
      <c r="BB3" s="1757"/>
      <c r="BC3" s="1748">
        <v>2003</v>
      </c>
      <c r="BD3" s="1749"/>
      <c r="BE3" s="1750"/>
    </row>
    <row r="4" spans="2:57" ht="24.75" customHeight="1">
      <c r="B4" s="79" t="s">
        <v>2</v>
      </c>
      <c r="C4" s="1731" t="s">
        <v>159</v>
      </c>
      <c r="D4" s="1732"/>
      <c r="E4" s="1732"/>
      <c r="F4" s="1732"/>
      <c r="G4" s="1733"/>
      <c r="H4" s="1005" t="s">
        <v>209</v>
      </c>
      <c r="I4" s="1006" t="s">
        <v>4</v>
      </c>
      <c r="J4" s="1007" t="s">
        <v>5</v>
      </c>
      <c r="K4" s="1008" t="s">
        <v>210</v>
      </c>
      <c r="L4" s="1159" t="s">
        <v>4</v>
      </c>
      <c r="M4" s="1160" t="s">
        <v>5</v>
      </c>
      <c r="N4" s="1161" t="s">
        <v>210</v>
      </c>
      <c r="O4" s="556" t="s">
        <v>4</v>
      </c>
      <c r="P4" s="557" t="s">
        <v>5</v>
      </c>
      <c r="Q4" s="558" t="s">
        <v>210</v>
      </c>
      <c r="R4" s="550" t="s">
        <v>4</v>
      </c>
      <c r="S4" s="551" t="s">
        <v>5</v>
      </c>
      <c r="T4" s="552" t="s">
        <v>210</v>
      </c>
      <c r="U4" s="553" t="s">
        <v>4</v>
      </c>
      <c r="V4" s="554" t="s">
        <v>5</v>
      </c>
      <c r="W4" s="555" t="s">
        <v>210</v>
      </c>
      <c r="X4" s="556" t="s">
        <v>4</v>
      </c>
      <c r="Y4" s="557" t="s">
        <v>5</v>
      </c>
      <c r="Z4" s="558" t="s">
        <v>210</v>
      </c>
      <c r="AA4" s="559" t="s">
        <v>4</v>
      </c>
      <c r="AB4" s="560" t="s">
        <v>5</v>
      </c>
      <c r="AC4" s="561" t="s">
        <v>210</v>
      </c>
      <c r="AD4" s="562" t="s">
        <v>4</v>
      </c>
      <c r="AE4" s="563" t="s">
        <v>5</v>
      </c>
      <c r="AF4" s="564" t="s">
        <v>210</v>
      </c>
      <c r="AG4" s="554" t="s">
        <v>4</v>
      </c>
      <c r="AH4" s="554" t="s">
        <v>5</v>
      </c>
      <c r="AI4" s="555" t="s">
        <v>210</v>
      </c>
      <c r="AJ4" s="180" t="s">
        <v>4</v>
      </c>
      <c r="AK4" s="180" t="s">
        <v>5</v>
      </c>
      <c r="AL4" s="181" t="s">
        <v>210</v>
      </c>
      <c r="AM4" s="627" t="s">
        <v>4</v>
      </c>
      <c r="AN4" s="628" t="s">
        <v>5</v>
      </c>
      <c r="AO4" s="629" t="s">
        <v>210</v>
      </c>
      <c r="AP4" s="630" t="s">
        <v>4</v>
      </c>
      <c r="AQ4" s="547" t="s">
        <v>5</v>
      </c>
      <c r="AR4" s="631" t="s">
        <v>210</v>
      </c>
      <c r="AS4" s="632" t="s">
        <v>4</v>
      </c>
      <c r="AT4" s="633" t="s">
        <v>5</v>
      </c>
      <c r="AU4" s="634" t="s">
        <v>210</v>
      </c>
      <c r="AV4" s="635" t="s">
        <v>4</v>
      </c>
      <c r="AW4" s="636" t="s">
        <v>5</v>
      </c>
      <c r="AX4" s="182" t="s">
        <v>210</v>
      </c>
      <c r="AY4" s="182" t="s">
        <v>210</v>
      </c>
      <c r="AZ4" s="637" t="s">
        <v>4</v>
      </c>
      <c r="BA4" s="638" t="s">
        <v>5</v>
      </c>
      <c r="BB4" s="639" t="s">
        <v>210</v>
      </c>
      <c r="BC4" s="640" t="s">
        <v>4</v>
      </c>
      <c r="BD4" s="641" t="s">
        <v>5</v>
      </c>
      <c r="BE4" s="642" t="s">
        <v>210</v>
      </c>
    </row>
    <row r="5" spans="2:57" ht="22.5" customHeight="1" thickBot="1">
      <c r="B5" s="137" t="s">
        <v>6</v>
      </c>
      <c r="C5" s="1734"/>
      <c r="D5" s="1735"/>
      <c r="E5" s="1735"/>
      <c r="F5" s="1735"/>
      <c r="G5" s="1736"/>
      <c r="H5" s="1009" t="s">
        <v>465</v>
      </c>
      <c r="I5" s="1010" t="s">
        <v>8</v>
      </c>
      <c r="J5" s="1011" t="s">
        <v>9</v>
      </c>
      <c r="K5" s="1012" t="s">
        <v>212</v>
      </c>
      <c r="L5" s="1162" t="s">
        <v>8</v>
      </c>
      <c r="M5" s="1163" t="s">
        <v>9</v>
      </c>
      <c r="N5" s="1164" t="s">
        <v>212</v>
      </c>
      <c r="O5" s="571" t="s">
        <v>8</v>
      </c>
      <c r="P5" s="572" t="s">
        <v>9</v>
      </c>
      <c r="Q5" s="573" t="s">
        <v>212</v>
      </c>
      <c r="R5" s="565" t="s">
        <v>8</v>
      </c>
      <c r="S5" s="566" t="s">
        <v>9</v>
      </c>
      <c r="T5" s="567" t="s">
        <v>212</v>
      </c>
      <c r="U5" s="568" t="s">
        <v>8</v>
      </c>
      <c r="V5" s="569" t="s">
        <v>9</v>
      </c>
      <c r="W5" s="570" t="s">
        <v>212</v>
      </c>
      <c r="X5" s="571" t="s">
        <v>8</v>
      </c>
      <c r="Y5" s="572" t="s">
        <v>9</v>
      </c>
      <c r="Z5" s="573" t="s">
        <v>212</v>
      </c>
      <c r="AA5" s="574" t="s">
        <v>8</v>
      </c>
      <c r="AB5" s="575" t="s">
        <v>9</v>
      </c>
      <c r="AC5" s="576" t="s">
        <v>212</v>
      </c>
      <c r="AD5" s="577" t="s">
        <v>8</v>
      </c>
      <c r="AE5" s="578" t="s">
        <v>9</v>
      </c>
      <c r="AF5" s="579" t="s">
        <v>212</v>
      </c>
      <c r="AG5" s="569" t="s">
        <v>8</v>
      </c>
      <c r="AH5" s="569" t="s">
        <v>9</v>
      </c>
      <c r="AI5" s="570" t="s">
        <v>212</v>
      </c>
      <c r="AJ5" s="183" t="s">
        <v>8</v>
      </c>
      <c r="AK5" s="183" t="s">
        <v>9</v>
      </c>
      <c r="AL5" s="184" t="s">
        <v>212</v>
      </c>
      <c r="AM5" s="643" t="s">
        <v>8</v>
      </c>
      <c r="AN5" s="644" t="s">
        <v>9</v>
      </c>
      <c r="AO5" s="645" t="s">
        <v>212</v>
      </c>
      <c r="AP5" s="630" t="s">
        <v>8</v>
      </c>
      <c r="AQ5" s="547" t="s">
        <v>9</v>
      </c>
      <c r="AR5" s="631" t="s">
        <v>212</v>
      </c>
      <c r="AS5" s="632" t="s">
        <v>8</v>
      </c>
      <c r="AT5" s="633" t="s">
        <v>9</v>
      </c>
      <c r="AU5" s="634" t="s">
        <v>212</v>
      </c>
      <c r="AV5" s="635" t="s">
        <v>8</v>
      </c>
      <c r="AW5" s="636" t="s">
        <v>9</v>
      </c>
      <c r="AX5" s="182" t="s">
        <v>212</v>
      </c>
      <c r="AY5" s="182" t="s">
        <v>212</v>
      </c>
      <c r="AZ5" s="646" t="s">
        <v>8</v>
      </c>
      <c r="BA5" s="647" t="s">
        <v>9</v>
      </c>
      <c r="BB5" s="648" t="s">
        <v>212</v>
      </c>
      <c r="BC5" s="649" t="s">
        <v>8</v>
      </c>
      <c r="BD5" s="650" t="s">
        <v>9</v>
      </c>
      <c r="BE5" s="651" t="s">
        <v>212</v>
      </c>
    </row>
    <row r="6" spans="2:57" ht="29.25" customHeight="1" thickBot="1">
      <c r="B6" s="158" t="s">
        <v>220</v>
      </c>
      <c r="C6" s="170">
        <v>2018</v>
      </c>
      <c r="D6" s="170">
        <v>2017</v>
      </c>
      <c r="E6" s="170">
        <v>2016</v>
      </c>
      <c r="F6" s="170">
        <v>2015</v>
      </c>
      <c r="G6" s="170">
        <v>2014</v>
      </c>
      <c r="H6" s="1013" t="s">
        <v>18</v>
      </c>
      <c r="I6" s="1014" t="s">
        <v>10</v>
      </c>
      <c r="J6" s="1015" t="s">
        <v>214</v>
      </c>
      <c r="K6" s="1016" t="s">
        <v>18</v>
      </c>
      <c r="L6" s="1165" t="s">
        <v>10</v>
      </c>
      <c r="M6" s="1166" t="s">
        <v>214</v>
      </c>
      <c r="N6" s="1167" t="s">
        <v>18</v>
      </c>
      <c r="O6" s="586" t="s">
        <v>10</v>
      </c>
      <c r="P6" s="587" t="s">
        <v>214</v>
      </c>
      <c r="Q6" s="588" t="s">
        <v>18</v>
      </c>
      <c r="R6" s="580" t="s">
        <v>10</v>
      </c>
      <c r="S6" s="581" t="s">
        <v>214</v>
      </c>
      <c r="T6" s="582" t="s">
        <v>18</v>
      </c>
      <c r="U6" s="583" t="s">
        <v>10</v>
      </c>
      <c r="V6" s="584" t="s">
        <v>214</v>
      </c>
      <c r="W6" s="585" t="s">
        <v>18</v>
      </c>
      <c r="X6" s="586" t="s">
        <v>10</v>
      </c>
      <c r="Y6" s="587" t="s">
        <v>214</v>
      </c>
      <c r="Z6" s="588" t="s">
        <v>18</v>
      </c>
      <c r="AA6" s="589" t="s">
        <v>10</v>
      </c>
      <c r="AB6" s="590" t="s">
        <v>214</v>
      </c>
      <c r="AC6" s="591" t="s">
        <v>18</v>
      </c>
      <c r="AD6" s="592" t="s">
        <v>10</v>
      </c>
      <c r="AE6" s="593" t="s">
        <v>214</v>
      </c>
      <c r="AF6" s="594" t="s">
        <v>18</v>
      </c>
      <c r="AG6" s="584" t="s">
        <v>10</v>
      </c>
      <c r="AH6" s="584" t="s">
        <v>214</v>
      </c>
      <c r="AI6" s="585" t="s">
        <v>18</v>
      </c>
      <c r="AJ6" s="186" t="s">
        <v>10</v>
      </c>
      <c r="AK6" s="186" t="s">
        <v>214</v>
      </c>
      <c r="AL6" s="187" t="s">
        <v>18</v>
      </c>
      <c r="AM6" s="652" t="s">
        <v>10</v>
      </c>
      <c r="AN6" s="653" t="s">
        <v>214</v>
      </c>
      <c r="AO6" s="654" t="s">
        <v>18</v>
      </c>
      <c r="AP6" s="630" t="s">
        <v>10</v>
      </c>
      <c r="AQ6" s="547" t="s">
        <v>214</v>
      </c>
      <c r="AR6" s="655" t="s">
        <v>18</v>
      </c>
      <c r="AS6" s="656" t="s">
        <v>10</v>
      </c>
      <c r="AT6" s="657" t="s">
        <v>214</v>
      </c>
      <c r="AU6" s="658" t="s">
        <v>18</v>
      </c>
      <c r="AV6" s="659" t="s">
        <v>10</v>
      </c>
      <c r="AW6" s="660" t="s">
        <v>214</v>
      </c>
      <c r="AX6" s="185" t="s">
        <v>18</v>
      </c>
      <c r="AY6" s="185" t="s">
        <v>18</v>
      </c>
      <c r="AZ6" s="661" t="s">
        <v>10</v>
      </c>
      <c r="BA6" s="662" t="s">
        <v>214</v>
      </c>
      <c r="BB6" s="663" t="s">
        <v>18</v>
      </c>
      <c r="BC6" s="664" t="s">
        <v>10</v>
      </c>
      <c r="BD6" s="665" t="s">
        <v>214</v>
      </c>
      <c r="BE6" s="666" t="s">
        <v>18</v>
      </c>
    </row>
    <row r="7" spans="2:57" ht="16.5" thickBot="1">
      <c r="B7" s="1737" t="s">
        <v>11</v>
      </c>
      <c r="C7" s="1738"/>
      <c r="D7" s="1738"/>
      <c r="E7" s="1738"/>
      <c r="F7" s="1738"/>
      <c r="G7" s="1738"/>
      <c r="H7" s="1738"/>
      <c r="I7" s="1738"/>
      <c r="J7" s="1738"/>
      <c r="K7" s="1738"/>
      <c r="L7" s="1738"/>
      <c r="M7" s="1738"/>
      <c r="N7" s="1738"/>
      <c r="O7" s="1738"/>
      <c r="P7" s="1738"/>
      <c r="Q7" s="1738"/>
      <c r="R7" s="1738"/>
      <c r="S7" s="1738"/>
      <c r="T7" s="1738"/>
      <c r="U7" s="1738"/>
      <c r="V7" s="1738"/>
      <c r="W7" s="1739"/>
      <c r="X7" s="1738"/>
      <c r="Y7" s="1738"/>
      <c r="Z7" s="1738"/>
      <c r="AA7" s="1738"/>
      <c r="AB7" s="1738"/>
      <c r="AC7" s="1738"/>
      <c r="AD7" s="1738"/>
      <c r="AE7" s="1738"/>
      <c r="AF7" s="1739"/>
      <c r="AG7" s="1738"/>
      <c r="AH7" s="1738"/>
      <c r="AI7" s="1739"/>
      <c r="AJ7" s="1738"/>
      <c r="AK7" s="1738"/>
      <c r="AL7" s="1738"/>
      <c r="AM7" s="1738"/>
      <c r="AN7" s="1738"/>
      <c r="AO7" s="1738"/>
      <c r="AP7" s="1738"/>
      <c r="AQ7" s="1738"/>
      <c r="AR7" s="1739"/>
      <c r="AS7" s="1738"/>
      <c r="AT7" s="1738"/>
      <c r="AU7" s="1738"/>
      <c r="AV7" s="1738"/>
      <c r="AW7" s="1738"/>
      <c r="AX7" s="1739"/>
      <c r="AY7" s="1738"/>
      <c r="AZ7" s="1738"/>
      <c r="BA7" s="1738"/>
      <c r="BB7" s="1738"/>
      <c r="BC7" s="1738"/>
      <c r="BD7" s="1738"/>
      <c r="BE7" s="1739"/>
    </row>
    <row r="8" spans="2:57" ht="15">
      <c r="B8" s="130" t="s">
        <v>125</v>
      </c>
      <c r="C8" s="140">
        <v>5938.9196078431378</v>
      </c>
      <c r="D8" s="140">
        <v>6761.0617647058825</v>
      </c>
      <c r="E8" s="140">
        <v>6323.8970588235297</v>
      </c>
      <c r="F8" s="140">
        <v>5711.3470588235286</v>
      </c>
      <c r="G8" s="140">
        <v>6439.2186274509804</v>
      </c>
      <c r="H8" s="1017">
        <v>-12.159956312697725</v>
      </c>
      <c r="I8" s="1017">
        <v>61.43</v>
      </c>
      <c r="J8" s="1017">
        <v>92.8</v>
      </c>
      <c r="K8" s="1017">
        <v>27.907274336214442</v>
      </c>
      <c r="L8" s="1168">
        <v>61.28</v>
      </c>
      <c r="M8" s="1168">
        <v>92.1</v>
      </c>
      <c r="N8" s="1168">
        <v>23.190450371082807</v>
      </c>
      <c r="O8" s="597">
        <v>61.19</v>
      </c>
      <c r="P8" s="597">
        <v>90.5</v>
      </c>
      <c r="Q8" s="597">
        <v>17.785475462509499</v>
      </c>
      <c r="R8" s="595">
        <v>61.18</v>
      </c>
      <c r="S8" s="595">
        <v>90.4</v>
      </c>
      <c r="T8" s="595">
        <v>17.099599396384015</v>
      </c>
      <c r="U8" s="596">
        <v>61.13</v>
      </c>
      <c r="V8" s="596">
        <v>89.3</v>
      </c>
      <c r="W8" s="1156">
        <v>17.430702307458251</v>
      </c>
      <c r="X8" s="597">
        <v>61.17</v>
      </c>
      <c r="Y8" s="597">
        <v>87.7</v>
      </c>
      <c r="Z8" s="597">
        <v>16.181822217678253</v>
      </c>
      <c r="AA8" s="598">
        <v>61.18</v>
      </c>
      <c r="AB8" s="599">
        <v>87.5</v>
      </c>
      <c r="AC8" s="600">
        <v>15.771491095499576</v>
      </c>
      <c r="AD8" s="601">
        <v>61.31</v>
      </c>
      <c r="AE8" s="602">
        <v>87.3</v>
      </c>
      <c r="AF8" s="603">
        <v>11.040965069496695</v>
      </c>
      <c r="AG8" s="160">
        <v>61.28</v>
      </c>
      <c r="AH8" s="141">
        <v>88.1</v>
      </c>
      <c r="AI8" s="142">
        <v>8.9320386972092471</v>
      </c>
      <c r="AJ8" s="160">
        <v>61.18</v>
      </c>
      <c r="AK8" s="141">
        <v>87.7</v>
      </c>
      <c r="AL8" s="142">
        <v>7.885603203849592</v>
      </c>
      <c r="AM8" s="667">
        <v>61.21</v>
      </c>
      <c r="AN8" s="668">
        <v>84.1</v>
      </c>
      <c r="AO8" s="669">
        <v>6.8260268168677101</v>
      </c>
      <c r="AP8" s="670">
        <v>61.34</v>
      </c>
      <c r="AQ8" s="671">
        <v>83.9</v>
      </c>
      <c r="AR8" s="672">
        <v>5.7979065099460794</v>
      </c>
      <c r="AS8" s="673">
        <v>61.42</v>
      </c>
      <c r="AT8" s="674">
        <v>84.7</v>
      </c>
      <c r="AU8" s="675">
        <v>4.4106204233138619</v>
      </c>
      <c r="AV8" s="188">
        <v>61.5</v>
      </c>
      <c r="AW8" s="676">
        <v>84.5</v>
      </c>
      <c r="AX8" s="189">
        <v>4.2653640371874948</v>
      </c>
      <c r="AY8" s="189">
        <v>4.2653640371874948</v>
      </c>
      <c r="AZ8" s="677">
        <v>61.59</v>
      </c>
      <c r="BA8" s="678">
        <v>81.7</v>
      </c>
      <c r="BB8" s="679">
        <v>2.3140272617628188</v>
      </c>
      <c r="BC8" s="680" t="s">
        <v>164</v>
      </c>
      <c r="BD8" s="681" t="s">
        <v>164</v>
      </c>
      <c r="BE8" s="682" t="s">
        <v>164</v>
      </c>
    </row>
    <row r="9" spans="2:57" ht="15">
      <c r="B9" s="55" t="s">
        <v>12</v>
      </c>
      <c r="C9" s="143">
        <v>5812.1950980392157</v>
      </c>
      <c r="D9" s="143">
        <v>6658.4558823529414</v>
      </c>
      <c r="E9" s="143">
        <v>6204.8745098039208</v>
      </c>
      <c r="F9" s="143">
        <v>5596.3166666666666</v>
      </c>
      <c r="G9" s="143">
        <v>6309.5911764705888</v>
      </c>
      <c r="H9" s="1018">
        <v>-12.709565089356373</v>
      </c>
      <c r="I9" s="1018">
        <v>57.58</v>
      </c>
      <c r="J9" s="1018">
        <v>94.7</v>
      </c>
      <c r="K9" s="1018">
        <v>56.13318590833417</v>
      </c>
      <c r="L9" s="1169">
        <v>57.54</v>
      </c>
      <c r="M9" s="1169">
        <v>93.5</v>
      </c>
      <c r="N9" s="1169">
        <v>60.21153005577191</v>
      </c>
      <c r="O9" s="606">
        <v>57.47</v>
      </c>
      <c r="P9" s="606">
        <v>92.2</v>
      </c>
      <c r="Q9" s="606">
        <v>61.446259016761104</v>
      </c>
      <c r="R9" s="604">
        <v>57.51</v>
      </c>
      <c r="S9" s="604">
        <v>92.3</v>
      </c>
      <c r="T9" s="604">
        <v>59.727595804873388</v>
      </c>
      <c r="U9" s="605">
        <v>57.52</v>
      </c>
      <c r="V9" s="605">
        <v>91.5</v>
      </c>
      <c r="W9" s="1157">
        <v>59.00853745093255</v>
      </c>
      <c r="X9" s="606">
        <v>57.46</v>
      </c>
      <c r="Y9" s="606">
        <v>90.3</v>
      </c>
      <c r="Z9" s="606">
        <v>58.594945022246328</v>
      </c>
      <c r="AA9" s="607">
        <v>57.5</v>
      </c>
      <c r="AB9" s="608">
        <v>89.6</v>
      </c>
      <c r="AC9" s="609">
        <v>57.136878882293317</v>
      </c>
      <c r="AD9" s="610">
        <v>57.28</v>
      </c>
      <c r="AE9" s="611">
        <v>87.1</v>
      </c>
      <c r="AF9" s="612">
        <v>48.611687144918683</v>
      </c>
      <c r="AG9" s="161">
        <v>57.23</v>
      </c>
      <c r="AH9" s="144">
        <v>88</v>
      </c>
      <c r="AI9" s="145">
        <v>44.572302247965609</v>
      </c>
      <c r="AJ9" s="161">
        <v>57.2</v>
      </c>
      <c r="AK9" s="144">
        <v>87.9</v>
      </c>
      <c r="AL9" s="145">
        <v>44.467343103973271</v>
      </c>
      <c r="AM9" s="683">
        <v>57.33</v>
      </c>
      <c r="AN9" s="684">
        <v>84.3</v>
      </c>
      <c r="AO9" s="685">
        <v>44.253401953942777</v>
      </c>
      <c r="AP9" s="686">
        <v>57.16</v>
      </c>
      <c r="AQ9" s="56">
        <v>84.1</v>
      </c>
      <c r="AR9" s="32">
        <v>39.405858005179134</v>
      </c>
      <c r="AS9" s="687">
        <v>57.14</v>
      </c>
      <c r="AT9" s="688">
        <v>84.5</v>
      </c>
      <c r="AU9" s="689">
        <v>35.23222877183791</v>
      </c>
      <c r="AV9" s="190">
        <v>57.2</v>
      </c>
      <c r="AW9" s="193">
        <v>84</v>
      </c>
      <c r="AX9" s="191">
        <v>33.505879610538962</v>
      </c>
      <c r="AY9" s="191">
        <v>33.505879610538962</v>
      </c>
      <c r="AZ9" s="690">
        <v>57.46</v>
      </c>
      <c r="BA9" s="691">
        <v>81.400000000000006</v>
      </c>
      <c r="BB9" s="692">
        <v>28.980957285927232</v>
      </c>
      <c r="BC9" s="693">
        <v>57.84</v>
      </c>
      <c r="BD9" s="694">
        <v>80.3</v>
      </c>
      <c r="BE9" s="695">
        <v>25.491970430792758</v>
      </c>
    </row>
    <row r="10" spans="2:57" ht="15">
      <c r="B10" s="55" t="s">
        <v>13</v>
      </c>
      <c r="C10" s="143">
        <v>5442.1450980392156</v>
      </c>
      <c r="D10" s="143">
        <v>6214.5382352941169</v>
      </c>
      <c r="E10" s="143">
        <v>5719.1725490196077</v>
      </c>
      <c r="F10" s="143">
        <v>5155.6901960784317</v>
      </c>
      <c r="G10" s="143">
        <v>5877.451960784314</v>
      </c>
      <c r="H10" s="1018">
        <v>-12.428809800674532</v>
      </c>
      <c r="I10" s="1018">
        <v>53.25</v>
      </c>
      <c r="J10" s="1018">
        <v>96.4</v>
      </c>
      <c r="K10" s="1018">
        <v>13.819110834286082</v>
      </c>
      <c r="L10" s="1169">
        <v>53.29</v>
      </c>
      <c r="M10" s="1169">
        <v>95.3</v>
      </c>
      <c r="N10" s="1169">
        <v>14.451497596798408</v>
      </c>
      <c r="O10" s="606">
        <v>53.29</v>
      </c>
      <c r="P10" s="606">
        <v>93.8</v>
      </c>
      <c r="Q10" s="606">
        <v>17.887536215798097</v>
      </c>
      <c r="R10" s="604">
        <v>53.22</v>
      </c>
      <c r="S10" s="604">
        <v>94</v>
      </c>
      <c r="T10" s="604">
        <v>19.569467625884261</v>
      </c>
      <c r="U10" s="605">
        <v>53.19</v>
      </c>
      <c r="V10" s="605">
        <v>93.3</v>
      </c>
      <c r="W10" s="1157">
        <v>19.923638897859451</v>
      </c>
      <c r="X10" s="606">
        <v>53.17</v>
      </c>
      <c r="Y10" s="606">
        <v>92.5</v>
      </c>
      <c r="Z10" s="606">
        <v>21.108254077255769</v>
      </c>
      <c r="AA10" s="613">
        <v>53.07</v>
      </c>
      <c r="AB10" s="614">
        <v>91.9</v>
      </c>
      <c r="AC10" s="609">
        <v>22.522082002717564</v>
      </c>
      <c r="AD10" s="610">
        <v>52.9</v>
      </c>
      <c r="AE10" s="611">
        <v>87.7</v>
      </c>
      <c r="AF10" s="612">
        <v>30.617306246309145</v>
      </c>
      <c r="AG10" s="162">
        <v>52.85</v>
      </c>
      <c r="AH10" s="146">
        <v>88.8</v>
      </c>
      <c r="AI10" s="145">
        <v>33.467231311318592</v>
      </c>
      <c r="AJ10" s="162">
        <v>52.83</v>
      </c>
      <c r="AK10" s="146">
        <v>88.7</v>
      </c>
      <c r="AL10" s="145">
        <v>33.64666332455279</v>
      </c>
      <c r="AM10" s="696">
        <v>52.81</v>
      </c>
      <c r="AN10" s="684">
        <v>85.5</v>
      </c>
      <c r="AO10" s="685">
        <v>34.684964111255105</v>
      </c>
      <c r="AP10" s="697">
        <v>52.73</v>
      </c>
      <c r="AQ10" s="56">
        <v>85</v>
      </c>
      <c r="AR10" s="32">
        <v>36.126818200843289</v>
      </c>
      <c r="AS10" s="698">
        <v>52.67</v>
      </c>
      <c r="AT10" s="688">
        <v>85.2</v>
      </c>
      <c r="AU10" s="689">
        <v>36.388689843023279</v>
      </c>
      <c r="AV10" s="192">
        <v>52.64</v>
      </c>
      <c r="AW10" s="193">
        <v>84.7</v>
      </c>
      <c r="AX10" s="191">
        <v>35.139541625695166</v>
      </c>
      <c r="AY10" s="191">
        <v>35.139541625695166</v>
      </c>
      <c r="AZ10" s="690">
        <v>52.54</v>
      </c>
      <c r="BA10" s="691">
        <v>82.2</v>
      </c>
      <c r="BB10" s="692">
        <v>35.591831502780167</v>
      </c>
      <c r="BC10" s="693">
        <v>52.5</v>
      </c>
      <c r="BD10" s="694">
        <v>81.5</v>
      </c>
      <c r="BE10" s="695">
        <v>33.194833885631745</v>
      </c>
    </row>
    <row r="11" spans="2:57" ht="15">
      <c r="B11" s="55" t="s">
        <v>14</v>
      </c>
      <c r="C11" s="143">
        <v>5095.9000000000005</v>
      </c>
      <c r="D11" s="143">
        <v>5822.9852941176468</v>
      </c>
      <c r="E11" s="143">
        <v>5245.9029411764704</v>
      </c>
      <c r="F11" s="143">
        <v>4736.2647058823522</v>
      </c>
      <c r="G11" s="143">
        <v>5514.9245098039219</v>
      </c>
      <c r="H11" s="1018">
        <v>-12.486469695400825</v>
      </c>
      <c r="I11" s="1018">
        <v>48.34</v>
      </c>
      <c r="J11" s="1018">
        <v>97.2</v>
      </c>
      <c r="K11" s="1018">
        <v>1.9354811893782318</v>
      </c>
      <c r="L11" s="1169">
        <v>48.35</v>
      </c>
      <c r="M11" s="1169">
        <v>97</v>
      </c>
      <c r="N11" s="1169">
        <v>1.9134067597055524</v>
      </c>
      <c r="O11" s="606">
        <v>48.34</v>
      </c>
      <c r="P11" s="606">
        <v>95.2</v>
      </c>
      <c r="Q11" s="606">
        <v>2.5582127475032266</v>
      </c>
      <c r="R11" s="604">
        <v>48.3</v>
      </c>
      <c r="S11" s="604">
        <v>95.6</v>
      </c>
      <c r="T11" s="604">
        <v>3.1739874529781229</v>
      </c>
      <c r="U11" s="605">
        <v>48.2</v>
      </c>
      <c r="V11" s="605">
        <v>94.9</v>
      </c>
      <c r="W11" s="1157">
        <v>3.2725530848827926</v>
      </c>
      <c r="X11" s="606">
        <v>48.29</v>
      </c>
      <c r="Y11" s="606">
        <v>94.3</v>
      </c>
      <c r="Z11" s="606">
        <v>3.6892539576877881</v>
      </c>
      <c r="AA11" s="613">
        <v>48.21</v>
      </c>
      <c r="AB11" s="614">
        <v>94.2</v>
      </c>
      <c r="AC11" s="609">
        <v>4.0446685420869333</v>
      </c>
      <c r="AD11" s="610">
        <v>48.05</v>
      </c>
      <c r="AE11" s="611">
        <v>89</v>
      </c>
      <c r="AF11" s="612">
        <v>7.9728295626500509</v>
      </c>
      <c r="AG11" s="162">
        <v>48.07</v>
      </c>
      <c r="AH11" s="146">
        <v>90.5</v>
      </c>
      <c r="AI11" s="145">
        <v>10.253008300484465</v>
      </c>
      <c r="AJ11" s="162">
        <v>48.01</v>
      </c>
      <c r="AK11" s="146">
        <v>90.2</v>
      </c>
      <c r="AL11" s="145">
        <v>10.711134227853112</v>
      </c>
      <c r="AM11" s="696">
        <v>47.99</v>
      </c>
      <c r="AN11" s="684">
        <v>87.3</v>
      </c>
      <c r="AO11" s="685">
        <v>11.12314325590669</v>
      </c>
      <c r="AP11" s="697">
        <v>47.93</v>
      </c>
      <c r="AQ11" s="56">
        <v>86.8</v>
      </c>
      <c r="AR11" s="32">
        <v>14.03077588701268</v>
      </c>
      <c r="AS11" s="698">
        <v>47.83</v>
      </c>
      <c r="AT11" s="688">
        <v>86.8</v>
      </c>
      <c r="AU11" s="689">
        <v>17.155166548934659</v>
      </c>
      <c r="AV11" s="192">
        <v>47.78</v>
      </c>
      <c r="AW11" s="193">
        <v>86.4</v>
      </c>
      <c r="AX11" s="191">
        <v>18.654767533897846</v>
      </c>
      <c r="AY11" s="191">
        <v>18.654767533897846</v>
      </c>
      <c r="AZ11" s="690">
        <v>47.72</v>
      </c>
      <c r="BA11" s="691">
        <v>83.6</v>
      </c>
      <c r="BB11" s="692">
        <v>22.734926088882172</v>
      </c>
      <c r="BC11" s="693">
        <v>47.5</v>
      </c>
      <c r="BD11" s="694">
        <v>83.5</v>
      </c>
      <c r="BE11" s="695">
        <v>27.106097940918232</v>
      </c>
    </row>
    <row r="12" spans="2:57" ht="15">
      <c r="B12" s="55" t="s">
        <v>15</v>
      </c>
      <c r="C12" s="143">
        <v>4630.9205882352935</v>
      </c>
      <c r="D12" s="143">
        <v>5348.166666666667</v>
      </c>
      <c r="E12" s="143">
        <v>4638.1127450980393</v>
      </c>
      <c r="F12" s="143">
        <v>4183.0490196078435</v>
      </c>
      <c r="G12" s="143">
        <v>5006.3647058823526</v>
      </c>
      <c r="H12" s="1018">
        <v>-13.411064447593372</v>
      </c>
      <c r="I12" s="1018">
        <v>43.49</v>
      </c>
      <c r="J12" s="1018">
        <v>100.5</v>
      </c>
      <c r="K12" s="1018">
        <v>0.18928944707244247</v>
      </c>
      <c r="L12" s="1169">
        <v>43.52</v>
      </c>
      <c r="M12" s="1169">
        <v>100</v>
      </c>
      <c r="N12" s="1169">
        <v>0.21634606555028668</v>
      </c>
      <c r="O12" s="606">
        <v>43.56</v>
      </c>
      <c r="P12" s="606">
        <v>98.9</v>
      </c>
      <c r="Q12" s="606">
        <v>0.28508498411768479</v>
      </c>
      <c r="R12" s="604">
        <v>43.56</v>
      </c>
      <c r="S12" s="604">
        <v>99.8</v>
      </c>
      <c r="T12" s="604">
        <v>0.36943404029361143</v>
      </c>
      <c r="U12" s="605">
        <v>43.53</v>
      </c>
      <c r="V12" s="605">
        <v>98</v>
      </c>
      <c r="W12" s="1157">
        <v>0.32409552819170517</v>
      </c>
      <c r="X12" s="606">
        <v>43.55</v>
      </c>
      <c r="Y12" s="606">
        <v>96.7</v>
      </c>
      <c r="Z12" s="606">
        <v>0.38594299734730719</v>
      </c>
      <c r="AA12" s="613">
        <v>43.44</v>
      </c>
      <c r="AB12" s="614">
        <v>96.1</v>
      </c>
      <c r="AC12" s="609">
        <v>0.46346681127553457</v>
      </c>
      <c r="AD12" s="610">
        <v>43.12</v>
      </c>
      <c r="AE12" s="611">
        <v>91.5</v>
      </c>
      <c r="AF12" s="612">
        <v>1.480423562761962</v>
      </c>
      <c r="AG12" s="162">
        <v>43.04</v>
      </c>
      <c r="AH12" s="146">
        <v>93.7</v>
      </c>
      <c r="AI12" s="145">
        <v>2.3131451076774074</v>
      </c>
      <c r="AJ12" s="162">
        <v>43</v>
      </c>
      <c r="AK12" s="146">
        <v>92.7</v>
      </c>
      <c r="AL12" s="145">
        <v>2.7084616271623898</v>
      </c>
      <c r="AM12" s="696">
        <v>43.07</v>
      </c>
      <c r="AN12" s="684">
        <v>90.1</v>
      </c>
      <c r="AO12" s="685">
        <v>2.5684253813179145</v>
      </c>
      <c r="AP12" s="697">
        <v>43.05</v>
      </c>
      <c r="AQ12" s="56">
        <v>89.3</v>
      </c>
      <c r="AR12" s="32">
        <v>3.7104672682902864</v>
      </c>
      <c r="AS12" s="698">
        <v>42.94</v>
      </c>
      <c r="AT12" s="688">
        <v>89</v>
      </c>
      <c r="AU12" s="689">
        <v>5.4827086542881691</v>
      </c>
      <c r="AV12" s="192">
        <v>42.86</v>
      </c>
      <c r="AW12" s="193">
        <v>88.4</v>
      </c>
      <c r="AX12" s="191">
        <v>6.7829335276851799</v>
      </c>
      <c r="AY12" s="191">
        <v>6.7829335276851799</v>
      </c>
      <c r="AZ12" s="690">
        <v>42.84</v>
      </c>
      <c r="BA12" s="691">
        <v>85.6</v>
      </c>
      <c r="BB12" s="692">
        <v>8.4503170616646663</v>
      </c>
      <c r="BC12" s="693">
        <v>42.95</v>
      </c>
      <c r="BD12" s="694">
        <v>85.1</v>
      </c>
      <c r="BE12" s="695">
        <v>11.345888512597664</v>
      </c>
    </row>
    <row r="13" spans="2:57" ht="15">
      <c r="B13" s="55" t="s">
        <v>16</v>
      </c>
      <c r="C13" s="143">
        <v>4360.1990196078432</v>
      </c>
      <c r="D13" s="143">
        <v>4597.2254901960787</v>
      </c>
      <c r="E13" s="143">
        <v>3855.5196078431372</v>
      </c>
      <c r="F13" s="143">
        <v>3470.9803921568628</v>
      </c>
      <c r="G13" s="143">
        <v>4276.709803921568</v>
      </c>
      <c r="H13" s="1018">
        <v>-5.1558591392506532</v>
      </c>
      <c r="I13" s="1018">
        <v>37.9</v>
      </c>
      <c r="J13" s="1018">
        <v>94.7</v>
      </c>
      <c r="K13" s="1018">
        <v>1.5658284714631852E-2</v>
      </c>
      <c r="L13" s="1169">
        <v>38.409999999999997</v>
      </c>
      <c r="M13" s="1169">
        <v>101.9</v>
      </c>
      <c r="N13" s="1169">
        <v>1.6769151091040244E-2</v>
      </c>
      <c r="O13" s="606">
        <v>38.64</v>
      </c>
      <c r="P13" s="606">
        <v>91.9</v>
      </c>
      <c r="Q13" s="606">
        <v>3.7431573310387121E-2</v>
      </c>
      <c r="R13" s="604">
        <v>38.64</v>
      </c>
      <c r="S13" s="604">
        <v>93.4</v>
      </c>
      <c r="T13" s="604">
        <v>5.9915679586604931E-2</v>
      </c>
      <c r="U13" s="605">
        <v>38.25</v>
      </c>
      <c r="V13" s="605">
        <v>90.8</v>
      </c>
      <c r="W13" s="1157">
        <v>4.0472730675246579E-2</v>
      </c>
      <c r="X13" s="606">
        <v>38.549999999999997</v>
      </c>
      <c r="Y13" s="606">
        <v>86.2</v>
      </c>
      <c r="Z13" s="606">
        <v>3.9781727784553848E-2</v>
      </c>
      <c r="AA13" s="613">
        <v>38.6</v>
      </c>
      <c r="AB13" s="614">
        <v>81.5</v>
      </c>
      <c r="AC13" s="609">
        <v>6.1412666127072739E-2</v>
      </c>
      <c r="AD13" s="610">
        <v>37.76</v>
      </c>
      <c r="AE13" s="611">
        <v>88.1</v>
      </c>
      <c r="AF13" s="612">
        <v>0.27678841386346004</v>
      </c>
      <c r="AG13" s="162">
        <v>38.06</v>
      </c>
      <c r="AH13" s="146">
        <v>94.5</v>
      </c>
      <c r="AI13" s="145">
        <v>0.46227433534467993</v>
      </c>
      <c r="AJ13" s="162">
        <v>38.26</v>
      </c>
      <c r="AK13" s="146">
        <v>94.5</v>
      </c>
      <c r="AL13" s="145">
        <v>0.58079451260884696</v>
      </c>
      <c r="AM13" s="696">
        <v>38.15</v>
      </c>
      <c r="AN13" s="684">
        <v>89.5</v>
      </c>
      <c r="AO13" s="685">
        <v>0.54403848070979965</v>
      </c>
      <c r="AP13" s="697">
        <v>37.880000000000003</v>
      </c>
      <c r="AQ13" s="56">
        <v>88</v>
      </c>
      <c r="AR13" s="32">
        <v>0.92817412872852867</v>
      </c>
      <c r="AS13" s="698">
        <v>37.979999999999997</v>
      </c>
      <c r="AT13" s="688">
        <v>90.2</v>
      </c>
      <c r="AU13" s="689">
        <v>1.3305857586021195</v>
      </c>
      <c r="AV13" s="192">
        <v>38.03</v>
      </c>
      <c r="AW13" s="193">
        <v>91.2</v>
      </c>
      <c r="AX13" s="191">
        <v>1.651513664995349</v>
      </c>
      <c r="AY13" s="191">
        <v>1.651513664995349</v>
      </c>
      <c r="AZ13" s="690">
        <v>37.979999999999997</v>
      </c>
      <c r="BA13" s="691">
        <v>87.5</v>
      </c>
      <c r="BB13" s="692">
        <v>1.9279407989829374</v>
      </c>
      <c r="BC13" s="693">
        <v>37.81</v>
      </c>
      <c r="BD13" s="694">
        <v>85.7</v>
      </c>
      <c r="BE13" s="695">
        <v>2.8612092300595999</v>
      </c>
    </row>
    <row r="14" spans="2:57" ht="15" thickBot="1">
      <c r="B14" s="57" t="s">
        <v>124</v>
      </c>
      <c r="C14" s="147">
        <v>5777.9088235294112</v>
      </c>
      <c r="D14" s="147">
        <v>6596.5401960784311</v>
      </c>
      <c r="E14" s="147">
        <v>6106.3215686274516</v>
      </c>
      <c r="F14" s="147">
        <v>5492.7215686274512</v>
      </c>
      <c r="G14" s="147">
        <v>6211.6352941176474</v>
      </c>
      <c r="H14" s="1019">
        <v>-12.410011130314746</v>
      </c>
      <c r="I14" s="1019">
        <v>57.85</v>
      </c>
      <c r="J14" s="1019">
        <v>94.5</v>
      </c>
      <c r="K14" s="1019">
        <v>100</v>
      </c>
      <c r="L14" s="1170">
        <v>57.58</v>
      </c>
      <c r="M14" s="1170">
        <v>93.5</v>
      </c>
      <c r="N14" s="1170">
        <v>100</v>
      </c>
      <c r="O14" s="617">
        <v>57.1</v>
      </c>
      <c r="P14" s="617">
        <v>92.3</v>
      </c>
      <c r="Q14" s="617">
        <v>100</v>
      </c>
      <c r="R14" s="615">
        <v>56.94</v>
      </c>
      <c r="S14" s="615">
        <v>92.5</v>
      </c>
      <c r="T14" s="615">
        <v>100</v>
      </c>
      <c r="U14" s="616">
        <v>56.93</v>
      </c>
      <c r="V14" s="616">
        <v>91.6</v>
      </c>
      <c r="W14" s="1158">
        <v>100</v>
      </c>
      <c r="X14" s="617">
        <v>56.75</v>
      </c>
      <c r="Y14" s="617">
        <v>90.5</v>
      </c>
      <c r="Z14" s="617">
        <v>100</v>
      </c>
      <c r="AA14" s="618">
        <v>56.63</v>
      </c>
      <c r="AB14" s="619">
        <v>90</v>
      </c>
      <c r="AC14" s="620">
        <v>100</v>
      </c>
      <c r="AD14" s="621">
        <v>55.39</v>
      </c>
      <c r="AE14" s="622">
        <v>87.5</v>
      </c>
      <c r="AF14" s="623">
        <v>100</v>
      </c>
      <c r="AG14" s="163">
        <v>54.77</v>
      </c>
      <c r="AH14" s="148">
        <v>88.7</v>
      </c>
      <c r="AI14" s="149">
        <v>100</v>
      </c>
      <c r="AJ14" s="163">
        <v>54.57</v>
      </c>
      <c r="AK14" s="148">
        <v>88.5</v>
      </c>
      <c r="AL14" s="149">
        <v>100</v>
      </c>
      <c r="AM14" s="699">
        <v>54.52</v>
      </c>
      <c r="AN14" s="700">
        <v>85.2</v>
      </c>
      <c r="AO14" s="701">
        <v>100</v>
      </c>
      <c r="AP14" s="702">
        <v>53.8</v>
      </c>
      <c r="AQ14" s="58">
        <v>85</v>
      </c>
      <c r="AR14" s="33">
        <v>100</v>
      </c>
      <c r="AS14" s="703">
        <v>53.07</v>
      </c>
      <c r="AT14" s="704">
        <v>85.5</v>
      </c>
      <c r="AU14" s="705">
        <v>100</v>
      </c>
      <c r="AV14" s="194">
        <v>52.73</v>
      </c>
      <c r="AW14" s="195">
        <v>85.1</v>
      </c>
      <c r="AX14" s="196">
        <v>100</v>
      </c>
      <c r="AY14" s="196">
        <v>100</v>
      </c>
      <c r="AZ14" s="706">
        <v>51.98</v>
      </c>
      <c r="BA14" s="707">
        <v>82.7</v>
      </c>
      <c r="BB14" s="708">
        <v>100</v>
      </c>
      <c r="BC14" s="709">
        <v>51</v>
      </c>
      <c r="BD14" s="710">
        <v>82.3</v>
      </c>
      <c r="BE14" s="711">
        <v>100</v>
      </c>
    </row>
    <row r="15" spans="2:57" ht="15" thickBot="1">
      <c r="B15" s="1740" t="s">
        <v>46</v>
      </c>
      <c r="C15" s="1741"/>
      <c r="D15" s="1741"/>
      <c r="E15" s="1741"/>
      <c r="F15" s="1741"/>
      <c r="G15" s="1741"/>
      <c r="H15" s="1741"/>
      <c r="I15" s="1741"/>
      <c r="J15" s="1741"/>
      <c r="K15" s="1741"/>
      <c r="L15" s="1741"/>
      <c r="M15" s="1741"/>
      <c r="N15" s="1741"/>
      <c r="O15" s="1741"/>
      <c r="P15" s="1741"/>
      <c r="Q15" s="1741"/>
      <c r="R15" s="1741"/>
      <c r="S15" s="1741"/>
      <c r="T15" s="1741"/>
      <c r="U15" s="1741"/>
      <c r="V15" s="1741"/>
      <c r="W15" s="1742"/>
      <c r="X15" s="1741"/>
      <c r="Y15" s="1741"/>
      <c r="Z15" s="1741"/>
      <c r="AA15" s="1741"/>
      <c r="AB15" s="1741"/>
      <c r="AC15" s="1741"/>
      <c r="AD15" s="1741"/>
      <c r="AE15" s="1741"/>
      <c r="AF15" s="1742"/>
      <c r="AG15" s="1741"/>
      <c r="AH15" s="1741"/>
      <c r="AI15" s="1742"/>
      <c r="AJ15" s="1741"/>
      <c r="AK15" s="1741"/>
      <c r="AL15" s="1741"/>
      <c r="AM15" s="1741"/>
      <c r="AN15" s="1741"/>
      <c r="AO15" s="1741"/>
      <c r="AP15" s="1741"/>
      <c r="AQ15" s="1741"/>
      <c r="AR15" s="1742"/>
      <c r="AS15" s="1741"/>
      <c r="AT15" s="1741"/>
      <c r="AU15" s="1741"/>
      <c r="AV15" s="1741"/>
      <c r="AW15" s="1741"/>
      <c r="AX15" s="1742"/>
      <c r="AY15" s="1741"/>
      <c r="AZ15" s="1741"/>
      <c r="BA15" s="1741"/>
      <c r="BB15" s="1741"/>
      <c r="BC15" s="1741"/>
      <c r="BD15" s="1741"/>
      <c r="BE15" s="1742"/>
    </row>
    <row r="16" spans="2:57" ht="15">
      <c r="B16" s="130" t="s">
        <v>125</v>
      </c>
      <c r="C16" s="140">
        <v>5966.5441176470586</v>
      </c>
      <c r="D16" s="140">
        <v>6817.6127450980393</v>
      </c>
      <c r="E16" s="140">
        <v>6390.2254901960778</v>
      </c>
      <c r="F16" s="140">
        <v>5728.7460784313726</v>
      </c>
      <c r="G16" s="140">
        <v>6472.3029411764701</v>
      </c>
      <c r="H16" s="1017">
        <v>-12.483381782910902</v>
      </c>
      <c r="I16" s="1017">
        <v>61.37</v>
      </c>
      <c r="J16" s="1017">
        <v>91.3</v>
      </c>
      <c r="K16" s="1017">
        <v>26.752288825942884</v>
      </c>
      <c r="L16" s="1168">
        <v>61.12</v>
      </c>
      <c r="M16" s="1168">
        <v>91.8</v>
      </c>
      <c r="N16" s="1168">
        <v>22.051298758542448</v>
      </c>
      <c r="O16" s="597">
        <v>61.08</v>
      </c>
      <c r="P16" s="597">
        <v>91.3</v>
      </c>
      <c r="Q16" s="597">
        <v>17.855299278442043</v>
      </c>
      <c r="R16" s="595">
        <v>61.09</v>
      </c>
      <c r="S16" s="595">
        <v>90.5</v>
      </c>
      <c r="T16" s="595">
        <v>15.741010300867448</v>
      </c>
      <c r="U16" s="596">
        <v>61.16</v>
      </c>
      <c r="V16" s="596">
        <v>87.9</v>
      </c>
      <c r="W16" s="1156">
        <v>16.993020261134941</v>
      </c>
      <c r="X16" s="597">
        <v>61.17</v>
      </c>
      <c r="Y16" s="597">
        <v>86.6</v>
      </c>
      <c r="Z16" s="597">
        <v>17.234785245181648</v>
      </c>
      <c r="AA16" s="598">
        <v>61.19</v>
      </c>
      <c r="AB16" s="599">
        <v>86.1</v>
      </c>
      <c r="AC16" s="600">
        <v>15.779858379797568</v>
      </c>
      <c r="AD16" s="601">
        <v>61.3</v>
      </c>
      <c r="AE16" s="602">
        <v>87</v>
      </c>
      <c r="AF16" s="603">
        <v>9.5844642314673987</v>
      </c>
      <c r="AG16" s="160">
        <v>61.27</v>
      </c>
      <c r="AH16" s="141">
        <v>88.2</v>
      </c>
      <c r="AI16" s="142">
        <v>7.1886993920923663</v>
      </c>
      <c r="AJ16" s="160">
        <v>61.21</v>
      </c>
      <c r="AK16" s="141">
        <v>87.3</v>
      </c>
      <c r="AL16" s="142">
        <v>6.947503208278917</v>
      </c>
      <c r="AM16" s="667">
        <v>61.22</v>
      </c>
      <c r="AN16" s="668">
        <v>83.2</v>
      </c>
      <c r="AO16" s="669">
        <v>7.5275910521211964</v>
      </c>
      <c r="AP16" s="670">
        <v>61.31</v>
      </c>
      <c r="AQ16" s="671">
        <v>81.900000000000006</v>
      </c>
      <c r="AR16" s="672">
        <v>7.2430489024008855</v>
      </c>
      <c r="AS16" s="673">
        <v>61.43</v>
      </c>
      <c r="AT16" s="674">
        <v>82.1</v>
      </c>
      <c r="AU16" s="675">
        <v>6.0071626642113038</v>
      </c>
      <c r="AV16" s="188">
        <v>61.77</v>
      </c>
      <c r="AW16" s="676">
        <v>81.400000000000006</v>
      </c>
      <c r="AX16" s="189">
        <v>6.5103111760476491</v>
      </c>
      <c r="AY16" s="189">
        <v>6.5103111760476491</v>
      </c>
      <c r="AZ16" s="677">
        <v>61.62</v>
      </c>
      <c r="BA16" s="678">
        <v>78.5</v>
      </c>
      <c r="BB16" s="679">
        <v>2.9713446730735562</v>
      </c>
      <c r="BC16" s="680" t="s">
        <v>164</v>
      </c>
      <c r="BD16" s="681" t="s">
        <v>164</v>
      </c>
      <c r="BE16" s="682" t="s">
        <v>164</v>
      </c>
    </row>
    <row r="17" spans="2:57" ht="15">
      <c r="B17" s="55" t="s">
        <v>12</v>
      </c>
      <c r="C17" s="143">
        <v>5814.6117647058827</v>
      </c>
      <c r="D17" s="143">
        <v>6690.5960784313729</v>
      </c>
      <c r="E17" s="143">
        <v>6246.8647058823526</v>
      </c>
      <c r="F17" s="143">
        <v>5622.7931372549019</v>
      </c>
      <c r="G17" s="143">
        <v>6331.1705882352935</v>
      </c>
      <c r="H17" s="1018">
        <v>-13.092769365489282</v>
      </c>
      <c r="I17" s="1018">
        <v>57.79</v>
      </c>
      <c r="J17" s="1018">
        <v>93.3</v>
      </c>
      <c r="K17" s="1018">
        <v>58.766661831776943</v>
      </c>
      <c r="L17" s="1169">
        <v>57.82</v>
      </c>
      <c r="M17" s="1169">
        <v>92.2</v>
      </c>
      <c r="N17" s="1169">
        <v>64.090945677129056</v>
      </c>
      <c r="O17" s="606">
        <v>57.69</v>
      </c>
      <c r="P17" s="606">
        <v>91.5</v>
      </c>
      <c r="Q17" s="606">
        <v>65.294224744950782</v>
      </c>
      <c r="R17" s="604">
        <v>57.65</v>
      </c>
      <c r="S17" s="604">
        <v>91.3</v>
      </c>
      <c r="T17" s="604">
        <v>65.180174480288898</v>
      </c>
      <c r="U17" s="605">
        <v>57.66</v>
      </c>
      <c r="V17" s="605">
        <v>89.9</v>
      </c>
      <c r="W17" s="1157">
        <v>64.352705366630389</v>
      </c>
      <c r="X17" s="606">
        <v>57.68</v>
      </c>
      <c r="Y17" s="606">
        <v>88.6</v>
      </c>
      <c r="Z17" s="606">
        <v>63.309154029848713</v>
      </c>
      <c r="AA17" s="607">
        <v>57.58</v>
      </c>
      <c r="AB17" s="608">
        <v>88.1</v>
      </c>
      <c r="AC17" s="609">
        <v>61.23192127828829</v>
      </c>
      <c r="AD17" s="610">
        <v>57.18</v>
      </c>
      <c r="AE17" s="611">
        <v>86.3</v>
      </c>
      <c r="AF17" s="612">
        <v>51.015633118166448</v>
      </c>
      <c r="AG17" s="161">
        <v>57.08</v>
      </c>
      <c r="AH17" s="144">
        <v>86.8</v>
      </c>
      <c r="AI17" s="145">
        <v>45.806872759283515</v>
      </c>
      <c r="AJ17" s="161">
        <v>57.13</v>
      </c>
      <c r="AK17" s="144">
        <v>86.4</v>
      </c>
      <c r="AL17" s="145">
        <v>45.62022476366387</v>
      </c>
      <c r="AM17" s="683">
        <v>57.15</v>
      </c>
      <c r="AN17" s="684">
        <v>82.9</v>
      </c>
      <c r="AO17" s="685">
        <v>45.776588490769598</v>
      </c>
      <c r="AP17" s="686">
        <v>57.16</v>
      </c>
      <c r="AQ17" s="56">
        <v>81.8</v>
      </c>
      <c r="AR17" s="32">
        <v>41.747078628351765</v>
      </c>
      <c r="AS17" s="687">
        <v>57.19</v>
      </c>
      <c r="AT17" s="688">
        <v>82.1</v>
      </c>
      <c r="AU17" s="689">
        <v>39.692883373839685</v>
      </c>
      <c r="AV17" s="190">
        <v>57.33</v>
      </c>
      <c r="AW17" s="193">
        <v>81.8</v>
      </c>
      <c r="AX17" s="191">
        <v>39.866553104662849</v>
      </c>
      <c r="AY17" s="191">
        <v>39.866553104662849</v>
      </c>
      <c r="AZ17" s="690">
        <v>57.57</v>
      </c>
      <c r="BA17" s="691">
        <v>79.2</v>
      </c>
      <c r="BB17" s="692">
        <v>34.586905723794082</v>
      </c>
      <c r="BC17" s="693">
        <v>57.68</v>
      </c>
      <c r="BD17" s="694">
        <v>78.5</v>
      </c>
      <c r="BE17" s="695">
        <v>30.121921531890795</v>
      </c>
    </row>
    <row r="18" spans="2:57" ht="15">
      <c r="B18" s="55" t="s">
        <v>13</v>
      </c>
      <c r="C18" s="143">
        <v>5459.7107843137255</v>
      </c>
      <c r="D18" s="143">
        <v>6264.1392156862739</v>
      </c>
      <c r="E18" s="143">
        <v>5768.4637254901954</v>
      </c>
      <c r="F18" s="143">
        <v>5184.863725490196</v>
      </c>
      <c r="G18" s="143">
        <v>5894.6529411764704</v>
      </c>
      <c r="H18" s="1018">
        <v>-12.841803217881051</v>
      </c>
      <c r="I18" s="1018">
        <v>53.23</v>
      </c>
      <c r="J18" s="1018">
        <v>95.1</v>
      </c>
      <c r="K18" s="1018">
        <v>13.002983765983622</v>
      </c>
      <c r="L18" s="1169">
        <v>53.26</v>
      </c>
      <c r="M18" s="1169">
        <v>94.6</v>
      </c>
      <c r="N18" s="1169">
        <v>12.381268134134142</v>
      </c>
      <c r="O18" s="606">
        <v>53.26</v>
      </c>
      <c r="P18" s="606">
        <v>93.4</v>
      </c>
      <c r="Q18" s="606">
        <v>15.061017247147451</v>
      </c>
      <c r="R18" s="604">
        <v>53.18</v>
      </c>
      <c r="S18" s="604">
        <v>93.8</v>
      </c>
      <c r="T18" s="604">
        <v>16.609562525053114</v>
      </c>
      <c r="U18" s="605">
        <v>53.2</v>
      </c>
      <c r="V18" s="605">
        <v>92.8</v>
      </c>
      <c r="W18" s="1157">
        <v>16.353298917779842</v>
      </c>
      <c r="X18" s="606">
        <v>53.18</v>
      </c>
      <c r="Y18" s="606">
        <v>91.7</v>
      </c>
      <c r="Z18" s="606">
        <v>16.81796401522999</v>
      </c>
      <c r="AA18" s="613">
        <v>53.15</v>
      </c>
      <c r="AB18" s="614">
        <v>91</v>
      </c>
      <c r="AC18" s="609">
        <v>19.884077303135065</v>
      </c>
      <c r="AD18" s="610">
        <v>53.01</v>
      </c>
      <c r="AE18" s="611">
        <v>86.4</v>
      </c>
      <c r="AF18" s="612">
        <v>31.169483326016369</v>
      </c>
      <c r="AG18" s="162">
        <v>52.89</v>
      </c>
      <c r="AH18" s="146">
        <v>87.2</v>
      </c>
      <c r="AI18" s="145">
        <v>34.569247812562708</v>
      </c>
      <c r="AJ18" s="162">
        <v>52.83</v>
      </c>
      <c r="AK18" s="146">
        <v>86.8</v>
      </c>
      <c r="AL18" s="145">
        <v>34.218865529911355</v>
      </c>
      <c r="AM18" s="696">
        <v>52.85</v>
      </c>
      <c r="AN18" s="684">
        <v>83.8</v>
      </c>
      <c r="AO18" s="685">
        <v>33.991612488073315</v>
      </c>
      <c r="AP18" s="697">
        <v>52.78</v>
      </c>
      <c r="AQ18" s="56">
        <v>82.5</v>
      </c>
      <c r="AR18" s="32">
        <v>34.141178441449405</v>
      </c>
      <c r="AS18" s="698">
        <v>52.77</v>
      </c>
      <c r="AT18" s="688">
        <v>82.7</v>
      </c>
      <c r="AU18" s="689">
        <v>34.009646577659765</v>
      </c>
      <c r="AV18" s="192">
        <v>52.75</v>
      </c>
      <c r="AW18" s="193">
        <v>82.8</v>
      </c>
      <c r="AX18" s="191">
        <v>30.872880954936427</v>
      </c>
      <c r="AY18" s="191">
        <v>30.872880954936427</v>
      </c>
      <c r="AZ18" s="690">
        <v>52.66</v>
      </c>
      <c r="BA18" s="691">
        <v>80.5</v>
      </c>
      <c r="BB18" s="692">
        <v>33.951975670806654</v>
      </c>
      <c r="BC18" s="693">
        <v>52.6</v>
      </c>
      <c r="BD18" s="694">
        <v>79.599999999999994</v>
      </c>
      <c r="BE18" s="695">
        <v>35.188232364485323</v>
      </c>
    </row>
    <row r="19" spans="2:57" ht="15">
      <c r="B19" s="55" t="s">
        <v>14</v>
      </c>
      <c r="C19" s="143">
        <v>5118.2019607843131</v>
      </c>
      <c r="D19" s="143">
        <v>5904.2470588235292</v>
      </c>
      <c r="E19" s="143">
        <v>5364.9274509803918</v>
      </c>
      <c r="F19" s="143">
        <v>4825.3725490196075</v>
      </c>
      <c r="G19" s="143">
        <v>5505.2235294117654</v>
      </c>
      <c r="H19" s="1018">
        <v>-13.313214880880039</v>
      </c>
      <c r="I19" s="1018">
        <v>48.33</v>
      </c>
      <c r="J19" s="1018">
        <v>96.6</v>
      </c>
      <c r="K19" s="1018">
        <v>1.3648857513147343</v>
      </c>
      <c r="L19" s="1169">
        <v>48.25</v>
      </c>
      <c r="M19" s="1169">
        <v>96</v>
      </c>
      <c r="N19" s="1169">
        <v>1.3388500707159365</v>
      </c>
      <c r="O19" s="606">
        <v>48.28</v>
      </c>
      <c r="P19" s="606">
        <v>94.7</v>
      </c>
      <c r="Q19" s="606">
        <v>1.6369728979349001</v>
      </c>
      <c r="R19" s="604">
        <v>48.2</v>
      </c>
      <c r="S19" s="604">
        <v>95</v>
      </c>
      <c r="T19" s="604">
        <v>2.2216195218295036</v>
      </c>
      <c r="U19" s="605">
        <v>48.23</v>
      </c>
      <c r="V19" s="605">
        <v>94.4</v>
      </c>
      <c r="W19" s="1157">
        <v>2.0831715845197083</v>
      </c>
      <c r="X19" s="606">
        <v>48.21</v>
      </c>
      <c r="Y19" s="606">
        <v>93.4</v>
      </c>
      <c r="Z19" s="606">
        <v>2.3497193975663411</v>
      </c>
      <c r="AA19" s="613">
        <v>48.22</v>
      </c>
      <c r="AB19" s="614">
        <v>93</v>
      </c>
      <c r="AC19" s="609">
        <v>2.7977139647720133</v>
      </c>
      <c r="AD19" s="610">
        <v>48.06</v>
      </c>
      <c r="AE19" s="611">
        <v>88.5</v>
      </c>
      <c r="AF19" s="612">
        <v>6.5672719281541809</v>
      </c>
      <c r="AG19" s="162">
        <v>48.29</v>
      </c>
      <c r="AH19" s="146">
        <v>89.4</v>
      </c>
      <c r="AI19" s="145">
        <v>9.3058057107480661</v>
      </c>
      <c r="AJ19" s="162">
        <v>48.15</v>
      </c>
      <c r="AK19" s="146">
        <v>88.6</v>
      </c>
      <c r="AL19" s="145">
        <v>9.336615740255473</v>
      </c>
      <c r="AM19" s="696">
        <v>48</v>
      </c>
      <c r="AN19" s="684">
        <v>85.9</v>
      </c>
      <c r="AO19" s="685">
        <v>9.5557425310903472</v>
      </c>
      <c r="AP19" s="697">
        <v>47.89</v>
      </c>
      <c r="AQ19" s="56">
        <v>84.6</v>
      </c>
      <c r="AR19" s="32">
        <v>12.18493371681938</v>
      </c>
      <c r="AS19" s="698">
        <v>47.83</v>
      </c>
      <c r="AT19" s="688">
        <v>85.3</v>
      </c>
      <c r="AU19" s="689">
        <v>13.860611770751918</v>
      </c>
      <c r="AV19" s="192">
        <v>47.75</v>
      </c>
      <c r="AW19" s="193">
        <v>85.4</v>
      </c>
      <c r="AX19" s="191">
        <v>14.325604423378538</v>
      </c>
      <c r="AY19" s="191">
        <v>14.325604423378538</v>
      </c>
      <c r="AZ19" s="690">
        <v>47.73</v>
      </c>
      <c r="BA19" s="691">
        <v>83.1</v>
      </c>
      <c r="BB19" s="692">
        <v>18.175170890129468</v>
      </c>
      <c r="BC19" s="693">
        <v>47.64</v>
      </c>
      <c r="BD19" s="694">
        <v>82.7</v>
      </c>
      <c r="BE19" s="695">
        <v>21.372225830010176</v>
      </c>
    </row>
    <row r="20" spans="2:57" ht="15">
      <c r="B20" s="55" t="s">
        <v>15</v>
      </c>
      <c r="C20" s="143">
        <v>4514.6862745098033</v>
      </c>
      <c r="D20" s="143">
        <v>5327.81568627451</v>
      </c>
      <c r="E20" s="143">
        <v>4793.4558823529405</v>
      </c>
      <c r="F20" s="143">
        <v>4268.1107843137252</v>
      </c>
      <c r="G20" s="143">
        <v>4972.4078431372545</v>
      </c>
      <c r="H20" s="1018">
        <v>-15.261965872045577</v>
      </c>
      <c r="I20" s="1018">
        <v>43.38</v>
      </c>
      <c r="J20" s="1018">
        <v>98.1</v>
      </c>
      <c r="K20" s="1018">
        <v>0.10540300734963523</v>
      </c>
      <c r="L20" s="1169">
        <v>43.35</v>
      </c>
      <c r="M20" s="1169">
        <v>96.5</v>
      </c>
      <c r="N20" s="1169">
        <v>0.13269299318137392</v>
      </c>
      <c r="O20" s="606">
        <v>43.43</v>
      </c>
      <c r="P20" s="606">
        <v>95.8</v>
      </c>
      <c r="Q20" s="606">
        <v>0.14736130767849487</v>
      </c>
      <c r="R20" s="604">
        <v>43.4</v>
      </c>
      <c r="S20" s="604">
        <v>96.7</v>
      </c>
      <c r="T20" s="604">
        <v>0.23940380444545123</v>
      </c>
      <c r="U20" s="605">
        <v>43.4</v>
      </c>
      <c r="V20" s="605">
        <v>95.5</v>
      </c>
      <c r="W20" s="1157">
        <v>0.21123437965865294</v>
      </c>
      <c r="X20" s="606">
        <v>43.39</v>
      </c>
      <c r="Y20" s="606">
        <v>93.7</v>
      </c>
      <c r="Z20" s="606">
        <v>0.2780920496870794</v>
      </c>
      <c r="AA20" s="613">
        <v>43.41</v>
      </c>
      <c r="AB20" s="614">
        <v>93.9</v>
      </c>
      <c r="AC20" s="609">
        <v>0.29930521750217975</v>
      </c>
      <c r="AD20" s="610">
        <v>42.98</v>
      </c>
      <c r="AE20" s="611">
        <v>92.1</v>
      </c>
      <c r="AF20" s="612">
        <v>1.4268333973878677</v>
      </c>
      <c r="AG20" s="162">
        <v>42.88</v>
      </c>
      <c r="AH20" s="146">
        <v>93.5</v>
      </c>
      <c r="AI20" s="145">
        <v>2.5434863168296817</v>
      </c>
      <c r="AJ20" s="162">
        <v>42.79</v>
      </c>
      <c r="AK20" s="146">
        <v>91.3</v>
      </c>
      <c r="AL20" s="145">
        <v>3.0726954925451779</v>
      </c>
      <c r="AM20" s="696">
        <v>42.98</v>
      </c>
      <c r="AN20" s="684">
        <v>89</v>
      </c>
      <c r="AO20" s="685">
        <v>2.5578732925572076</v>
      </c>
      <c r="AP20" s="697">
        <v>42.89</v>
      </c>
      <c r="AQ20" s="56">
        <v>87.5</v>
      </c>
      <c r="AR20" s="32">
        <v>3.6819418416945418</v>
      </c>
      <c r="AS20" s="698">
        <v>42.77</v>
      </c>
      <c r="AT20" s="688">
        <v>88.5</v>
      </c>
      <c r="AU20" s="689">
        <v>4.9365638483528009</v>
      </c>
      <c r="AV20" s="192">
        <v>42.6</v>
      </c>
      <c r="AW20" s="193">
        <v>88.8</v>
      </c>
      <c r="AX20" s="191">
        <v>6.5674384035767419</v>
      </c>
      <c r="AY20" s="191">
        <v>6.5674384035767419</v>
      </c>
      <c r="AZ20" s="690">
        <v>42.55</v>
      </c>
      <c r="BA20" s="691">
        <v>86.2</v>
      </c>
      <c r="BB20" s="692">
        <v>8.3545509913110862</v>
      </c>
      <c r="BC20" s="693">
        <v>42.87</v>
      </c>
      <c r="BD20" s="694">
        <v>84.6</v>
      </c>
      <c r="BE20" s="695">
        <v>10.469808395070684</v>
      </c>
    </row>
    <row r="21" spans="2:57" ht="15">
      <c r="B21" s="55" t="s">
        <v>16</v>
      </c>
      <c r="C21" s="143">
        <v>4252.802941176471</v>
      </c>
      <c r="D21" s="143">
        <v>5076.4264705882351</v>
      </c>
      <c r="E21" s="143">
        <v>4556.8274509803923</v>
      </c>
      <c r="F21" s="143">
        <v>3918.0058823529412</v>
      </c>
      <c r="G21" s="143">
        <v>4440.9735294117645</v>
      </c>
      <c r="H21" s="1018">
        <v>-16.224474720232209</v>
      </c>
      <c r="I21" s="1018">
        <v>37.39</v>
      </c>
      <c r="J21" s="1018">
        <v>98.1</v>
      </c>
      <c r="K21" s="1018">
        <v>7.776817632179675E-3</v>
      </c>
      <c r="L21" s="1169">
        <v>38.39</v>
      </c>
      <c r="M21" s="1169">
        <v>93.4</v>
      </c>
      <c r="N21" s="1169">
        <v>4.9443662970529278E-3</v>
      </c>
      <c r="O21" s="606">
        <v>38.92</v>
      </c>
      <c r="P21" s="606">
        <v>95</v>
      </c>
      <c r="Q21" s="606">
        <v>5.1245238463259457E-3</v>
      </c>
      <c r="R21" s="604">
        <v>38.86</v>
      </c>
      <c r="S21" s="604">
        <v>97.4</v>
      </c>
      <c r="T21" s="604">
        <v>8.2293675155893434E-3</v>
      </c>
      <c r="U21" s="605">
        <v>38.65</v>
      </c>
      <c r="V21" s="605">
        <v>98.7</v>
      </c>
      <c r="W21" s="1157">
        <v>6.5694902764652837E-3</v>
      </c>
      <c r="X21" s="606">
        <v>38.89</v>
      </c>
      <c r="Y21" s="606">
        <v>95</v>
      </c>
      <c r="Z21" s="606">
        <v>1.0285262486235541E-2</v>
      </c>
      <c r="AA21" s="613">
        <v>38.909999999999997</v>
      </c>
      <c r="AB21" s="614">
        <v>94.6</v>
      </c>
      <c r="AC21" s="609">
        <v>7.123856504881133E-3</v>
      </c>
      <c r="AD21" s="610">
        <v>38.450000000000003</v>
      </c>
      <c r="AE21" s="611">
        <v>96</v>
      </c>
      <c r="AF21" s="612">
        <v>0.23631399880774043</v>
      </c>
      <c r="AG21" s="162">
        <v>38.409999999999997</v>
      </c>
      <c r="AH21" s="146">
        <v>99</v>
      </c>
      <c r="AI21" s="145">
        <v>0.5858880084836583</v>
      </c>
      <c r="AJ21" s="162">
        <v>38.380000000000003</v>
      </c>
      <c r="AK21" s="146">
        <v>95.9</v>
      </c>
      <c r="AL21" s="145">
        <v>0.80409526534520515</v>
      </c>
      <c r="AM21" s="696">
        <v>38.450000000000003</v>
      </c>
      <c r="AN21" s="684">
        <v>92.7</v>
      </c>
      <c r="AO21" s="685">
        <v>0.59059214538833782</v>
      </c>
      <c r="AP21" s="697">
        <v>38.25</v>
      </c>
      <c r="AQ21" s="56">
        <v>91.1</v>
      </c>
      <c r="AR21" s="32">
        <v>1.0018184692840266</v>
      </c>
      <c r="AS21" s="698">
        <v>38.200000000000003</v>
      </c>
      <c r="AT21" s="688">
        <v>91.9</v>
      </c>
      <c r="AU21" s="689">
        <v>1.4931317651845271</v>
      </c>
      <c r="AV21" s="192">
        <v>38</v>
      </c>
      <c r="AW21" s="193">
        <v>92.2</v>
      </c>
      <c r="AX21" s="191">
        <v>1.8572119373977913</v>
      </c>
      <c r="AY21" s="191">
        <v>1.8572119373977913</v>
      </c>
      <c r="AZ21" s="690">
        <v>37.67</v>
      </c>
      <c r="BA21" s="691">
        <v>90.8</v>
      </c>
      <c r="BB21" s="692">
        <v>1.9600520508851502</v>
      </c>
      <c r="BC21" s="693">
        <v>37.1</v>
      </c>
      <c r="BD21" s="694">
        <v>87.2</v>
      </c>
      <c r="BE21" s="695">
        <v>2.8478118785430242</v>
      </c>
    </row>
    <row r="22" spans="2:57" ht="15" thickBot="1">
      <c r="B22" s="57" t="s">
        <v>124</v>
      </c>
      <c r="C22" s="147">
        <v>5795.9156862745094</v>
      </c>
      <c r="D22" s="147">
        <v>6651.5</v>
      </c>
      <c r="E22" s="147">
        <v>6181.8431372549012</v>
      </c>
      <c r="F22" s="147">
        <v>5542.8960784313722</v>
      </c>
      <c r="G22" s="147">
        <v>6259.894117647058</v>
      </c>
      <c r="H22" s="1019">
        <v>-12.863028094798018</v>
      </c>
      <c r="I22" s="1019">
        <v>58.01</v>
      </c>
      <c r="J22" s="1019">
        <v>93.1</v>
      </c>
      <c r="K22" s="1019">
        <v>100</v>
      </c>
      <c r="L22" s="1170">
        <v>57.84</v>
      </c>
      <c r="M22" s="1170">
        <v>92.5</v>
      </c>
      <c r="N22" s="1170">
        <v>100</v>
      </c>
      <c r="O22" s="617">
        <v>57.45</v>
      </c>
      <c r="P22" s="617">
        <v>91.8</v>
      </c>
      <c r="Q22" s="617">
        <v>100</v>
      </c>
      <c r="R22" s="615">
        <v>57.2</v>
      </c>
      <c r="S22" s="615">
        <v>91.7</v>
      </c>
      <c r="T22" s="615">
        <v>100</v>
      </c>
      <c r="U22" s="616">
        <v>57.29</v>
      </c>
      <c r="V22" s="616">
        <v>90.2</v>
      </c>
      <c r="W22" s="1158">
        <v>100</v>
      </c>
      <c r="X22" s="617">
        <v>57.26</v>
      </c>
      <c r="Y22" s="617">
        <v>88.9</v>
      </c>
      <c r="Z22" s="617">
        <v>100</v>
      </c>
      <c r="AA22" s="618">
        <v>56.96</v>
      </c>
      <c r="AB22" s="619">
        <v>88.5</v>
      </c>
      <c r="AC22" s="620">
        <v>100</v>
      </c>
      <c r="AD22" s="621">
        <v>55.43</v>
      </c>
      <c r="AE22" s="622">
        <v>86.6</v>
      </c>
      <c r="AF22" s="623">
        <v>100</v>
      </c>
      <c r="AG22" s="163">
        <v>54.65</v>
      </c>
      <c r="AH22" s="148">
        <v>87.5</v>
      </c>
      <c r="AI22" s="149">
        <v>100</v>
      </c>
      <c r="AJ22" s="163">
        <v>54.51</v>
      </c>
      <c r="AK22" s="148">
        <v>87</v>
      </c>
      <c r="AL22" s="149">
        <v>100</v>
      </c>
      <c r="AM22" s="699">
        <v>54.64</v>
      </c>
      <c r="AN22" s="700">
        <v>83.7</v>
      </c>
      <c r="AO22" s="701">
        <v>100</v>
      </c>
      <c r="AP22" s="702">
        <v>54.12</v>
      </c>
      <c r="AQ22" s="58">
        <v>82.7</v>
      </c>
      <c r="AR22" s="33">
        <v>100</v>
      </c>
      <c r="AS22" s="703">
        <v>53.65</v>
      </c>
      <c r="AT22" s="704">
        <v>83.2</v>
      </c>
      <c r="AU22" s="705">
        <v>100</v>
      </c>
      <c r="AV22" s="194">
        <v>53.5</v>
      </c>
      <c r="AW22" s="195">
        <v>83.3</v>
      </c>
      <c r="AX22" s="196">
        <v>100</v>
      </c>
      <c r="AY22" s="196">
        <v>100</v>
      </c>
      <c r="AZ22" s="706">
        <v>52.59</v>
      </c>
      <c r="BA22" s="707">
        <v>81.099999999999994</v>
      </c>
      <c r="BB22" s="708">
        <v>100</v>
      </c>
      <c r="BC22" s="709">
        <v>51.61</v>
      </c>
      <c r="BD22" s="710">
        <v>80.7</v>
      </c>
      <c r="BE22" s="711">
        <v>100</v>
      </c>
    </row>
    <row r="23" spans="2:57" ht="15" thickBot="1">
      <c r="B23" s="1740" t="s">
        <v>47</v>
      </c>
      <c r="C23" s="1741"/>
      <c r="D23" s="1741"/>
      <c r="E23" s="1741"/>
      <c r="F23" s="1741"/>
      <c r="G23" s="1741"/>
      <c r="H23" s="1741"/>
      <c r="I23" s="1741"/>
      <c r="J23" s="1741"/>
      <c r="K23" s="1741"/>
      <c r="L23" s="1741"/>
      <c r="M23" s="1741"/>
      <c r="N23" s="1741"/>
      <c r="O23" s="1741"/>
      <c r="P23" s="1741"/>
      <c r="Q23" s="1741"/>
      <c r="R23" s="1741"/>
      <c r="S23" s="1741"/>
      <c r="T23" s="1741"/>
      <c r="U23" s="1741"/>
      <c r="V23" s="1741"/>
      <c r="W23" s="1742"/>
      <c r="X23" s="1741"/>
      <c r="Y23" s="1741"/>
      <c r="Z23" s="1741"/>
      <c r="AA23" s="1741"/>
      <c r="AB23" s="1741"/>
      <c r="AC23" s="1741"/>
      <c r="AD23" s="1741"/>
      <c r="AE23" s="1741"/>
      <c r="AF23" s="1742"/>
      <c r="AG23" s="1741"/>
      <c r="AH23" s="1741"/>
      <c r="AI23" s="1742"/>
      <c r="AJ23" s="1741"/>
      <c r="AK23" s="1741"/>
      <c r="AL23" s="1741"/>
      <c r="AM23" s="1741"/>
      <c r="AN23" s="1741"/>
      <c r="AO23" s="1741"/>
      <c r="AP23" s="1741"/>
      <c r="AQ23" s="1741"/>
      <c r="AR23" s="1742"/>
      <c r="AS23" s="1741"/>
      <c r="AT23" s="1741"/>
      <c r="AU23" s="1741"/>
      <c r="AV23" s="1741"/>
      <c r="AW23" s="1741"/>
      <c r="AX23" s="1742"/>
      <c r="AY23" s="1741"/>
      <c r="AZ23" s="1741"/>
      <c r="BA23" s="1741"/>
      <c r="BB23" s="1741"/>
      <c r="BC23" s="1741"/>
      <c r="BD23" s="1741"/>
      <c r="BE23" s="1742"/>
    </row>
    <row r="24" spans="2:57" ht="15">
      <c r="B24" s="130" t="s">
        <v>125</v>
      </c>
      <c r="C24" s="140">
        <v>5982.0588235294117</v>
      </c>
      <c r="D24" s="140">
        <v>6751.846078431372</v>
      </c>
      <c r="E24" s="140">
        <v>6402.6735294117643</v>
      </c>
      <c r="F24" s="140">
        <v>5792.161764705882</v>
      </c>
      <c r="G24" s="140">
        <v>6492.9568627450981</v>
      </c>
      <c r="H24" s="1017">
        <v>-11.4011374957292</v>
      </c>
      <c r="I24" s="1017">
        <v>61.49</v>
      </c>
      <c r="J24" s="1017">
        <v>93.2</v>
      </c>
      <c r="K24" s="1017">
        <v>31.483889726549226</v>
      </c>
      <c r="L24" s="1168">
        <v>61.2</v>
      </c>
      <c r="M24" s="1168">
        <v>92.2</v>
      </c>
      <c r="N24" s="1168">
        <v>23.182592123585568</v>
      </c>
      <c r="O24" s="597">
        <v>60.99</v>
      </c>
      <c r="P24" s="597">
        <v>90</v>
      </c>
      <c r="Q24" s="597">
        <v>13.302401505313224</v>
      </c>
      <c r="R24" s="595">
        <v>60.98</v>
      </c>
      <c r="S24" s="595">
        <v>90.3</v>
      </c>
      <c r="T24" s="595">
        <v>13.376425263062661</v>
      </c>
      <c r="U24" s="596">
        <v>60.97</v>
      </c>
      <c r="V24" s="596">
        <v>90</v>
      </c>
      <c r="W24" s="1156">
        <v>14.289850530773968</v>
      </c>
      <c r="X24" s="597">
        <v>60.95</v>
      </c>
      <c r="Y24" s="597">
        <v>87.8</v>
      </c>
      <c r="Z24" s="597">
        <v>11.24037234796579</v>
      </c>
      <c r="AA24" s="598">
        <v>60.99</v>
      </c>
      <c r="AB24" s="599">
        <v>87.4</v>
      </c>
      <c r="AC24" s="600">
        <v>11.60250496506626</v>
      </c>
      <c r="AD24" s="601">
        <v>61.41</v>
      </c>
      <c r="AE24" s="602">
        <v>87.7</v>
      </c>
      <c r="AF24" s="603">
        <v>12.720916037718874</v>
      </c>
      <c r="AG24" s="160">
        <v>61.3</v>
      </c>
      <c r="AH24" s="141">
        <v>88.8</v>
      </c>
      <c r="AI24" s="142">
        <v>8.3608790477723147</v>
      </c>
      <c r="AJ24" s="160">
        <v>61.15</v>
      </c>
      <c r="AK24" s="141">
        <v>88.5</v>
      </c>
      <c r="AL24" s="142">
        <v>6.8781202303087348</v>
      </c>
      <c r="AM24" s="667">
        <v>61.15</v>
      </c>
      <c r="AN24" s="668">
        <v>85.9</v>
      </c>
      <c r="AO24" s="669">
        <v>7.1042709724185649</v>
      </c>
      <c r="AP24" s="712">
        <v>61.2</v>
      </c>
      <c r="AQ24" s="713">
        <v>86.1</v>
      </c>
      <c r="AR24" s="714">
        <v>6.1036409203352644</v>
      </c>
      <c r="AS24" s="673">
        <v>61.23</v>
      </c>
      <c r="AT24" s="674">
        <v>85.6</v>
      </c>
      <c r="AU24" s="675">
        <v>4.6266015717127029</v>
      </c>
      <c r="AV24" s="188">
        <v>61.22</v>
      </c>
      <c r="AW24" s="676">
        <v>83.9</v>
      </c>
      <c r="AX24" s="189">
        <v>3.6803922498797088</v>
      </c>
      <c r="AY24" s="189">
        <v>3.6803922498797088</v>
      </c>
      <c r="AZ24" s="677">
        <v>61.3</v>
      </c>
      <c r="BA24" s="678">
        <v>81.900000000000006</v>
      </c>
      <c r="BB24" s="679">
        <v>2.2408830290994377</v>
      </c>
      <c r="BC24" s="680" t="s">
        <v>164</v>
      </c>
      <c r="BD24" s="681" t="s">
        <v>164</v>
      </c>
      <c r="BE24" s="682" t="s">
        <v>164</v>
      </c>
    </row>
    <row r="25" spans="2:57" ht="15">
      <c r="B25" s="55" t="s">
        <v>12</v>
      </c>
      <c r="C25" s="143">
        <v>5868.8549019607844</v>
      </c>
      <c r="D25" s="143">
        <v>6703.9225490196077</v>
      </c>
      <c r="E25" s="143">
        <v>6289.6931372549016</v>
      </c>
      <c r="F25" s="143">
        <v>5683.6676470588236</v>
      </c>
      <c r="G25" s="143">
        <v>6387.2068627450981</v>
      </c>
      <c r="H25" s="1018">
        <v>-12.456403560046279</v>
      </c>
      <c r="I25" s="1018">
        <v>57.05</v>
      </c>
      <c r="J25" s="1018">
        <v>95.6</v>
      </c>
      <c r="K25" s="1018">
        <v>52.829976489621124</v>
      </c>
      <c r="L25" s="1169">
        <v>57.03</v>
      </c>
      <c r="M25" s="1169">
        <v>94.1</v>
      </c>
      <c r="N25" s="1169">
        <v>60.757096738872498</v>
      </c>
      <c r="O25" s="606">
        <v>57</v>
      </c>
      <c r="P25" s="606">
        <v>92.3</v>
      </c>
      <c r="Q25" s="606">
        <v>64.26939638708744</v>
      </c>
      <c r="R25" s="604">
        <v>57.19</v>
      </c>
      <c r="S25" s="604">
        <v>92.5</v>
      </c>
      <c r="T25" s="604">
        <v>62.010953928326998</v>
      </c>
      <c r="U25" s="605">
        <v>57.29</v>
      </c>
      <c r="V25" s="605">
        <v>92.6</v>
      </c>
      <c r="W25" s="1157">
        <v>62.083795434767239</v>
      </c>
      <c r="X25" s="606">
        <v>57.12</v>
      </c>
      <c r="Y25" s="606">
        <v>91</v>
      </c>
      <c r="Z25" s="606">
        <v>61.498590306982315</v>
      </c>
      <c r="AA25" s="607">
        <v>57.38</v>
      </c>
      <c r="AB25" s="608">
        <v>89.9</v>
      </c>
      <c r="AC25" s="609">
        <v>58.696207570932927</v>
      </c>
      <c r="AD25" s="610">
        <v>57.28</v>
      </c>
      <c r="AE25" s="611">
        <v>87.6</v>
      </c>
      <c r="AF25" s="612">
        <v>48.66900206642741</v>
      </c>
      <c r="AG25" s="161">
        <v>57.26</v>
      </c>
      <c r="AH25" s="144">
        <v>88.5</v>
      </c>
      <c r="AI25" s="145">
        <v>44.983290766254555</v>
      </c>
      <c r="AJ25" s="161">
        <v>57.35</v>
      </c>
      <c r="AK25" s="144">
        <v>88.5</v>
      </c>
      <c r="AL25" s="145">
        <v>47.014651611853246</v>
      </c>
      <c r="AM25" s="683">
        <v>57.34</v>
      </c>
      <c r="AN25" s="684">
        <v>85.5</v>
      </c>
      <c r="AO25" s="685">
        <v>45.469593582166127</v>
      </c>
      <c r="AP25" s="686">
        <v>57.23</v>
      </c>
      <c r="AQ25" s="56">
        <v>85.6</v>
      </c>
      <c r="AR25" s="32">
        <v>40.849246679258911</v>
      </c>
      <c r="AS25" s="687">
        <v>57.18</v>
      </c>
      <c r="AT25" s="688">
        <v>85.4</v>
      </c>
      <c r="AU25" s="689">
        <v>35.166346530994723</v>
      </c>
      <c r="AV25" s="190">
        <v>57.18</v>
      </c>
      <c r="AW25" s="193">
        <v>84.2</v>
      </c>
      <c r="AX25" s="191">
        <v>31.002429536659914</v>
      </c>
      <c r="AY25" s="191">
        <v>31.002429536659914</v>
      </c>
      <c r="AZ25" s="690">
        <v>57.13</v>
      </c>
      <c r="BA25" s="691">
        <v>82.1</v>
      </c>
      <c r="BB25" s="692">
        <v>24.600646748176395</v>
      </c>
      <c r="BC25" s="693">
        <v>57.88</v>
      </c>
      <c r="BD25" s="694">
        <v>81</v>
      </c>
      <c r="BE25" s="695">
        <v>21.427149655463218</v>
      </c>
    </row>
    <row r="26" spans="2:57" ht="15">
      <c r="B26" s="55" t="s">
        <v>13</v>
      </c>
      <c r="C26" s="143">
        <v>5441.9676470588229</v>
      </c>
      <c r="D26" s="143">
        <v>6164.8813725490199</v>
      </c>
      <c r="E26" s="143">
        <v>5727.7</v>
      </c>
      <c r="F26" s="143">
        <v>5228.1460784313722</v>
      </c>
      <c r="G26" s="143">
        <v>5934.8421568627446</v>
      </c>
      <c r="H26" s="1018">
        <v>-11.726320131790146</v>
      </c>
      <c r="I26" s="1018">
        <v>53.17</v>
      </c>
      <c r="J26" s="1018">
        <v>97.2</v>
      </c>
      <c r="K26" s="1018">
        <v>13.744186303292475</v>
      </c>
      <c r="L26" s="1169">
        <v>53.27</v>
      </c>
      <c r="M26" s="1169">
        <v>95.4</v>
      </c>
      <c r="N26" s="1169">
        <v>14.090088153873017</v>
      </c>
      <c r="O26" s="606">
        <v>53.3</v>
      </c>
      <c r="P26" s="606">
        <v>94</v>
      </c>
      <c r="Q26" s="606">
        <v>19.379721693959851</v>
      </c>
      <c r="R26" s="604">
        <v>53.21</v>
      </c>
      <c r="S26" s="604">
        <v>93.8</v>
      </c>
      <c r="T26" s="604">
        <v>21.134229183054419</v>
      </c>
      <c r="U26" s="605">
        <v>53.12</v>
      </c>
      <c r="V26" s="605">
        <v>93.6</v>
      </c>
      <c r="W26" s="1157">
        <v>20.088458592621226</v>
      </c>
      <c r="X26" s="606">
        <v>53.07</v>
      </c>
      <c r="Y26" s="606">
        <v>92.8</v>
      </c>
      <c r="Z26" s="606">
        <v>23.006526064882632</v>
      </c>
      <c r="AA26" s="613">
        <v>53.04</v>
      </c>
      <c r="AB26" s="614">
        <v>92</v>
      </c>
      <c r="AC26" s="609">
        <v>24.820979672005226</v>
      </c>
      <c r="AD26" s="610">
        <v>52.72</v>
      </c>
      <c r="AE26" s="611">
        <v>87.8</v>
      </c>
      <c r="AF26" s="612">
        <v>28.564448867340342</v>
      </c>
      <c r="AG26" s="162">
        <v>52.68</v>
      </c>
      <c r="AH26" s="146">
        <v>89.5</v>
      </c>
      <c r="AI26" s="145">
        <v>32.781072340242154</v>
      </c>
      <c r="AJ26" s="162">
        <v>52.71</v>
      </c>
      <c r="AK26" s="146">
        <v>89.9</v>
      </c>
      <c r="AL26" s="145">
        <v>32.529833250493738</v>
      </c>
      <c r="AM26" s="696">
        <v>52.79</v>
      </c>
      <c r="AN26" s="684">
        <v>86.3</v>
      </c>
      <c r="AO26" s="685">
        <v>33.253994279429321</v>
      </c>
      <c r="AP26" s="697">
        <v>52.72</v>
      </c>
      <c r="AQ26" s="56">
        <v>85.9</v>
      </c>
      <c r="AR26" s="32">
        <v>34.558655253415218</v>
      </c>
      <c r="AS26" s="698">
        <v>52.61</v>
      </c>
      <c r="AT26" s="688">
        <v>86</v>
      </c>
      <c r="AU26" s="689">
        <v>35.881512385656073</v>
      </c>
      <c r="AV26" s="192">
        <v>52.6</v>
      </c>
      <c r="AW26" s="193">
        <v>85.1</v>
      </c>
      <c r="AX26" s="191">
        <v>33.818421783828839</v>
      </c>
      <c r="AY26" s="191">
        <v>33.818421783828839</v>
      </c>
      <c r="AZ26" s="690">
        <v>52.53</v>
      </c>
      <c r="BA26" s="691">
        <v>82.6</v>
      </c>
      <c r="BB26" s="692">
        <v>34.594259634073346</v>
      </c>
      <c r="BC26" s="693">
        <v>52.38</v>
      </c>
      <c r="BD26" s="694">
        <v>82</v>
      </c>
      <c r="BE26" s="695">
        <v>29.828294706626473</v>
      </c>
    </row>
    <row r="27" spans="2:57" ht="15">
      <c r="B27" s="55" t="s">
        <v>14</v>
      </c>
      <c r="C27" s="143">
        <v>5152.8186274509799</v>
      </c>
      <c r="D27" s="143">
        <v>5800.75</v>
      </c>
      <c r="E27" s="143">
        <v>5271.6401960784315</v>
      </c>
      <c r="F27" s="143">
        <v>4814.974509803922</v>
      </c>
      <c r="G27" s="143">
        <v>5596.5264705882355</v>
      </c>
      <c r="H27" s="1018">
        <v>-11.169786192285823</v>
      </c>
      <c r="I27" s="1018">
        <v>48.33</v>
      </c>
      <c r="J27" s="1018">
        <v>96.9</v>
      </c>
      <c r="K27" s="1018">
        <v>1.7641372050825603</v>
      </c>
      <c r="L27" s="1169">
        <v>48.3</v>
      </c>
      <c r="M27" s="1169">
        <v>96.1</v>
      </c>
      <c r="N27" s="1169">
        <v>1.7814148662020648</v>
      </c>
      <c r="O27" s="606">
        <v>48.26</v>
      </c>
      <c r="P27" s="606">
        <v>94.8</v>
      </c>
      <c r="Q27" s="606">
        <v>2.7848093631769189</v>
      </c>
      <c r="R27" s="604">
        <v>48.26</v>
      </c>
      <c r="S27" s="604">
        <v>94.7</v>
      </c>
      <c r="T27" s="604">
        <v>3.1818204664885692</v>
      </c>
      <c r="U27" s="605">
        <v>48.23</v>
      </c>
      <c r="V27" s="605">
        <v>93.7</v>
      </c>
      <c r="W27" s="1157">
        <v>3.2376203509777124</v>
      </c>
      <c r="X27" s="606">
        <v>48.22</v>
      </c>
      <c r="Y27" s="606">
        <v>93.4</v>
      </c>
      <c r="Z27" s="606">
        <v>3.8705497540256317</v>
      </c>
      <c r="AA27" s="613">
        <v>48.22</v>
      </c>
      <c r="AB27" s="614">
        <v>93</v>
      </c>
      <c r="AC27" s="609">
        <v>4.4056435270528027</v>
      </c>
      <c r="AD27" s="610">
        <v>47.94</v>
      </c>
      <c r="AE27" s="611">
        <v>88.3</v>
      </c>
      <c r="AF27" s="612">
        <v>8.1065407340869164</v>
      </c>
      <c r="AG27" s="162">
        <v>47.88</v>
      </c>
      <c r="AH27" s="146">
        <v>90.7</v>
      </c>
      <c r="AI27" s="145">
        <v>10.761514153525638</v>
      </c>
      <c r="AJ27" s="162">
        <v>47.82</v>
      </c>
      <c r="AK27" s="146">
        <v>91.1</v>
      </c>
      <c r="AL27" s="145">
        <v>10.440604010609334</v>
      </c>
      <c r="AM27" s="696">
        <v>47.86</v>
      </c>
      <c r="AN27" s="684">
        <v>87.2</v>
      </c>
      <c r="AO27" s="685">
        <v>11.375714090710114</v>
      </c>
      <c r="AP27" s="697">
        <v>47.91</v>
      </c>
      <c r="AQ27" s="56">
        <v>86.9</v>
      </c>
      <c r="AR27" s="32">
        <v>14.148062555460008</v>
      </c>
      <c r="AS27" s="698">
        <v>47.83</v>
      </c>
      <c r="AT27" s="688">
        <v>87.3</v>
      </c>
      <c r="AU27" s="689">
        <v>17.727045137237937</v>
      </c>
      <c r="AV27" s="192">
        <v>47.69</v>
      </c>
      <c r="AW27" s="193">
        <v>87.3</v>
      </c>
      <c r="AX27" s="191">
        <v>21.232523939576712</v>
      </c>
      <c r="AY27" s="191">
        <v>21.232523939576712</v>
      </c>
      <c r="AZ27" s="690">
        <v>47.64</v>
      </c>
      <c r="BA27" s="691">
        <v>84</v>
      </c>
      <c r="BB27" s="692">
        <v>25.399247504901368</v>
      </c>
      <c r="BC27" s="693">
        <v>47.57</v>
      </c>
      <c r="BD27" s="694">
        <v>84</v>
      </c>
      <c r="BE27" s="695">
        <v>29.444864948391508</v>
      </c>
    </row>
    <row r="28" spans="2:57" ht="15">
      <c r="B28" s="55" t="s">
        <v>15</v>
      </c>
      <c r="C28" s="143">
        <v>4987.123529411765</v>
      </c>
      <c r="D28" s="143">
        <v>5576.5911764705879</v>
      </c>
      <c r="E28" s="143">
        <v>4855.9529411764706</v>
      </c>
      <c r="F28" s="143">
        <v>4480.035294117647</v>
      </c>
      <c r="G28" s="143">
        <v>5336.3686274509801</v>
      </c>
      <c r="H28" s="1018">
        <v>-10.570393783678721</v>
      </c>
      <c r="I28" s="1018">
        <v>43.53</v>
      </c>
      <c r="J28" s="1018">
        <v>98.3</v>
      </c>
      <c r="K28" s="1018">
        <v>0.15666770130327407</v>
      </c>
      <c r="L28" s="1169">
        <v>43.45</v>
      </c>
      <c r="M28" s="1169">
        <v>97.6</v>
      </c>
      <c r="N28" s="1169">
        <v>0.18013804545641418</v>
      </c>
      <c r="O28" s="606">
        <v>43.51</v>
      </c>
      <c r="P28" s="606">
        <v>96.9</v>
      </c>
      <c r="Q28" s="606">
        <v>0.25281542624407466</v>
      </c>
      <c r="R28" s="604">
        <v>43.53</v>
      </c>
      <c r="S28" s="604">
        <v>96.9</v>
      </c>
      <c r="T28" s="604">
        <v>0.28589032500730904</v>
      </c>
      <c r="U28" s="605">
        <v>43.57</v>
      </c>
      <c r="V28" s="605">
        <v>95.2</v>
      </c>
      <c r="W28" s="1157">
        <v>0.28725508793799626</v>
      </c>
      <c r="X28" s="606">
        <v>43.56</v>
      </c>
      <c r="Y28" s="606">
        <v>95</v>
      </c>
      <c r="Z28" s="606">
        <v>0.36594265673318738</v>
      </c>
      <c r="AA28" s="613">
        <v>43.51</v>
      </c>
      <c r="AB28" s="614">
        <v>95.1</v>
      </c>
      <c r="AC28" s="609">
        <v>0.44625235058056323</v>
      </c>
      <c r="AD28" s="610">
        <v>43.1</v>
      </c>
      <c r="AE28" s="611">
        <v>90.2</v>
      </c>
      <c r="AF28" s="612">
        <v>1.5871214375580447</v>
      </c>
      <c r="AG28" s="162">
        <v>43.02</v>
      </c>
      <c r="AH28" s="146">
        <v>94</v>
      </c>
      <c r="AI28" s="145">
        <v>2.6110576544316335</v>
      </c>
      <c r="AJ28" s="162">
        <v>42.95</v>
      </c>
      <c r="AK28" s="146">
        <v>94.4</v>
      </c>
      <c r="AL28" s="145">
        <v>2.679340391560038</v>
      </c>
      <c r="AM28" s="696">
        <v>43.01</v>
      </c>
      <c r="AN28" s="684">
        <v>89</v>
      </c>
      <c r="AO28" s="685">
        <v>2.4287321389066272</v>
      </c>
      <c r="AP28" s="697">
        <v>43.04</v>
      </c>
      <c r="AQ28" s="56">
        <v>88.6</v>
      </c>
      <c r="AR28" s="32">
        <v>3.6478421184897045</v>
      </c>
      <c r="AS28" s="698">
        <v>42.95</v>
      </c>
      <c r="AT28" s="688">
        <v>88.2</v>
      </c>
      <c r="AU28" s="689">
        <v>5.5064176376888181</v>
      </c>
      <c r="AV28" s="192">
        <v>42.89</v>
      </c>
      <c r="AW28" s="193">
        <v>87.6</v>
      </c>
      <c r="AX28" s="191">
        <v>8.3900338169816813</v>
      </c>
      <c r="AY28" s="191">
        <v>8.3900338169816813</v>
      </c>
      <c r="AZ28" s="690">
        <v>42.99</v>
      </c>
      <c r="BA28" s="691">
        <v>85.4</v>
      </c>
      <c r="BB28" s="692">
        <v>11.243858747491155</v>
      </c>
      <c r="BC28" s="693">
        <v>42.81</v>
      </c>
      <c r="BD28" s="694">
        <v>85.4</v>
      </c>
      <c r="BE28" s="695">
        <v>15.970085145501642</v>
      </c>
    </row>
    <row r="29" spans="2:57" ht="15">
      <c r="B29" s="55" t="s">
        <v>16</v>
      </c>
      <c r="C29" s="143">
        <v>4726.5196078431372</v>
      </c>
      <c r="D29" s="143">
        <v>4862.3245098039215</v>
      </c>
      <c r="E29" s="143">
        <v>4368.6098039215685</v>
      </c>
      <c r="F29" s="143">
        <v>3969.9196078431373</v>
      </c>
      <c r="G29" s="143">
        <v>4766.2833333333338</v>
      </c>
      <c r="H29" s="1018">
        <v>-2.793003669067339</v>
      </c>
      <c r="I29" s="1018">
        <v>37.549999999999997</v>
      </c>
      <c r="J29" s="1018">
        <v>97.6</v>
      </c>
      <c r="K29" s="1018">
        <v>2.1142574151342391E-2</v>
      </c>
      <c r="L29" s="1169">
        <v>37.58</v>
      </c>
      <c r="M29" s="1169">
        <v>95.2</v>
      </c>
      <c r="N29" s="1169">
        <v>8.6700720104431628E-3</v>
      </c>
      <c r="O29" s="606">
        <v>37.869999999999997</v>
      </c>
      <c r="P29" s="606">
        <v>98.4</v>
      </c>
      <c r="Q29" s="606">
        <v>1.0855624218495572E-2</v>
      </c>
      <c r="R29" s="604">
        <v>37.659999999999997</v>
      </c>
      <c r="S29" s="604">
        <v>98.6</v>
      </c>
      <c r="T29" s="604">
        <v>1.0680834060048905E-2</v>
      </c>
      <c r="U29" s="605">
        <v>36.78</v>
      </c>
      <c r="V29" s="605">
        <v>95.9</v>
      </c>
      <c r="W29" s="1157">
        <v>1.302000292185981E-2</v>
      </c>
      <c r="X29" s="606">
        <v>36.840000000000003</v>
      </c>
      <c r="Y29" s="606">
        <v>93.8</v>
      </c>
      <c r="Z29" s="606">
        <v>1.8018869410449053E-2</v>
      </c>
      <c r="AA29" s="613">
        <v>37.119999999999997</v>
      </c>
      <c r="AB29" s="614">
        <v>96.2</v>
      </c>
      <c r="AC29" s="609">
        <v>2.841191436222271E-2</v>
      </c>
      <c r="AD29" s="610">
        <v>34.89</v>
      </c>
      <c r="AE29" s="611">
        <v>88.7</v>
      </c>
      <c r="AF29" s="612">
        <v>0.35197085686841439</v>
      </c>
      <c r="AG29" s="162">
        <v>36.81</v>
      </c>
      <c r="AH29" s="146">
        <v>92.6</v>
      </c>
      <c r="AI29" s="145">
        <v>0.50218603777370918</v>
      </c>
      <c r="AJ29" s="162">
        <v>37.840000000000003</v>
      </c>
      <c r="AK29" s="146">
        <v>95.3</v>
      </c>
      <c r="AL29" s="145">
        <v>0.45745050517490882</v>
      </c>
      <c r="AM29" s="696">
        <v>37.5</v>
      </c>
      <c r="AN29" s="684">
        <v>90.3</v>
      </c>
      <c r="AO29" s="685">
        <v>0.36769493636924194</v>
      </c>
      <c r="AP29" s="697">
        <v>37.79</v>
      </c>
      <c r="AQ29" s="56">
        <v>90.5</v>
      </c>
      <c r="AR29" s="32">
        <v>0.69255247304090151</v>
      </c>
      <c r="AS29" s="698">
        <v>37.909999999999997</v>
      </c>
      <c r="AT29" s="688">
        <v>89.9</v>
      </c>
      <c r="AU29" s="689">
        <v>1.0920767367097453</v>
      </c>
      <c r="AV29" s="192">
        <v>37.9</v>
      </c>
      <c r="AW29" s="193">
        <v>89.7</v>
      </c>
      <c r="AX29" s="191">
        <v>1.8761986730731435</v>
      </c>
      <c r="AY29" s="191">
        <v>1.8761986730731435</v>
      </c>
      <c r="AZ29" s="690">
        <v>38.24</v>
      </c>
      <c r="BA29" s="691">
        <v>87.2</v>
      </c>
      <c r="BB29" s="692">
        <v>1.9211043362582934</v>
      </c>
      <c r="BC29" s="693">
        <v>38.020000000000003</v>
      </c>
      <c r="BD29" s="694">
        <v>86.9</v>
      </c>
      <c r="BE29" s="695">
        <v>3.3296055440171597</v>
      </c>
    </row>
    <row r="30" spans="2:57" ht="15" thickBot="1">
      <c r="B30" s="57" t="s">
        <v>124</v>
      </c>
      <c r="C30" s="147">
        <v>5829.3049019607843</v>
      </c>
      <c r="D30" s="147">
        <v>6618.876470588235</v>
      </c>
      <c r="E30" s="147">
        <v>6160.3980392156864</v>
      </c>
      <c r="F30" s="147">
        <v>5568.1352941176465</v>
      </c>
      <c r="G30" s="147">
        <v>6280.6294117647058</v>
      </c>
      <c r="H30" s="1019">
        <v>-11.929087544328807</v>
      </c>
      <c r="I30" s="1019">
        <v>57.74</v>
      </c>
      <c r="J30" s="1019">
        <v>95.1</v>
      </c>
      <c r="K30" s="1019">
        <v>100</v>
      </c>
      <c r="L30" s="1170">
        <v>57.28</v>
      </c>
      <c r="M30" s="1170">
        <v>93.9</v>
      </c>
      <c r="N30" s="1170">
        <v>100</v>
      </c>
      <c r="O30" s="617">
        <v>56.53</v>
      </c>
      <c r="P30" s="617">
        <v>92.4</v>
      </c>
      <c r="Q30" s="617">
        <v>100</v>
      </c>
      <c r="R30" s="615">
        <v>56.53</v>
      </c>
      <c r="S30" s="615">
        <v>92.5</v>
      </c>
      <c r="T30" s="615">
        <v>100</v>
      </c>
      <c r="U30" s="616">
        <v>56.64</v>
      </c>
      <c r="V30" s="616">
        <v>92.4</v>
      </c>
      <c r="W30" s="1158">
        <v>100</v>
      </c>
      <c r="X30" s="617">
        <v>56.22</v>
      </c>
      <c r="Y30" s="617">
        <v>91.2</v>
      </c>
      <c r="Z30" s="617">
        <v>100</v>
      </c>
      <c r="AA30" s="618">
        <v>56.25</v>
      </c>
      <c r="AB30" s="619">
        <v>90.3</v>
      </c>
      <c r="AC30" s="620">
        <v>100</v>
      </c>
      <c r="AD30" s="621">
        <v>55.44</v>
      </c>
      <c r="AE30" s="622">
        <v>87.8</v>
      </c>
      <c r="AF30" s="623">
        <v>100</v>
      </c>
      <c r="AG30" s="163">
        <v>54.61</v>
      </c>
      <c r="AH30" s="148">
        <v>89.3</v>
      </c>
      <c r="AI30" s="149">
        <v>100</v>
      </c>
      <c r="AJ30" s="163">
        <v>54.63</v>
      </c>
      <c r="AK30" s="148">
        <v>89.4</v>
      </c>
      <c r="AL30" s="149">
        <v>100</v>
      </c>
      <c r="AM30" s="699">
        <v>54.6</v>
      </c>
      <c r="AN30" s="700">
        <v>86.1</v>
      </c>
      <c r="AO30" s="701">
        <v>100</v>
      </c>
      <c r="AP30" s="715">
        <v>53.94</v>
      </c>
      <c r="AQ30" s="72">
        <v>86</v>
      </c>
      <c r="AR30" s="33">
        <v>100</v>
      </c>
      <c r="AS30" s="703">
        <v>53.08</v>
      </c>
      <c r="AT30" s="704">
        <v>86.2</v>
      </c>
      <c r="AU30" s="705">
        <v>100</v>
      </c>
      <c r="AV30" s="194">
        <v>52.2</v>
      </c>
      <c r="AW30" s="195">
        <v>85.5</v>
      </c>
      <c r="AX30" s="196">
        <v>100</v>
      </c>
      <c r="AY30" s="196">
        <v>100</v>
      </c>
      <c r="AZ30" s="706">
        <v>51.27</v>
      </c>
      <c r="BA30" s="707">
        <v>83.2</v>
      </c>
      <c r="BB30" s="708">
        <v>100</v>
      </c>
      <c r="BC30" s="709">
        <v>50.14</v>
      </c>
      <c r="BD30" s="710">
        <v>83.1</v>
      </c>
      <c r="BE30" s="711">
        <v>100</v>
      </c>
    </row>
    <row r="31" spans="2:57" ht="15" thickBot="1">
      <c r="B31" s="1740" t="s">
        <v>188</v>
      </c>
      <c r="C31" s="1741"/>
      <c r="D31" s="1741"/>
      <c r="E31" s="1741"/>
      <c r="F31" s="1741"/>
      <c r="G31" s="1741"/>
      <c r="H31" s="1743"/>
      <c r="I31" s="1743"/>
      <c r="J31" s="1743"/>
      <c r="K31" s="1743"/>
      <c r="L31" s="1743"/>
      <c r="M31" s="1743"/>
      <c r="N31" s="1743"/>
      <c r="O31" s="1743"/>
      <c r="P31" s="1743"/>
      <c r="Q31" s="1743"/>
      <c r="R31" s="1743"/>
      <c r="S31" s="1743"/>
      <c r="T31" s="1743"/>
      <c r="U31" s="1743"/>
      <c r="V31" s="1743"/>
      <c r="W31" s="1744"/>
      <c r="X31" s="1743"/>
      <c r="Y31" s="1743"/>
      <c r="Z31" s="1743"/>
      <c r="AA31" s="1743"/>
      <c r="AB31" s="1743"/>
      <c r="AC31" s="1743"/>
      <c r="AD31" s="1743"/>
      <c r="AE31" s="1743"/>
      <c r="AF31" s="1744"/>
      <c r="AG31" s="1743"/>
      <c r="AH31" s="1743"/>
      <c r="AI31" s="1744"/>
      <c r="AJ31" s="1743"/>
      <c r="AK31" s="1743"/>
      <c r="AL31" s="1743"/>
      <c r="AM31" s="1743"/>
      <c r="AN31" s="1743"/>
      <c r="AO31" s="1743"/>
      <c r="AP31" s="1743"/>
      <c r="AQ31" s="1743"/>
      <c r="AR31" s="1744"/>
      <c r="AS31" s="1743"/>
      <c r="AT31" s="1743"/>
      <c r="AU31" s="1743"/>
      <c r="AV31" s="1743"/>
      <c r="AW31" s="1743"/>
      <c r="AX31" s="1744"/>
      <c r="AY31" s="1743"/>
      <c r="AZ31" s="1743"/>
      <c r="BA31" s="1743"/>
      <c r="BB31" s="1743"/>
      <c r="BC31" s="1743"/>
      <c r="BD31" s="1743"/>
      <c r="BE31" s="1744"/>
    </row>
    <row r="32" spans="2:57" ht="15">
      <c r="B32" s="130" t="s">
        <v>125</v>
      </c>
      <c r="C32" s="140">
        <v>5921.8362745098038</v>
      </c>
      <c r="D32" s="140">
        <v>6779.8676470588234</v>
      </c>
      <c r="E32" s="140">
        <v>6282.2823529411762</v>
      </c>
      <c r="F32" s="140">
        <v>5706.9588235294113</v>
      </c>
      <c r="G32" s="140">
        <v>6494.2666666666664</v>
      </c>
      <c r="H32" s="1017">
        <v>-12.655577029165791</v>
      </c>
      <c r="I32" s="1017">
        <v>61.3</v>
      </c>
      <c r="J32" s="1017">
        <v>93.6</v>
      </c>
      <c r="K32" s="1017">
        <v>28.780334124930107</v>
      </c>
      <c r="L32" s="1168">
        <v>61.27</v>
      </c>
      <c r="M32" s="1168">
        <v>92.6</v>
      </c>
      <c r="N32" s="1168">
        <v>25.578114675719345</v>
      </c>
      <c r="O32" s="597">
        <v>61.27</v>
      </c>
      <c r="P32" s="597">
        <v>91.3</v>
      </c>
      <c r="Q32" s="597">
        <v>25.101632736077967</v>
      </c>
      <c r="R32" s="595">
        <v>61.28</v>
      </c>
      <c r="S32" s="595">
        <v>90.8</v>
      </c>
      <c r="T32" s="595">
        <v>23.826920434603391</v>
      </c>
      <c r="U32" s="596">
        <v>61.28</v>
      </c>
      <c r="V32" s="596">
        <v>89.4</v>
      </c>
      <c r="W32" s="1156">
        <v>23.560448803053308</v>
      </c>
      <c r="X32" s="597">
        <v>61.3</v>
      </c>
      <c r="Y32" s="597">
        <v>88.3</v>
      </c>
      <c r="Z32" s="597">
        <v>22.82350942905105</v>
      </c>
      <c r="AA32" s="598">
        <v>61.29</v>
      </c>
      <c r="AB32" s="599">
        <v>88.2</v>
      </c>
      <c r="AC32" s="600">
        <v>20.800369815197744</v>
      </c>
      <c r="AD32" s="601">
        <v>61.35</v>
      </c>
      <c r="AE32" s="602">
        <v>87.8</v>
      </c>
      <c r="AF32" s="603">
        <v>13.501504410175743</v>
      </c>
      <c r="AG32" s="160">
        <v>61.37</v>
      </c>
      <c r="AH32" s="141">
        <v>89</v>
      </c>
      <c r="AI32" s="142">
        <v>12.443744866377466</v>
      </c>
      <c r="AJ32" s="160">
        <v>61.3</v>
      </c>
      <c r="AK32" s="141">
        <v>88.5</v>
      </c>
      <c r="AL32" s="142">
        <v>9.8675189905972722</v>
      </c>
      <c r="AM32" s="667">
        <v>61.28</v>
      </c>
      <c r="AN32" s="668">
        <v>84.8</v>
      </c>
      <c r="AO32" s="669">
        <v>8.1973488949962103</v>
      </c>
      <c r="AP32" s="670">
        <v>61.37</v>
      </c>
      <c r="AQ32" s="671">
        <v>84.2</v>
      </c>
      <c r="AR32" s="672">
        <v>6.7591557542851071</v>
      </c>
      <c r="AS32" s="673">
        <v>61.31</v>
      </c>
      <c r="AT32" s="674">
        <v>85.6</v>
      </c>
      <c r="AU32" s="675">
        <v>4.2134052713195445</v>
      </c>
      <c r="AV32" s="188">
        <v>61.36</v>
      </c>
      <c r="AW32" s="676">
        <v>84.6</v>
      </c>
      <c r="AX32" s="189">
        <v>3.4894684993197913</v>
      </c>
      <c r="AY32" s="189">
        <v>3.4894684993197913</v>
      </c>
      <c r="AZ32" s="677">
        <v>61.4</v>
      </c>
      <c r="BA32" s="678">
        <v>80</v>
      </c>
      <c r="BB32" s="679">
        <v>1.4989297079396053</v>
      </c>
      <c r="BC32" s="680" t="s">
        <v>164</v>
      </c>
      <c r="BD32" s="681" t="s">
        <v>164</v>
      </c>
      <c r="BE32" s="682" t="s">
        <v>164</v>
      </c>
    </row>
    <row r="33" spans="2:57" ht="15">
      <c r="B33" s="55" t="s">
        <v>12</v>
      </c>
      <c r="C33" s="143">
        <v>5820.1098039215685</v>
      </c>
      <c r="D33" s="143">
        <v>6645.8745098039217</v>
      </c>
      <c r="E33" s="143">
        <v>6156.7156862745096</v>
      </c>
      <c r="F33" s="143">
        <v>5560.7588235294115</v>
      </c>
      <c r="G33" s="143">
        <v>6298.4901960784309</v>
      </c>
      <c r="H33" s="1018">
        <v>-12.425222665041213</v>
      </c>
      <c r="I33" s="1018">
        <v>57.85</v>
      </c>
      <c r="J33" s="1018">
        <v>94.9</v>
      </c>
      <c r="K33" s="1018">
        <v>56.187774269631355</v>
      </c>
      <c r="L33" s="1169">
        <v>57.79</v>
      </c>
      <c r="M33" s="1169">
        <v>93.8</v>
      </c>
      <c r="N33" s="1169">
        <v>57.970012489916414</v>
      </c>
      <c r="O33" s="606">
        <v>57.75</v>
      </c>
      <c r="P33" s="606">
        <v>93.1</v>
      </c>
      <c r="Q33" s="606">
        <v>56.206188276474521</v>
      </c>
      <c r="R33" s="604">
        <v>57.69</v>
      </c>
      <c r="S33" s="604">
        <v>93.2</v>
      </c>
      <c r="T33" s="604">
        <v>55.435542584627484</v>
      </c>
      <c r="U33" s="605">
        <v>57.69</v>
      </c>
      <c r="V33" s="605">
        <v>91.6</v>
      </c>
      <c r="W33" s="1157">
        <v>56.269868630485654</v>
      </c>
      <c r="X33" s="606">
        <v>57.66</v>
      </c>
      <c r="Y33" s="606">
        <v>90.5</v>
      </c>
      <c r="Z33" s="606">
        <v>55.450684154914818</v>
      </c>
      <c r="AA33" s="607">
        <v>57.62</v>
      </c>
      <c r="AB33" s="608">
        <v>90.1</v>
      </c>
      <c r="AC33" s="609">
        <v>54.723788077549649</v>
      </c>
      <c r="AD33" s="610">
        <v>57.41</v>
      </c>
      <c r="AE33" s="611">
        <v>87.3</v>
      </c>
      <c r="AF33" s="612">
        <v>50.265950889021383</v>
      </c>
      <c r="AG33" s="161">
        <v>57.37</v>
      </c>
      <c r="AH33" s="144">
        <v>88.5</v>
      </c>
      <c r="AI33" s="145">
        <v>46.972794533297105</v>
      </c>
      <c r="AJ33" s="161">
        <v>57.25</v>
      </c>
      <c r="AK33" s="144">
        <v>88.6</v>
      </c>
      <c r="AL33" s="145">
        <v>45.008141594017211</v>
      </c>
      <c r="AM33" s="683">
        <v>57.22</v>
      </c>
      <c r="AN33" s="684">
        <v>85</v>
      </c>
      <c r="AO33" s="685">
        <v>42.407509039142191</v>
      </c>
      <c r="AP33" s="686">
        <v>57.15</v>
      </c>
      <c r="AQ33" s="56">
        <v>84.1</v>
      </c>
      <c r="AR33" s="32">
        <v>37.915468966251467</v>
      </c>
      <c r="AS33" s="687">
        <v>57.14</v>
      </c>
      <c r="AT33" s="688">
        <v>84.9</v>
      </c>
      <c r="AU33" s="689">
        <v>31.787966380698425</v>
      </c>
      <c r="AV33" s="190">
        <v>57.27</v>
      </c>
      <c r="AW33" s="193">
        <v>84.2</v>
      </c>
      <c r="AX33" s="191">
        <v>30.419696330002662</v>
      </c>
      <c r="AY33" s="191">
        <v>30.419696330002662</v>
      </c>
      <c r="AZ33" s="690">
        <v>57.54</v>
      </c>
      <c r="BA33" s="691">
        <v>82.2</v>
      </c>
      <c r="BB33" s="692">
        <v>24.862632831664673</v>
      </c>
      <c r="BC33" s="693">
        <v>57.49</v>
      </c>
      <c r="BD33" s="694">
        <v>81.2</v>
      </c>
      <c r="BE33" s="695">
        <v>23.045555818706525</v>
      </c>
    </row>
    <row r="34" spans="2:57" ht="15">
      <c r="B34" s="55" t="s">
        <v>13</v>
      </c>
      <c r="C34" s="143">
        <v>5482.0274509803921</v>
      </c>
      <c r="D34" s="143">
        <v>6237.3215686274507</v>
      </c>
      <c r="E34" s="143">
        <v>5691.8558823529411</v>
      </c>
      <c r="F34" s="143">
        <v>5130.8343137254906</v>
      </c>
      <c r="G34" s="143">
        <v>5857.1990196078432</v>
      </c>
      <c r="H34" s="1018">
        <v>-12.109270130404147</v>
      </c>
      <c r="I34" s="1018">
        <v>53.14</v>
      </c>
      <c r="J34" s="1018">
        <v>95.9</v>
      </c>
      <c r="K34" s="1018">
        <v>12.740748069089086</v>
      </c>
      <c r="L34" s="1169">
        <v>53.14</v>
      </c>
      <c r="M34" s="1169">
        <v>95.5</v>
      </c>
      <c r="N34" s="1169">
        <v>14.080049869583291</v>
      </c>
      <c r="O34" s="606">
        <v>53.1</v>
      </c>
      <c r="P34" s="606">
        <v>94.2</v>
      </c>
      <c r="Q34" s="606">
        <v>15.652110956080096</v>
      </c>
      <c r="R34" s="604">
        <v>53.07</v>
      </c>
      <c r="S34" s="604">
        <v>94.7</v>
      </c>
      <c r="T34" s="604">
        <v>17.127292111986726</v>
      </c>
      <c r="U34" s="605">
        <v>53.11</v>
      </c>
      <c r="V34" s="605">
        <v>93.1</v>
      </c>
      <c r="W34" s="1157">
        <v>17.032755581309488</v>
      </c>
      <c r="X34" s="606">
        <v>53.09</v>
      </c>
      <c r="Y34" s="606">
        <v>92.6</v>
      </c>
      <c r="Z34" s="606">
        <v>18.105950813199129</v>
      </c>
      <c r="AA34" s="613">
        <v>53.05</v>
      </c>
      <c r="AB34" s="614">
        <v>91.8</v>
      </c>
      <c r="AC34" s="609">
        <v>19.649344798761167</v>
      </c>
      <c r="AD34" s="610">
        <v>52.88</v>
      </c>
      <c r="AE34" s="611">
        <v>87.7</v>
      </c>
      <c r="AF34" s="612">
        <v>27.290108068430907</v>
      </c>
      <c r="AG34" s="162">
        <v>52.83</v>
      </c>
      <c r="AH34" s="146">
        <v>89</v>
      </c>
      <c r="AI34" s="145">
        <v>28.390314591511995</v>
      </c>
      <c r="AJ34" s="162">
        <v>52.78</v>
      </c>
      <c r="AK34" s="146">
        <v>89.5</v>
      </c>
      <c r="AL34" s="145">
        <v>31.106621571583283</v>
      </c>
      <c r="AM34" s="696">
        <v>52.76</v>
      </c>
      <c r="AN34" s="684">
        <v>85.9</v>
      </c>
      <c r="AO34" s="685">
        <v>33.730992020692376</v>
      </c>
      <c r="AP34" s="697">
        <v>52.67</v>
      </c>
      <c r="AQ34" s="56">
        <v>84.9</v>
      </c>
      <c r="AR34" s="32">
        <v>35.659134461833283</v>
      </c>
      <c r="AS34" s="698">
        <v>52.59</v>
      </c>
      <c r="AT34" s="688">
        <v>85.4</v>
      </c>
      <c r="AU34" s="689">
        <v>36.281785996013639</v>
      </c>
      <c r="AV34" s="192">
        <v>52.57</v>
      </c>
      <c r="AW34" s="193">
        <v>85</v>
      </c>
      <c r="AX34" s="191">
        <v>35.120091945395693</v>
      </c>
      <c r="AY34" s="191">
        <v>35.120091945395693</v>
      </c>
      <c r="AZ34" s="690">
        <v>52.46</v>
      </c>
      <c r="BA34" s="691">
        <v>82.5</v>
      </c>
      <c r="BB34" s="692">
        <v>34.853067042122461</v>
      </c>
      <c r="BC34" s="693">
        <v>52.4</v>
      </c>
      <c r="BD34" s="694">
        <v>82.3</v>
      </c>
      <c r="BE34" s="695">
        <v>33.482671508644508</v>
      </c>
    </row>
    <row r="35" spans="2:57" ht="15">
      <c r="B35" s="55" t="s">
        <v>14</v>
      </c>
      <c r="C35" s="143">
        <v>5014.2637254901956</v>
      </c>
      <c r="D35" s="143">
        <v>5688.4980392156858</v>
      </c>
      <c r="E35" s="143">
        <v>5116.8980392156864</v>
      </c>
      <c r="F35" s="143">
        <v>4639.2735294117647</v>
      </c>
      <c r="G35" s="143">
        <v>5385.3137254901967</v>
      </c>
      <c r="H35" s="1018">
        <v>-11.852589366778647</v>
      </c>
      <c r="I35" s="1018">
        <v>48.11</v>
      </c>
      <c r="J35" s="1018">
        <v>97.5</v>
      </c>
      <c r="K35" s="1018">
        <v>2.0843985155229063</v>
      </c>
      <c r="L35" s="1169">
        <v>48.09</v>
      </c>
      <c r="M35" s="1169">
        <v>97.2</v>
      </c>
      <c r="N35" s="1169">
        <v>2.1515266028913729</v>
      </c>
      <c r="O35" s="606">
        <v>48.06</v>
      </c>
      <c r="P35" s="606">
        <v>95.8</v>
      </c>
      <c r="Q35" s="606">
        <v>2.7111688455174043</v>
      </c>
      <c r="R35" s="604">
        <v>48.03</v>
      </c>
      <c r="S35" s="604">
        <v>96.5</v>
      </c>
      <c r="T35" s="604">
        <v>3.2090437438365385</v>
      </c>
      <c r="U35" s="605">
        <v>48.07</v>
      </c>
      <c r="V35" s="605">
        <v>94.7</v>
      </c>
      <c r="W35" s="1157">
        <v>2.7709114203213212</v>
      </c>
      <c r="X35" s="606">
        <v>48.07</v>
      </c>
      <c r="Y35" s="606">
        <v>94.5</v>
      </c>
      <c r="Z35" s="606">
        <v>3.1859030778699102</v>
      </c>
      <c r="AA35" s="613">
        <v>48.04</v>
      </c>
      <c r="AB35" s="614">
        <v>93.6</v>
      </c>
      <c r="AC35" s="609">
        <v>4.1228693643925221</v>
      </c>
      <c r="AD35" s="610">
        <v>47.95</v>
      </c>
      <c r="AE35" s="611">
        <v>88.7</v>
      </c>
      <c r="AF35" s="612">
        <v>7.2757309776990713</v>
      </c>
      <c r="AG35" s="162">
        <v>47.89</v>
      </c>
      <c r="AH35" s="146">
        <v>90.2</v>
      </c>
      <c r="AI35" s="145">
        <v>9.3556073992873046</v>
      </c>
      <c r="AJ35" s="162">
        <v>47.86</v>
      </c>
      <c r="AK35" s="146">
        <v>90.5</v>
      </c>
      <c r="AL35" s="145">
        <v>10.471902592140999</v>
      </c>
      <c r="AM35" s="696">
        <v>47.9</v>
      </c>
      <c r="AN35" s="684">
        <v>87.4</v>
      </c>
      <c r="AO35" s="685">
        <v>12.038039620366622</v>
      </c>
      <c r="AP35" s="697">
        <v>47.85</v>
      </c>
      <c r="AQ35" s="56">
        <v>86.6</v>
      </c>
      <c r="AR35" s="32">
        <v>14.990418396678379</v>
      </c>
      <c r="AS35" s="698">
        <v>47.76</v>
      </c>
      <c r="AT35" s="688">
        <v>87</v>
      </c>
      <c r="AU35" s="689">
        <v>19.869250589900243</v>
      </c>
      <c r="AV35" s="192">
        <v>47.72</v>
      </c>
      <c r="AW35" s="193">
        <v>86.6</v>
      </c>
      <c r="AX35" s="191">
        <v>21.646651342434051</v>
      </c>
      <c r="AY35" s="191">
        <v>21.646651342434051</v>
      </c>
      <c r="AZ35" s="690">
        <v>47.68</v>
      </c>
      <c r="BA35" s="691">
        <v>83.7</v>
      </c>
      <c r="BB35" s="692">
        <v>26.559041407195348</v>
      </c>
      <c r="BC35" s="693">
        <v>47.65</v>
      </c>
      <c r="BD35" s="694">
        <v>83.7</v>
      </c>
      <c r="BE35" s="695">
        <v>28.275790987956455</v>
      </c>
    </row>
    <row r="36" spans="2:57" ht="15">
      <c r="B36" s="55" t="s">
        <v>15</v>
      </c>
      <c r="C36" s="143">
        <v>4375.1941176470591</v>
      </c>
      <c r="D36" s="143">
        <v>4961.8627450980393</v>
      </c>
      <c r="E36" s="143">
        <v>4305.3999999999996</v>
      </c>
      <c r="F36" s="143">
        <v>3997.3127450980392</v>
      </c>
      <c r="G36" s="143">
        <v>4814.5431372549019</v>
      </c>
      <c r="H36" s="1018">
        <v>-11.823556143921282</v>
      </c>
      <c r="I36" s="1018">
        <v>43.34</v>
      </c>
      <c r="J36" s="1018">
        <v>100</v>
      </c>
      <c r="K36" s="1018">
        <v>0.20062254619528747</v>
      </c>
      <c r="L36" s="1169">
        <v>43.26</v>
      </c>
      <c r="M36" s="1169">
        <v>99.6</v>
      </c>
      <c r="N36" s="1169">
        <v>0.21272944534952171</v>
      </c>
      <c r="O36" s="606">
        <v>43.26</v>
      </c>
      <c r="P36" s="606">
        <v>98.5</v>
      </c>
      <c r="Q36" s="606">
        <v>0.31613493445870783</v>
      </c>
      <c r="R36" s="604">
        <v>43.17</v>
      </c>
      <c r="S36" s="604">
        <v>98.6</v>
      </c>
      <c r="T36" s="604">
        <v>0.38019970050142532</v>
      </c>
      <c r="U36" s="605">
        <v>43.23</v>
      </c>
      <c r="V36" s="605">
        <v>96.1</v>
      </c>
      <c r="W36" s="1157">
        <v>0.34547761730468779</v>
      </c>
      <c r="X36" s="606">
        <v>43.26</v>
      </c>
      <c r="Y36" s="606">
        <v>96.7</v>
      </c>
      <c r="Z36" s="606">
        <v>0.41713265965636737</v>
      </c>
      <c r="AA36" s="613">
        <v>43.19</v>
      </c>
      <c r="AB36" s="614">
        <v>95.3</v>
      </c>
      <c r="AC36" s="609">
        <v>0.66279211713623731</v>
      </c>
      <c r="AD36" s="610">
        <v>43.02</v>
      </c>
      <c r="AE36" s="611">
        <v>90.8</v>
      </c>
      <c r="AF36" s="612">
        <v>1.4534517978634152</v>
      </c>
      <c r="AG36" s="162">
        <v>42.91</v>
      </c>
      <c r="AH36" s="146">
        <v>92.2</v>
      </c>
      <c r="AI36" s="145">
        <v>2.3701954758536257</v>
      </c>
      <c r="AJ36" s="162">
        <v>42.88</v>
      </c>
      <c r="AK36" s="146">
        <v>91.8</v>
      </c>
      <c r="AL36" s="145">
        <v>2.9255512811971784</v>
      </c>
      <c r="AM36" s="696">
        <v>43</v>
      </c>
      <c r="AN36" s="684">
        <v>89.6</v>
      </c>
      <c r="AO36" s="685">
        <v>3.0861280686995998</v>
      </c>
      <c r="AP36" s="697">
        <v>43</v>
      </c>
      <c r="AQ36" s="56">
        <v>89.1</v>
      </c>
      <c r="AR36" s="32">
        <v>3.995395507292665</v>
      </c>
      <c r="AS36" s="698">
        <v>42.9</v>
      </c>
      <c r="AT36" s="688">
        <v>89.6</v>
      </c>
      <c r="AU36" s="689">
        <v>6.5087100594497764</v>
      </c>
      <c r="AV36" s="192">
        <v>42.84</v>
      </c>
      <c r="AW36" s="193">
        <v>89</v>
      </c>
      <c r="AX36" s="191">
        <v>7.516301543369142</v>
      </c>
      <c r="AY36" s="191">
        <v>7.516301543369142</v>
      </c>
      <c r="AZ36" s="690">
        <v>42.79</v>
      </c>
      <c r="BA36" s="691">
        <v>86</v>
      </c>
      <c r="BB36" s="692">
        <v>9.9264597377480648</v>
      </c>
      <c r="BC36" s="693">
        <v>42.88</v>
      </c>
      <c r="BD36" s="694">
        <v>85.7</v>
      </c>
      <c r="BE36" s="695">
        <v>12.273361227336123</v>
      </c>
    </row>
    <row r="37" spans="2:57" ht="15">
      <c r="B37" s="55" t="s">
        <v>16</v>
      </c>
      <c r="C37" s="143">
        <v>4295.3980392156855</v>
      </c>
      <c r="D37" s="143">
        <v>4928.9411764705883</v>
      </c>
      <c r="E37" s="143">
        <v>3923.4843137254902</v>
      </c>
      <c r="F37" s="143">
        <v>3659.3529411764703</v>
      </c>
      <c r="G37" s="143">
        <v>4285.8715686274509</v>
      </c>
      <c r="H37" s="1018">
        <v>-12.853534148049153</v>
      </c>
      <c r="I37" s="1018">
        <v>37.79</v>
      </c>
      <c r="J37" s="1018">
        <v>99.8</v>
      </c>
      <c r="K37" s="1018">
        <v>6.1224746312628147E-3</v>
      </c>
      <c r="L37" s="1169">
        <v>37.25</v>
      </c>
      <c r="M37" s="1169">
        <v>97.3</v>
      </c>
      <c r="N37" s="1169">
        <v>7.5669165400634453E-3</v>
      </c>
      <c r="O37" s="606">
        <v>38.04</v>
      </c>
      <c r="P37" s="606">
        <v>100.2</v>
      </c>
      <c r="Q37" s="606">
        <v>1.27642513913034E-2</v>
      </c>
      <c r="R37" s="604">
        <v>38.090000000000003</v>
      </c>
      <c r="S37" s="604">
        <v>101.1</v>
      </c>
      <c r="T37" s="604">
        <v>2.1001424444440579E-2</v>
      </c>
      <c r="U37" s="605">
        <v>37.64</v>
      </c>
      <c r="V37" s="605">
        <v>98.7</v>
      </c>
      <c r="W37" s="1157">
        <v>2.0537947525544071E-2</v>
      </c>
      <c r="X37" s="606">
        <v>38.22</v>
      </c>
      <c r="Y37" s="606">
        <v>97.9</v>
      </c>
      <c r="Z37" s="606">
        <v>1.6819865308724494E-2</v>
      </c>
      <c r="AA37" s="613">
        <v>38.36</v>
      </c>
      <c r="AB37" s="614">
        <v>95.7</v>
      </c>
      <c r="AC37" s="609">
        <v>4.0835826962675806E-2</v>
      </c>
      <c r="AD37" s="610">
        <v>38.29</v>
      </c>
      <c r="AE37" s="611">
        <v>93.7</v>
      </c>
      <c r="AF37" s="612">
        <v>0.21325385680948714</v>
      </c>
      <c r="AG37" s="162">
        <v>38.090000000000003</v>
      </c>
      <c r="AH37" s="146">
        <v>95.8</v>
      </c>
      <c r="AI37" s="145">
        <v>0.4673431336725038</v>
      </c>
      <c r="AJ37" s="162">
        <v>37.9</v>
      </c>
      <c r="AK37" s="146">
        <v>94.5</v>
      </c>
      <c r="AL37" s="145">
        <v>0.62026397046406312</v>
      </c>
      <c r="AM37" s="696">
        <v>37.979999999999997</v>
      </c>
      <c r="AN37" s="684">
        <v>93.2</v>
      </c>
      <c r="AO37" s="685">
        <v>0.53998235610300138</v>
      </c>
      <c r="AP37" s="697">
        <v>38.17</v>
      </c>
      <c r="AQ37" s="56">
        <v>92.2</v>
      </c>
      <c r="AR37" s="32">
        <v>0.6804269136591079</v>
      </c>
      <c r="AS37" s="698">
        <v>38.07</v>
      </c>
      <c r="AT37" s="688">
        <v>92.8</v>
      </c>
      <c r="AU37" s="689">
        <v>1.3388817026183759</v>
      </c>
      <c r="AV37" s="192">
        <v>38.1</v>
      </c>
      <c r="AW37" s="193">
        <v>91.9</v>
      </c>
      <c r="AX37" s="191">
        <v>1.8077903394786634</v>
      </c>
      <c r="AY37" s="191">
        <v>1.8077903394786634</v>
      </c>
      <c r="AZ37" s="690">
        <v>38.19</v>
      </c>
      <c r="BA37" s="691">
        <v>88.9</v>
      </c>
      <c r="BB37" s="692">
        <v>2.2998692733298496</v>
      </c>
      <c r="BC37" s="693">
        <v>37.93</v>
      </c>
      <c r="BD37" s="694">
        <v>86.9</v>
      </c>
      <c r="BE37" s="695">
        <v>2.9226204573563854</v>
      </c>
    </row>
    <row r="38" spans="2:57" ht="15" thickBot="1">
      <c r="B38" s="57" t="s">
        <v>124</v>
      </c>
      <c r="C38" s="147">
        <v>5784.964705882353</v>
      </c>
      <c r="D38" s="147">
        <v>6595.8892156862739</v>
      </c>
      <c r="E38" s="147">
        <v>6078.3068627450975</v>
      </c>
      <c r="F38" s="147">
        <v>5482.4019607843138</v>
      </c>
      <c r="G38" s="147">
        <v>6235.0421568627453</v>
      </c>
      <c r="H38" s="1019">
        <v>-12.294392511556888</v>
      </c>
      <c r="I38" s="1019">
        <v>58.01</v>
      </c>
      <c r="J38" s="1019">
        <v>94.7</v>
      </c>
      <c r="K38" s="1019">
        <v>100</v>
      </c>
      <c r="L38" s="1170">
        <v>57.78</v>
      </c>
      <c r="M38" s="1170">
        <v>93.8</v>
      </c>
      <c r="N38" s="1170">
        <v>100</v>
      </c>
      <c r="O38" s="617">
        <v>57.59</v>
      </c>
      <c r="P38" s="617">
        <v>92.9</v>
      </c>
      <c r="Q38" s="617">
        <v>100</v>
      </c>
      <c r="R38" s="615">
        <v>57.39</v>
      </c>
      <c r="S38" s="615">
        <v>93</v>
      </c>
      <c r="T38" s="615">
        <v>100</v>
      </c>
      <c r="U38" s="616">
        <v>57.43</v>
      </c>
      <c r="V38" s="616">
        <v>91.4</v>
      </c>
      <c r="W38" s="1158">
        <v>100</v>
      </c>
      <c r="X38" s="617">
        <v>57.3</v>
      </c>
      <c r="Y38" s="617">
        <v>90.5</v>
      </c>
      <c r="Z38" s="617">
        <v>100</v>
      </c>
      <c r="AA38" s="618">
        <v>56.99</v>
      </c>
      <c r="AB38" s="619">
        <v>90.2</v>
      </c>
      <c r="AC38" s="620">
        <v>100</v>
      </c>
      <c r="AD38" s="621">
        <v>55.77</v>
      </c>
      <c r="AE38" s="622">
        <v>87.7</v>
      </c>
      <c r="AF38" s="623">
        <v>100</v>
      </c>
      <c r="AG38" s="163">
        <v>55.26</v>
      </c>
      <c r="AH38" s="148">
        <v>89</v>
      </c>
      <c r="AI38" s="149">
        <v>100</v>
      </c>
      <c r="AJ38" s="163">
        <v>54.74</v>
      </c>
      <c r="AK38" s="148">
        <v>89.2</v>
      </c>
      <c r="AL38" s="149">
        <v>100</v>
      </c>
      <c r="AM38" s="699">
        <v>54.38</v>
      </c>
      <c r="AN38" s="700">
        <v>85.7</v>
      </c>
      <c r="AO38" s="701">
        <v>100</v>
      </c>
      <c r="AP38" s="702">
        <v>53.75</v>
      </c>
      <c r="AQ38" s="58">
        <v>85</v>
      </c>
      <c r="AR38" s="33">
        <v>100</v>
      </c>
      <c r="AS38" s="703">
        <v>52.62</v>
      </c>
      <c r="AT38" s="704">
        <v>85.9</v>
      </c>
      <c r="AU38" s="705">
        <v>100</v>
      </c>
      <c r="AV38" s="194">
        <v>52.26</v>
      </c>
      <c r="AW38" s="195">
        <v>85.5</v>
      </c>
      <c r="AX38" s="196">
        <v>100</v>
      </c>
      <c r="AY38" s="196">
        <v>100</v>
      </c>
      <c r="AZ38" s="706">
        <v>51.3</v>
      </c>
      <c r="BA38" s="707">
        <v>83.2</v>
      </c>
      <c r="BB38" s="708">
        <v>100</v>
      </c>
      <c r="BC38" s="709">
        <v>50.64</v>
      </c>
      <c r="BD38" s="710">
        <v>83</v>
      </c>
      <c r="BE38" s="711">
        <v>100</v>
      </c>
    </row>
    <row r="39" spans="2:57" ht="15" thickBot="1">
      <c r="B39" s="1740" t="s">
        <v>48</v>
      </c>
      <c r="C39" s="1741"/>
      <c r="D39" s="1741"/>
      <c r="E39" s="1741"/>
      <c r="F39" s="1741"/>
      <c r="G39" s="1741"/>
      <c r="H39" s="1741"/>
      <c r="I39" s="1741"/>
      <c r="J39" s="1741"/>
      <c r="K39" s="1741"/>
      <c r="L39" s="1741"/>
      <c r="M39" s="1741"/>
      <c r="N39" s="1741"/>
      <c r="O39" s="1741"/>
      <c r="P39" s="1741"/>
      <c r="Q39" s="1741"/>
      <c r="R39" s="1741"/>
      <c r="S39" s="1741"/>
      <c r="T39" s="1741"/>
      <c r="U39" s="1741"/>
      <c r="V39" s="1741"/>
      <c r="W39" s="1742"/>
      <c r="X39" s="1741"/>
      <c r="Y39" s="1741"/>
      <c r="Z39" s="1741"/>
      <c r="AA39" s="1741"/>
      <c r="AB39" s="1741"/>
      <c r="AC39" s="1741"/>
      <c r="AD39" s="1741"/>
      <c r="AE39" s="1741"/>
      <c r="AF39" s="1742"/>
      <c r="AG39" s="1741"/>
      <c r="AH39" s="1741"/>
      <c r="AI39" s="1742"/>
      <c r="AJ39" s="1741"/>
      <c r="AK39" s="1741"/>
      <c r="AL39" s="1741"/>
      <c r="AM39" s="1741"/>
      <c r="AN39" s="1741"/>
      <c r="AO39" s="1741"/>
      <c r="AP39" s="1741"/>
      <c r="AQ39" s="1741"/>
      <c r="AR39" s="1742"/>
      <c r="AS39" s="1741"/>
      <c r="AT39" s="1741"/>
      <c r="AU39" s="1741"/>
      <c r="AV39" s="1741"/>
      <c r="AW39" s="1741"/>
      <c r="AX39" s="1742"/>
      <c r="AY39" s="1741"/>
      <c r="AZ39" s="1741"/>
      <c r="BA39" s="1741"/>
      <c r="BB39" s="1741"/>
      <c r="BC39" s="1741"/>
      <c r="BD39" s="1741"/>
      <c r="BE39" s="1742"/>
    </row>
    <row r="40" spans="2:57" ht="15">
      <c r="B40" s="130" t="s">
        <v>125</v>
      </c>
      <c r="C40" s="140">
        <v>5871.4794117647052</v>
      </c>
      <c r="D40" s="140">
        <v>6728.3411764705888</v>
      </c>
      <c r="E40" s="140">
        <v>6254.123529411765</v>
      </c>
      <c r="F40" s="140">
        <v>5637.4852941176468</v>
      </c>
      <c r="G40" s="140">
        <v>6333.4921568627451</v>
      </c>
      <c r="H40" s="1017">
        <v>-12.735111704834171</v>
      </c>
      <c r="I40" s="1017">
        <v>61.47</v>
      </c>
      <c r="J40" s="1017">
        <v>92.8</v>
      </c>
      <c r="K40" s="1017">
        <v>24.294937116591694</v>
      </c>
      <c r="L40" s="1168">
        <v>61.45</v>
      </c>
      <c r="M40" s="1168">
        <v>91.9</v>
      </c>
      <c r="N40" s="1168">
        <v>22.671592808147569</v>
      </c>
      <c r="O40" s="597">
        <v>61.36</v>
      </c>
      <c r="P40" s="597">
        <v>90.1</v>
      </c>
      <c r="Q40" s="597">
        <v>18.887947853859394</v>
      </c>
      <c r="R40" s="595">
        <v>61.33</v>
      </c>
      <c r="S40" s="595">
        <v>90.2</v>
      </c>
      <c r="T40" s="595">
        <v>18.418854033172842</v>
      </c>
      <c r="U40" s="596">
        <v>61.18</v>
      </c>
      <c r="V40" s="596">
        <v>89.2</v>
      </c>
      <c r="W40" s="1156">
        <v>18.403099539910457</v>
      </c>
      <c r="X40" s="597">
        <v>61.27</v>
      </c>
      <c r="Y40" s="597">
        <v>88</v>
      </c>
      <c r="Z40" s="597">
        <v>18.852349402644737</v>
      </c>
      <c r="AA40" s="598">
        <v>61.25</v>
      </c>
      <c r="AB40" s="599">
        <v>87.8</v>
      </c>
      <c r="AC40" s="600">
        <v>17.80796461652492</v>
      </c>
      <c r="AD40" s="601">
        <v>61.25</v>
      </c>
      <c r="AE40" s="602">
        <v>86.9</v>
      </c>
      <c r="AF40" s="603">
        <v>10.010619976863405</v>
      </c>
      <c r="AG40" s="160">
        <v>61.21</v>
      </c>
      <c r="AH40" s="141">
        <v>87</v>
      </c>
      <c r="AI40" s="142">
        <v>8.570050686896499</v>
      </c>
      <c r="AJ40" s="160">
        <v>61.11</v>
      </c>
      <c r="AK40" s="141">
        <v>87.3</v>
      </c>
      <c r="AL40" s="142">
        <v>7.9627311333837145</v>
      </c>
      <c r="AM40" s="667">
        <v>61.19</v>
      </c>
      <c r="AN40" s="668">
        <v>83.5</v>
      </c>
      <c r="AO40" s="669">
        <v>5.880792050694386</v>
      </c>
      <c r="AP40" s="670">
        <v>61.44</v>
      </c>
      <c r="AQ40" s="671">
        <v>84.2</v>
      </c>
      <c r="AR40" s="672">
        <v>4.4754944297591317</v>
      </c>
      <c r="AS40" s="673">
        <v>61.61</v>
      </c>
      <c r="AT40" s="674">
        <v>86.3</v>
      </c>
      <c r="AU40" s="675">
        <v>3.3849945405490764</v>
      </c>
      <c r="AV40" s="188">
        <v>61.38</v>
      </c>
      <c r="AW40" s="676">
        <v>88.7</v>
      </c>
      <c r="AX40" s="189">
        <v>3.4116008584404742</v>
      </c>
      <c r="AY40" s="189">
        <v>3.4116008584404742</v>
      </c>
      <c r="AZ40" s="677">
        <v>61.73</v>
      </c>
      <c r="BA40" s="678">
        <v>85.3</v>
      </c>
      <c r="BB40" s="679">
        <v>2.2606956478335931</v>
      </c>
      <c r="BC40" s="680" t="s">
        <v>164</v>
      </c>
      <c r="BD40" s="681" t="s">
        <v>164</v>
      </c>
      <c r="BE40" s="682" t="s">
        <v>164</v>
      </c>
    </row>
    <row r="41" spans="2:57" ht="15">
      <c r="B41" s="55" t="s">
        <v>12</v>
      </c>
      <c r="C41" s="143">
        <v>5750.649019607843</v>
      </c>
      <c r="D41" s="143">
        <v>6591.3843137254908</v>
      </c>
      <c r="E41" s="143">
        <v>6095.3401960784313</v>
      </c>
      <c r="F41" s="143">
        <v>5486.9392156862741</v>
      </c>
      <c r="G41" s="143">
        <v>6187.6029411764703</v>
      </c>
      <c r="H41" s="1018">
        <v>-12.755064097339192</v>
      </c>
      <c r="I41" s="1018">
        <v>57.83</v>
      </c>
      <c r="J41" s="1018">
        <v>94.7</v>
      </c>
      <c r="K41" s="1018">
        <v>58.052104116893169</v>
      </c>
      <c r="L41" s="1169">
        <v>57.83</v>
      </c>
      <c r="M41" s="1169">
        <v>93.7</v>
      </c>
      <c r="N41" s="1169">
        <v>58.438750843004051</v>
      </c>
      <c r="O41" s="606">
        <v>57.77</v>
      </c>
      <c r="P41" s="606">
        <v>92</v>
      </c>
      <c r="Q41" s="606">
        <v>58.896158799305674</v>
      </c>
      <c r="R41" s="604">
        <v>57.73</v>
      </c>
      <c r="S41" s="604">
        <v>92.4</v>
      </c>
      <c r="T41" s="604">
        <v>56.450581183507651</v>
      </c>
      <c r="U41" s="605">
        <v>57.66</v>
      </c>
      <c r="V41" s="605">
        <v>90.9</v>
      </c>
      <c r="W41" s="1157">
        <v>53.648160910557088</v>
      </c>
      <c r="X41" s="606">
        <v>57.72</v>
      </c>
      <c r="Y41" s="606">
        <v>90.1</v>
      </c>
      <c r="Z41" s="606">
        <v>53.499011924769405</v>
      </c>
      <c r="AA41" s="607">
        <v>57.54</v>
      </c>
      <c r="AB41" s="608">
        <v>90</v>
      </c>
      <c r="AC41" s="609">
        <v>54.228873970621891</v>
      </c>
      <c r="AD41" s="610">
        <v>57.29</v>
      </c>
      <c r="AE41" s="611">
        <v>87.4</v>
      </c>
      <c r="AF41" s="612">
        <v>46.321609616458957</v>
      </c>
      <c r="AG41" s="161">
        <v>57.25</v>
      </c>
      <c r="AH41" s="144">
        <v>88.2</v>
      </c>
      <c r="AI41" s="145">
        <v>42.471756375574017</v>
      </c>
      <c r="AJ41" s="161">
        <v>57.16</v>
      </c>
      <c r="AK41" s="144">
        <v>88.1</v>
      </c>
      <c r="AL41" s="145">
        <v>42.677139709268744</v>
      </c>
      <c r="AM41" s="683">
        <v>57.45</v>
      </c>
      <c r="AN41" s="684">
        <v>84.3</v>
      </c>
      <c r="AO41" s="685">
        <v>43.850665805615527</v>
      </c>
      <c r="AP41" s="686">
        <v>57.12</v>
      </c>
      <c r="AQ41" s="56">
        <v>84.7</v>
      </c>
      <c r="AR41" s="32">
        <v>38.097672232545563</v>
      </c>
      <c r="AS41" s="687">
        <v>57.08</v>
      </c>
      <c r="AT41" s="688">
        <v>85.5</v>
      </c>
      <c r="AU41" s="689">
        <v>34.136887127707958</v>
      </c>
      <c r="AV41" s="190">
        <v>57.07</v>
      </c>
      <c r="AW41" s="193">
        <v>85.5</v>
      </c>
      <c r="AX41" s="191">
        <v>31.912319641834312</v>
      </c>
      <c r="AY41" s="191">
        <v>31.912319641834312</v>
      </c>
      <c r="AZ41" s="690">
        <v>57.45</v>
      </c>
      <c r="BA41" s="691">
        <v>82.9</v>
      </c>
      <c r="BB41" s="692">
        <v>28.652378802798495</v>
      </c>
      <c r="BC41" s="693">
        <v>58.14</v>
      </c>
      <c r="BD41" s="694">
        <v>81.400000000000006</v>
      </c>
      <c r="BE41" s="695">
        <v>24.781711244236366</v>
      </c>
    </row>
    <row r="42" spans="2:57" ht="15">
      <c r="B42" s="55" t="s">
        <v>13</v>
      </c>
      <c r="C42" s="143">
        <v>5414.9284313725484</v>
      </c>
      <c r="D42" s="143">
        <v>6230.3852941176474</v>
      </c>
      <c r="E42" s="143">
        <v>5699.5421568627453</v>
      </c>
      <c r="F42" s="143">
        <v>5068.2235294117645</v>
      </c>
      <c r="G42" s="143">
        <v>5816.3284313725489</v>
      </c>
      <c r="H42" s="1018">
        <v>-13.088385777922973</v>
      </c>
      <c r="I42" s="1018">
        <v>53.4</v>
      </c>
      <c r="J42" s="1018">
        <v>96.5</v>
      </c>
      <c r="K42" s="1018">
        <v>14.978940057935425</v>
      </c>
      <c r="L42" s="1169">
        <v>53.4</v>
      </c>
      <c r="M42" s="1169">
        <v>95.4</v>
      </c>
      <c r="N42" s="1169">
        <v>16.264195712408362</v>
      </c>
      <c r="O42" s="606">
        <v>53.38</v>
      </c>
      <c r="P42" s="606">
        <v>93.7</v>
      </c>
      <c r="Q42" s="606">
        <v>19.002341683893299</v>
      </c>
      <c r="R42" s="604">
        <v>53.33</v>
      </c>
      <c r="S42" s="604">
        <v>94.1</v>
      </c>
      <c r="T42" s="604">
        <v>20.75580723448515</v>
      </c>
      <c r="U42" s="605">
        <v>53.3</v>
      </c>
      <c r="V42" s="605">
        <v>93.2</v>
      </c>
      <c r="W42" s="1157">
        <v>23.190497166688829</v>
      </c>
      <c r="X42" s="606">
        <v>53.34</v>
      </c>
      <c r="Y42" s="606">
        <v>92.3</v>
      </c>
      <c r="Z42" s="606">
        <v>22.599217729629057</v>
      </c>
      <c r="AA42" s="613">
        <v>53.09</v>
      </c>
      <c r="AB42" s="614">
        <v>92.1</v>
      </c>
      <c r="AC42" s="609">
        <v>22.994317484232496</v>
      </c>
      <c r="AD42" s="610">
        <v>52.92</v>
      </c>
      <c r="AE42" s="611">
        <v>88.3</v>
      </c>
      <c r="AF42" s="612">
        <v>32.780926351341904</v>
      </c>
      <c r="AG42" s="162">
        <v>52.9</v>
      </c>
      <c r="AH42" s="146">
        <v>89.4</v>
      </c>
      <c r="AI42" s="145">
        <v>35.54003446516419</v>
      </c>
      <c r="AJ42" s="162">
        <v>52.9</v>
      </c>
      <c r="AK42" s="146">
        <v>89</v>
      </c>
      <c r="AL42" s="145">
        <v>34.772136261510553</v>
      </c>
      <c r="AM42" s="696">
        <v>52.82</v>
      </c>
      <c r="AN42" s="684">
        <v>85.8</v>
      </c>
      <c r="AO42" s="685">
        <v>35.866043640893672</v>
      </c>
      <c r="AP42" s="697">
        <v>52.74</v>
      </c>
      <c r="AQ42" s="56">
        <v>85.9</v>
      </c>
      <c r="AR42" s="32">
        <v>38.096227328639849</v>
      </c>
      <c r="AS42" s="698">
        <v>52.68</v>
      </c>
      <c r="AT42" s="688">
        <v>86</v>
      </c>
      <c r="AU42" s="689">
        <v>38.21177000932628</v>
      </c>
      <c r="AV42" s="192">
        <v>52.62</v>
      </c>
      <c r="AW42" s="193">
        <v>85.5</v>
      </c>
      <c r="AX42" s="191">
        <v>38.61199194467553</v>
      </c>
      <c r="AY42" s="191">
        <v>38.61199194467553</v>
      </c>
      <c r="AZ42" s="690">
        <v>52.51</v>
      </c>
      <c r="BA42" s="691">
        <v>83.1</v>
      </c>
      <c r="BB42" s="692">
        <v>37.611796791776328</v>
      </c>
      <c r="BC42" s="693">
        <v>52.5</v>
      </c>
      <c r="BD42" s="694">
        <v>82.6</v>
      </c>
      <c r="BE42" s="695">
        <v>32.895165226496225</v>
      </c>
    </row>
    <row r="43" spans="2:57" ht="15">
      <c r="B43" s="55" t="s">
        <v>14</v>
      </c>
      <c r="C43" s="143">
        <v>5081.93431372549</v>
      </c>
      <c r="D43" s="143">
        <v>5877.6078431372543</v>
      </c>
      <c r="E43" s="143">
        <v>5247.75</v>
      </c>
      <c r="F43" s="143">
        <v>4676.1656862745103</v>
      </c>
      <c r="G43" s="143">
        <v>5485.1166666666668</v>
      </c>
      <c r="H43" s="1018">
        <v>-13.537370145250494</v>
      </c>
      <c r="I43" s="1018">
        <v>48.48</v>
      </c>
      <c r="J43" s="1018">
        <v>97.6</v>
      </c>
      <c r="K43" s="1018">
        <v>2.3851979006587287</v>
      </c>
      <c r="L43" s="1169">
        <v>48.53</v>
      </c>
      <c r="M43" s="1169">
        <v>98</v>
      </c>
      <c r="N43" s="1169">
        <v>2.2801489622413476</v>
      </c>
      <c r="O43" s="606">
        <v>48.6</v>
      </c>
      <c r="P43" s="606">
        <v>95.5</v>
      </c>
      <c r="Q43" s="606">
        <v>2.7285275124746402</v>
      </c>
      <c r="R43" s="604">
        <v>48.51</v>
      </c>
      <c r="S43" s="604">
        <v>96.3</v>
      </c>
      <c r="T43" s="604">
        <v>3.6731857659911036</v>
      </c>
      <c r="U43" s="605">
        <v>48.22</v>
      </c>
      <c r="V43" s="605">
        <v>96.3</v>
      </c>
      <c r="W43" s="1157">
        <v>4.2332957453135931</v>
      </c>
      <c r="X43" s="606">
        <v>48.49</v>
      </c>
      <c r="Y43" s="606">
        <v>95.4</v>
      </c>
      <c r="Z43" s="606">
        <v>4.490337308638277</v>
      </c>
      <c r="AA43" s="613">
        <v>48.27</v>
      </c>
      <c r="AB43" s="614">
        <v>96.1</v>
      </c>
      <c r="AC43" s="609">
        <v>4.3489055586796681</v>
      </c>
      <c r="AD43" s="610">
        <v>48.14</v>
      </c>
      <c r="AE43" s="611">
        <v>89.5</v>
      </c>
      <c r="AF43" s="612">
        <v>9.1084994465089331</v>
      </c>
      <c r="AG43" s="162">
        <v>48.11</v>
      </c>
      <c r="AH43" s="146">
        <v>91.2</v>
      </c>
      <c r="AI43" s="145">
        <v>11.041698757136118</v>
      </c>
      <c r="AJ43" s="162">
        <v>48.06</v>
      </c>
      <c r="AK43" s="146">
        <v>90.6</v>
      </c>
      <c r="AL43" s="145">
        <v>11.678771987409958</v>
      </c>
      <c r="AM43" s="696">
        <v>48.08</v>
      </c>
      <c r="AN43" s="684">
        <v>87.9</v>
      </c>
      <c r="AO43" s="685">
        <v>11.394864673522349</v>
      </c>
      <c r="AP43" s="697">
        <v>48</v>
      </c>
      <c r="AQ43" s="56">
        <v>87.9</v>
      </c>
      <c r="AR43" s="32">
        <v>14.601626362026398</v>
      </c>
      <c r="AS43" s="698">
        <v>47.88</v>
      </c>
      <c r="AT43" s="688">
        <v>87.3</v>
      </c>
      <c r="AU43" s="689">
        <v>17.601128061577747</v>
      </c>
      <c r="AV43" s="192">
        <v>47.88</v>
      </c>
      <c r="AW43" s="193">
        <v>86.4</v>
      </c>
      <c r="AX43" s="191">
        <v>18.899458891661919</v>
      </c>
      <c r="AY43" s="191">
        <v>18.899458891661919</v>
      </c>
      <c r="AZ43" s="690">
        <v>47.78</v>
      </c>
      <c r="BA43" s="691">
        <v>83.8</v>
      </c>
      <c r="BB43" s="692">
        <v>23.134946887903947</v>
      </c>
      <c r="BC43" s="693">
        <v>47.33</v>
      </c>
      <c r="BD43" s="694">
        <v>83.7</v>
      </c>
      <c r="BE43" s="695">
        <v>30.033238897417508</v>
      </c>
    </row>
    <row r="44" spans="2:57" ht="15">
      <c r="B44" s="55" t="s">
        <v>15</v>
      </c>
      <c r="C44" s="143">
        <v>4544.8519607843136</v>
      </c>
      <c r="D44" s="143">
        <v>5341.7882352941169</v>
      </c>
      <c r="E44" s="143">
        <v>4595.1705882352935</v>
      </c>
      <c r="F44" s="143">
        <v>4059.100980392157</v>
      </c>
      <c r="G44" s="143">
        <v>4830.4392156862741</v>
      </c>
      <c r="H44" s="1018">
        <v>-14.918904295836894</v>
      </c>
      <c r="I44" s="1018">
        <v>43.55</v>
      </c>
      <c r="J44" s="1018">
        <v>102.7</v>
      </c>
      <c r="K44" s="1018">
        <v>0.26910352910746815</v>
      </c>
      <c r="L44" s="1169">
        <v>43.69</v>
      </c>
      <c r="M44" s="1169">
        <v>102.6</v>
      </c>
      <c r="N44" s="1169">
        <v>0.30791027197456977</v>
      </c>
      <c r="O44" s="606">
        <v>43.77</v>
      </c>
      <c r="P44" s="606">
        <v>101.4</v>
      </c>
      <c r="Q44" s="606">
        <v>0.38390436618920398</v>
      </c>
      <c r="R44" s="604">
        <v>43.77</v>
      </c>
      <c r="S44" s="604">
        <v>102.8</v>
      </c>
      <c r="T44" s="604">
        <v>0.53334962556093479</v>
      </c>
      <c r="U44" s="605">
        <v>43.64</v>
      </c>
      <c r="V44" s="605">
        <v>102</v>
      </c>
      <c r="W44" s="1157">
        <v>0.42121588278221717</v>
      </c>
      <c r="X44" s="606">
        <v>43.73</v>
      </c>
      <c r="Y44" s="606">
        <v>99.7</v>
      </c>
      <c r="Z44" s="606">
        <v>0.46037633624968965</v>
      </c>
      <c r="AA44" s="613">
        <v>43.54</v>
      </c>
      <c r="AB44" s="614">
        <v>98.5</v>
      </c>
      <c r="AC44" s="609">
        <v>0.48094485276842652</v>
      </c>
      <c r="AD44" s="610">
        <v>43.26</v>
      </c>
      <c r="AE44" s="611">
        <v>92.2</v>
      </c>
      <c r="AF44" s="612">
        <v>1.4792892214225664</v>
      </c>
      <c r="AG44" s="162">
        <v>43.24</v>
      </c>
      <c r="AH44" s="146">
        <v>94.3</v>
      </c>
      <c r="AI44" s="145">
        <v>2.0106283634823292</v>
      </c>
      <c r="AJ44" s="162">
        <v>43.23</v>
      </c>
      <c r="AK44" s="146">
        <v>93.4</v>
      </c>
      <c r="AL44" s="145">
        <v>2.4253897493441623</v>
      </c>
      <c r="AM44" s="696">
        <v>43.16</v>
      </c>
      <c r="AN44" s="684">
        <v>91.2</v>
      </c>
      <c r="AO44" s="685">
        <v>2.4218972432909465</v>
      </c>
      <c r="AP44" s="697">
        <v>43.16</v>
      </c>
      <c r="AQ44" s="56">
        <v>90.7</v>
      </c>
      <c r="AR44" s="32">
        <v>3.6367958683381754</v>
      </c>
      <c r="AS44" s="698">
        <v>43.05</v>
      </c>
      <c r="AT44" s="688">
        <v>89.3</v>
      </c>
      <c r="AU44" s="689">
        <v>5.3135168986539654</v>
      </c>
      <c r="AV44" s="192">
        <v>43.06</v>
      </c>
      <c r="AW44" s="193">
        <v>88.2</v>
      </c>
      <c r="AX44" s="191">
        <v>5.8308668059756679</v>
      </c>
      <c r="AY44" s="191">
        <v>5.8308668059756679</v>
      </c>
      <c r="AZ44" s="690">
        <v>43.06</v>
      </c>
      <c r="BA44" s="691">
        <v>84.8</v>
      </c>
      <c r="BB44" s="692">
        <v>6.6211810014523129</v>
      </c>
      <c r="BC44" s="693">
        <v>43.15</v>
      </c>
      <c r="BD44" s="694">
        <v>84.9</v>
      </c>
      <c r="BE44" s="695">
        <v>9.643806630873728</v>
      </c>
    </row>
    <row r="45" spans="2:57" ht="15">
      <c r="B45" s="55" t="s">
        <v>16</v>
      </c>
      <c r="C45" s="143">
        <v>3941.7166666666667</v>
      </c>
      <c r="D45" s="143">
        <v>4470.2715686274505</v>
      </c>
      <c r="E45" s="143">
        <v>3758.1686274509802</v>
      </c>
      <c r="F45" s="143">
        <v>3404.0705882352941</v>
      </c>
      <c r="G45" s="143">
        <v>4186.68431372549</v>
      </c>
      <c r="H45" s="1018">
        <v>-11.823776113965963</v>
      </c>
      <c r="I45" s="1018">
        <v>38.44</v>
      </c>
      <c r="J45" s="1018">
        <v>89.8</v>
      </c>
      <c r="K45" s="1018">
        <v>1.9717278813520433E-2</v>
      </c>
      <c r="L45" s="1169">
        <v>38.75</v>
      </c>
      <c r="M45" s="1169">
        <v>104.7</v>
      </c>
      <c r="N45" s="1169">
        <v>3.7401402224103493E-2</v>
      </c>
      <c r="O45" s="606">
        <v>38.78</v>
      </c>
      <c r="P45" s="606">
        <v>90.4</v>
      </c>
      <c r="Q45" s="606">
        <v>0.10111978427779354</v>
      </c>
      <c r="R45" s="604">
        <v>38.74</v>
      </c>
      <c r="S45" s="604">
        <v>92.4</v>
      </c>
      <c r="T45" s="604">
        <v>0.16822215728231904</v>
      </c>
      <c r="U45" s="605">
        <v>38.53</v>
      </c>
      <c r="V45" s="605">
        <v>88.9</v>
      </c>
      <c r="W45" s="1157">
        <v>0.10373075474781347</v>
      </c>
      <c r="X45" s="606">
        <v>38.99</v>
      </c>
      <c r="Y45" s="606">
        <v>82.7</v>
      </c>
      <c r="Z45" s="606">
        <v>9.8707298068836241E-2</v>
      </c>
      <c r="AA45" s="613">
        <v>38.96</v>
      </c>
      <c r="AB45" s="614">
        <v>75.8</v>
      </c>
      <c r="AC45" s="609">
        <v>0.138993517172596</v>
      </c>
      <c r="AD45" s="610">
        <v>38.729999999999997</v>
      </c>
      <c r="AE45" s="611">
        <v>82</v>
      </c>
      <c r="AF45" s="612">
        <v>0.29905538740423326</v>
      </c>
      <c r="AG45" s="162">
        <v>38.450000000000003</v>
      </c>
      <c r="AH45" s="146">
        <v>90.3</v>
      </c>
      <c r="AI45" s="145">
        <v>0.36583135174684467</v>
      </c>
      <c r="AJ45" s="162">
        <v>38.47</v>
      </c>
      <c r="AK45" s="146">
        <v>92.8</v>
      </c>
      <c r="AL45" s="145">
        <v>0.48383115908287083</v>
      </c>
      <c r="AM45" s="696">
        <v>38.22</v>
      </c>
      <c r="AN45" s="684">
        <v>86.5</v>
      </c>
      <c r="AO45" s="685">
        <v>0.58573658598312006</v>
      </c>
      <c r="AP45" s="697">
        <v>37.65</v>
      </c>
      <c r="AQ45" s="56">
        <v>84.6</v>
      </c>
      <c r="AR45" s="32">
        <v>1.0921837786908843</v>
      </c>
      <c r="AS45" s="698">
        <v>37.81</v>
      </c>
      <c r="AT45" s="688">
        <v>88</v>
      </c>
      <c r="AU45" s="689">
        <v>1.3517033621849681</v>
      </c>
      <c r="AV45" s="192">
        <v>38.08</v>
      </c>
      <c r="AW45" s="193">
        <v>90.9</v>
      </c>
      <c r="AX45" s="191">
        <v>1.3337618574120935</v>
      </c>
      <c r="AY45" s="191">
        <v>1.3337618574120935</v>
      </c>
      <c r="AZ45" s="690">
        <v>37.99</v>
      </c>
      <c r="BA45" s="691">
        <v>83.9</v>
      </c>
      <c r="BB45" s="692">
        <v>1.7190008682353282</v>
      </c>
      <c r="BC45" s="693">
        <v>38.22</v>
      </c>
      <c r="BD45" s="694">
        <v>83.2</v>
      </c>
      <c r="BE45" s="695">
        <v>2.6460780009761713</v>
      </c>
    </row>
    <row r="46" spans="2:57" ht="15" thickBot="1">
      <c r="B46" s="70" t="s">
        <v>124</v>
      </c>
      <c r="C46" s="159">
        <v>5707.823529411764</v>
      </c>
      <c r="D46" s="159">
        <v>6539.886274509804</v>
      </c>
      <c r="E46" s="159">
        <v>6015.4862745098044</v>
      </c>
      <c r="F46" s="159">
        <v>5382.6539215686271</v>
      </c>
      <c r="G46" s="159">
        <v>6086.2607843137257</v>
      </c>
      <c r="H46" s="1019">
        <v>-12.722893184566988</v>
      </c>
      <c r="I46" s="1019">
        <v>57.79</v>
      </c>
      <c r="J46" s="1019">
        <v>94.6</v>
      </c>
      <c r="K46" s="1019">
        <v>100</v>
      </c>
      <c r="L46" s="1170">
        <v>57.67</v>
      </c>
      <c r="M46" s="1170">
        <v>93.7</v>
      </c>
      <c r="N46" s="1170">
        <v>100</v>
      </c>
      <c r="O46" s="617">
        <v>57.29</v>
      </c>
      <c r="P46" s="617">
        <v>92.1</v>
      </c>
      <c r="Q46" s="617">
        <v>100</v>
      </c>
      <c r="R46" s="615">
        <v>57.03</v>
      </c>
      <c r="S46" s="615">
        <v>92.5</v>
      </c>
      <c r="T46" s="615">
        <v>100</v>
      </c>
      <c r="U46" s="616">
        <v>56.82</v>
      </c>
      <c r="V46" s="616">
        <v>91.4</v>
      </c>
      <c r="W46" s="1158">
        <v>100</v>
      </c>
      <c r="X46" s="617">
        <v>56.9</v>
      </c>
      <c r="Y46" s="617">
        <v>90.5</v>
      </c>
      <c r="Z46" s="617">
        <v>100</v>
      </c>
      <c r="AA46" s="618">
        <v>56.68</v>
      </c>
      <c r="AB46" s="619">
        <v>90.4</v>
      </c>
      <c r="AC46" s="620">
        <v>100</v>
      </c>
      <c r="AD46" s="621">
        <v>55.16</v>
      </c>
      <c r="AE46" s="622">
        <v>87.9</v>
      </c>
      <c r="AF46" s="623">
        <v>100</v>
      </c>
      <c r="AG46" s="163">
        <v>54.68</v>
      </c>
      <c r="AH46" s="148">
        <v>89</v>
      </c>
      <c r="AI46" s="149">
        <v>100</v>
      </c>
      <c r="AJ46" s="163">
        <v>54.5</v>
      </c>
      <c r="AK46" s="148">
        <v>88.8</v>
      </c>
      <c r="AL46" s="149">
        <v>100</v>
      </c>
      <c r="AM46" s="699">
        <v>54.48</v>
      </c>
      <c r="AN46" s="700">
        <v>85.4</v>
      </c>
      <c r="AO46" s="701">
        <v>100</v>
      </c>
      <c r="AP46" s="715">
        <v>53.59</v>
      </c>
      <c r="AQ46" s="72">
        <v>85.8</v>
      </c>
      <c r="AR46" s="33">
        <v>100</v>
      </c>
      <c r="AS46" s="703">
        <v>52.92</v>
      </c>
      <c r="AT46" s="704">
        <v>86.3</v>
      </c>
      <c r="AU46" s="705">
        <v>100</v>
      </c>
      <c r="AV46" s="194">
        <v>52.69</v>
      </c>
      <c r="AW46" s="195">
        <v>86</v>
      </c>
      <c r="AX46" s="196">
        <v>100</v>
      </c>
      <c r="AY46" s="196">
        <v>100</v>
      </c>
      <c r="AZ46" s="706">
        <v>52.16</v>
      </c>
      <c r="BA46" s="707">
        <v>83.4</v>
      </c>
      <c r="BB46" s="708">
        <v>100</v>
      </c>
      <c r="BC46" s="709">
        <v>51.06</v>
      </c>
      <c r="BD46" s="710">
        <v>82.9</v>
      </c>
      <c r="BE46" s="711">
        <v>100</v>
      </c>
    </row>
    <row r="47" spans="2:57">
      <c r="X47" s="135"/>
      <c r="Y47" s="135"/>
      <c r="Z47" s="135"/>
      <c r="AA47" s="135"/>
      <c r="AB47" s="135"/>
      <c r="AC47" s="135"/>
      <c r="AD47" s="135"/>
      <c r="AE47" s="135"/>
      <c r="AF47" s="135"/>
    </row>
    <row r="48" spans="2:57">
      <c r="X48" s="136"/>
      <c r="Y48" s="136"/>
      <c r="Z48" s="136"/>
      <c r="AA48" s="136"/>
      <c r="AB48" s="136"/>
      <c r="AC48" s="136"/>
      <c r="AD48" s="136"/>
      <c r="AE48" s="136"/>
      <c r="AF48" s="136"/>
    </row>
    <row r="49" spans="24:32">
      <c r="X49" s="136"/>
      <c r="Y49" s="136"/>
      <c r="Z49" s="136"/>
      <c r="AA49" s="136"/>
      <c r="AB49" s="136"/>
      <c r="AC49" s="136"/>
      <c r="AD49" s="136"/>
      <c r="AE49" s="136"/>
      <c r="AF49" s="136"/>
    </row>
    <row r="50" spans="24:32">
      <c r="X50" s="136"/>
      <c r="Y50" s="136"/>
      <c r="Z50" s="136"/>
      <c r="AA50" s="136"/>
      <c r="AB50" s="136"/>
      <c r="AC50" s="136"/>
      <c r="AD50" s="136"/>
      <c r="AE50" s="136"/>
      <c r="AF50" s="136"/>
    </row>
    <row r="51" spans="24:32">
      <c r="X51" s="136"/>
      <c r="Y51" s="136"/>
      <c r="Z51" s="136"/>
      <c r="AA51" s="136"/>
      <c r="AB51" s="136"/>
      <c r="AC51" s="136"/>
      <c r="AD51" s="136"/>
      <c r="AE51" s="136"/>
      <c r="AF51" s="136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zoomScale="75" zoomScaleNormal="75" workbookViewId="0">
      <selection activeCell="V10" sqref="V10"/>
    </sheetView>
  </sheetViews>
  <sheetFormatPr defaultColWidth="12.7109375" defaultRowHeight="15"/>
  <cols>
    <col min="1" max="1" width="10.7109375" style="718" customWidth="1"/>
    <col min="2" max="19" width="13.42578125" style="718" customWidth="1"/>
    <col min="20" max="16384" width="12.7109375" style="718"/>
  </cols>
  <sheetData>
    <row r="1" spans="1:19" s="716" customFormat="1" ht="34.5" customHeight="1">
      <c r="A1" s="1788" t="s">
        <v>537</v>
      </c>
      <c r="B1" s="1788"/>
      <c r="C1" s="1788"/>
      <c r="D1" s="1788"/>
      <c r="E1" s="1788"/>
      <c r="F1" s="1788"/>
      <c r="G1" s="1788"/>
      <c r="H1" s="1788"/>
      <c r="I1" s="1788"/>
      <c r="J1" s="1788"/>
      <c r="K1" s="1788"/>
      <c r="L1" s="1788"/>
      <c r="M1" s="1788"/>
      <c r="N1" s="1788"/>
      <c r="O1" s="1788"/>
      <c r="P1" s="1788"/>
      <c r="Q1" s="1788"/>
      <c r="R1" s="1788"/>
      <c r="S1" s="1788"/>
    </row>
    <row r="2" spans="1:19" s="716" customFormat="1" ht="30.75" customHeight="1">
      <c r="A2" s="1788" t="s">
        <v>414</v>
      </c>
      <c r="B2" s="1788"/>
      <c r="C2" s="1788"/>
      <c r="D2" s="1788"/>
      <c r="E2" s="1788"/>
      <c r="F2" s="1788"/>
      <c r="G2" s="1788"/>
      <c r="H2" s="1788"/>
      <c r="I2" s="1788"/>
      <c r="J2" s="1788"/>
      <c r="K2" s="1788"/>
      <c r="L2" s="1788"/>
      <c r="M2" s="1788"/>
      <c r="N2" s="1788"/>
      <c r="O2" s="1788"/>
      <c r="P2" s="1788"/>
      <c r="Q2" s="1788"/>
      <c r="R2" s="1788"/>
      <c r="S2" s="1788"/>
    </row>
    <row r="3" spans="1:19" s="716" customFormat="1" ht="25.5" customHeight="1" thickBot="1">
      <c r="A3" s="1067"/>
      <c r="B3" s="1067"/>
      <c r="C3" s="1555"/>
      <c r="D3" s="1305"/>
      <c r="E3" s="1067"/>
      <c r="F3" s="1067"/>
      <c r="G3" s="1067"/>
      <c r="H3" s="1067"/>
      <c r="I3" s="1067"/>
      <c r="J3" s="1067"/>
      <c r="K3" s="1067"/>
      <c r="L3" s="1067"/>
      <c r="M3" s="1067"/>
      <c r="N3" s="1067"/>
      <c r="O3" s="1067"/>
      <c r="P3" s="1067"/>
      <c r="Q3" s="1067"/>
      <c r="R3" s="1067"/>
      <c r="S3" s="1067"/>
    </row>
    <row r="4" spans="1:19" ht="41.25" customHeight="1" thickBot="1">
      <c r="A4" s="717"/>
      <c r="B4" s="1785" t="s">
        <v>477</v>
      </c>
      <c r="C4" s="1786"/>
      <c r="D4" s="1786"/>
      <c r="E4" s="1786"/>
      <c r="F4" s="1786"/>
      <c r="G4" s="1786"/>
      <c r="H4" s="1786"/>
      <c r="I4" s="1786"/>
      <c r="J4" s="1786"/>
      <c r="K4" s="1786"/>
      <c r="L4" s="1786"/>
      <c r="M4" s="1786"/>
      <c r="N4" s="1786"/>
      <c r="O4" s="1786"/>
      <c r="P4" s="1786"/>
      <c r="Q4" s="1786"/>
      <c r="R4" s="1786"/>
      <c r="S4" s="1787"/>
    </row>
    <row r="5" spans="1:19" s="720" customFormat="1" ht="41.25" customHeight="1" thickBot="1">
      <c r="A5" s="719"/>
      <c r="B5" s="1352" t="s">
        <v>265</v>
      </c>
      <c r="C5" s="1556">
        <v>2020</v>
      </c>
      <c r="D5" s="1341">
        <v>2019</v>
      </c>
      <c r="E5" s="1341">
        <v>2018</v>
      </c>
      <c r="F5" s="1341">
        <v>2017</v>
      </c>
      <c r="G5" s="1342">
        <v>2016</v>
      </c>
      <c r="H5" s="1342">
        <v>2015</v>
      </c>
      <c r="I5" s="1342">
        <v>2014</v>
      </c>
      <c r="J5" s="1342">
        <v>2013</v>
      </c>
      <c r="K5" s="1342">
        <v>2012</v>
      </c>
      <c r="L5" s="1342">
        <v>2011</v>
      </c>
      <c r="M5" s="1342">
        <v>2010</v>
      </c>
      <c r="N5" s="1343">
        <v>2009</v>
      </c>
      <c r="O5" s="1343">
        <v>2008</v>
      </c>
      <c r="P5" s="1344">
        <v>2007</v>
      </c>
      <c r="Q5" s="1342">
        <v>2006</v>
      </c>
      <c r="R5" s="1343">
        <v>2005</v>
      </c>
      <c r="S5" s="1345">
        <v>2004</v>
      </c>
    </row>
    <row r="6" spans="1:19" s="722" customFormat="1" ht="41.25" customHeight="1">
      <c r="A6" s="721"/>
      <c r="B6" s="1349" t="s">
        <v>239</v>
      </c>
      <c r="C6" s="1603">
        <v>5.9198727058823533</v>
      </c>
      <c r="D6" s="1346">
        <v>4.0855298823529411</v>
      </c>
      <c r="E6" s="1346">
        <v>4.2289497058823526</v>
      </c>
      <c r="F6" s="1346">
        <v>4.9394073529411768</v>
      </c>
      <c r="G6" s="1346">
        <v>4.0279796470588236</v>
      </c>
      <c r="H6" s="1346">
        <v>4.0381395294117644</v>
      </c>
      <c r="I6" s="1346">
        <v>5.0113485882352942</v>
      </c>
      <c r="J6" s="1346">
        <v>5.1095612941176478</v>
      </c>
      <c r="K6" s="1346">
        <v>5.0677250000000003</v>
      </c>
      <c r="L6" s="1346">
        <v>3.7429225294117656</v>
      </c>
      <c r="M6" s="1346">
        <v>3.7128818235294121</v>
      </c>
      <c r="N6" s="1346">
        <v>4.3656286470588235</v>
      </c>
      <c r="O6" s="1346">
        <v>3.5207081764705883</v>
      </c>
      <c r="P6" s="1346">
        <v>3.1934752352941178</v>
      </c>
      <c r="Q6" s="1346">
        <v>3.4406862941176475</v>
      </c>
      <c r="R6" s="1346">
        <v>3.8886532941176473</v>
      </c>
      <c r="S6" s="1346">
        <v>3.1006559999999999</v>
      </c>
    </row>
    <row r="7" spans="1:19" s="722" customFormat="1" ht="41.25" customHeight="1">
      <c r="A7" s="721"/>
      <c r="B7" s="1350" t="s">
        <v>240</v>
      </c>
      <c r="C7" s="1603">
        <v>6.2439122352941174</v>
      </c>
      <c r="D7" s="1347">
        <v>4.1935667647058823</v>
      </c>
      <c r="E7" s="1347">
        <v>4.5414704705882354</v>
      </c>
      <c r="F7" s="1347">
        <v>4.8579768823529399</v>
      </c>
      <c r="G7" s="1347">
        <v>4.1675323529411772</v>
      </c>
      <c r="H7" s="1347">
        <v>4.4162942352941181</v>
      </c>
      <c r="I7" s="1347">
        <v>4.6216154705882353</v>
      </c>
      <c r="J7" s="1347">
        <v>5.2091351764705891</v>
      </c>
      <c r="K7" s="1347">
        <v>5.2290817647058825</v>
      </c>
      <c r="L7" s="1347">
        <v>3.9855292941176472</v>
      </c>
      <c r="M7" s="1347">
        <v>3.649275117647059</v>
      </c>
      <c r="N7" s="1347">
        <v>4.4462944117647067</v>
      </c>
      <c r="O7" s="1347">
        <v>3.3032082352941181</v>
      </c>
      <c r="P7" s="1347">
        <v>3.2809239411764706</v>
      </c>
      <c r="Q7" s="1347">
        <v>3.2899512941176465</v>
      </c>
      <c r="R7" s="1347">
        <v>3.9688449411764704</v>
      </c>
      <c r="S7" s="1347">
        <v>3.2866508235294112</v>
      </c>
    </row>
    <row r="8" spans="1:19" s="722" customFormat="1" ht="41.25" customHeight="1">
      <c r="A8" s="721"/>
      <c r="B8" s="1350" t="s">
        <v>241</v>
      </c>
      <c r="C8" s="1603">
        <v>6.3576201764705882</v>
      </c>
      <c r="D8" s="1347">
        <v>4.4796501176470596</v>
      </c>
      <c r="E8" s="1347">
        <v>4.6490431764705882</v>
      </c>
      <c r="F8" s="1347">
        <v>4.9839025294117647</v>
      </c>
      <c r="G8" s="1347">
        <v>4.2270257058823528</v>
      </c>
      <c r="H8" s="1347">
        <v>4.3829683529411758</v>
      </c>
      <c r="I8" s="1347">
        <v>4.7632558235294109</v>
      </c>
      <c r="J8" s="1347">
        <v>5.3116860588235291</v>
      </c>
      <c r="K8" s="1347">
        <v>5.1335547058823527</v>
      </c>
      <c r="L8" s="1347">
        <v>4.2542851764705887</v>
      </c>
      <c r="M8" s="1347">
        <v>3.7148455882352942</v>
      </c>
      <c r="N8" s="1347">
        <v>4.7986043529411759</v>
      </c>
      <c r="O8" s="1347">
        <v>3.6690160000000001</v>
      </c>
      <c r="P8" s="1347">
        <v>3.3677585882352945</v>
      </c>
      <c r="Q8" s="1347">
        <v>3.4350626470588237</v>
      </c>
      <c r="R8" s="1347">
        <v>3.9369115882352941</v>
      </c>
      <c r="S8" s="1347">
        <v>3.8695631764705882</v>
      </c>
    </row>
    <row r="9" spans="1:19" s="722" customFormat="1" ht="41.25" customHeight="1">
      <c r="A9" s="721"/>
      <c r="B9" s="1350" t="s">
        <v>242</v>
      </c>
      <c r="C9" s="1603">
        <v>5.9999419999999999</v>
      </c>
      <c r="D9" s="1347">
        <v>5.7211248823529415</v>
      </c>
      <c r="E9" s="1347">
        <v>4.5444696470588237</v>
      </c>
      <c r="F9" s="1347">
        <v>5.4571384705882346</v>
      </c>
      <c r="G9" s="1347">
        <v>4.116151764705883</v>
      </c>
      <c r="H9" s="1347">
        <v>4.434768</v>
      </c>
      <c r="I9" s="1347">
        <v>5.0712349999999997</v>
      </c>
      <c r="J9" s="1347">
        <v>5.341960764705882</v>
      </c>
      <c r="K9" s="1347">
        <v>5.238995411764706</v>
      </c>
      <c r="L9" s="1347">
        <v>4.5199999999999996</v>
      </c>
      <c r="M9" s="1347">
        <v>3.5780917058823531</v>
      </c>
      <c r="N9" s="1347">
        <v>4.887862352941176</v>
      </c>
      <c r="O9" s="1347">
        <v>3.686172941176471</v>
      </c>
      <c r="P9" s="1347">
        <v>3.3316239411764705</v>
      </c>
      <c r="Q9" s="1347">
        <v>3.4256636470588235</v>
      </c>
      <c r="R9" s="1347">
        <v>3.6686642352941186</v>
      </c>
      <c r="S9" s="1347">
        <v>4.0601775882352937</v>
      </c>
    </row>
    <row r="10" spans="1:19" s="722" customFormat="1" ht="41.25" customHeight="1">
      <c r="A10" s="721"/>
      <c r="B10" s="1350" t="s">
        <v>243</v>
      </c>
      <c r="C10" s="1603">
        <v>5.1969190000000003</v>
      </c>
      <c r="D10" s="1347">
        <v>5.8274656470588235</v>
      </c>
      <c r="E10" s="1347">
        <v>4.488636176470588</v>
      </c>
      <c r="F10" s="1347">
        <v>5.6152957058823523</v>
      </c>
      <c r="G10" s="1347">
        <v>4.525163882352941</v>
      </c>
      <c r="H10" s="1347">
        <v>4.2417034705882353</v>
      </c>
      <c r="I10" s="1347">
        <v>5.1252545882352942</v>
      </c>
      <c r="J10" s="1347">
        <v>5.1541023529411758</v>
      </c>
      <c r="K10" s="1347">
        <v>5.3398593529411764</v>
      </c>
      <c r="L10" s="1347">
        <v>4.4800000000000004</v>
      </c>
      <c r="M10" s="1347">
        <v>3.7969757647058828</v>
      </c>
      <c r="N10" s="1347">
        <v>4.8411067058823525</v>
      </c>
      <c r="O10" s="1347">
        <v>4.089438294117647</v>
      </c>
      <c r="P10" s="1347">
        <v>3.2492872941176474</v>
      </c>
      <c r="Q10" s="1347">
        <v>3.4094021764705884</v>
      </c>
      <c r="R10" s="1347">
        <v>3.5438795294117642</v>
      </c>
      <c r="S10" s="1347">
        <v>4.1184795294117649</v>
      </c>
    </row>
    <row r="11" spans="1:19" s="722" customFormat="1" ht="41.25" customHeight="1">
      <c r="A11" s="721"/>
      <c r="B11" s="1350" t="s">
        <v>244</v>
      </c>
      <c r="C11" s="1557"/>
      <c r="D11" s="1347">
        <v>5.7864995882352943</v>
      </c>
      <c r="E11" s="1347">
        <v>4.6825380588235292</v>
      </c>
      <c r="F11" s="1347">
        <v>5.7234862941176479</v>
      </c>
      <c r="G11" s="1347">
        <v>4.9942168823529416</v>
      </c>
      <c r="H11" s="1347">
        <v>4.4894498235294122</v>
      </c>
      <c r="I11" s="1347">
        <v>5.32</v>
      </c>
      <c r="J11" s="1347">
        <v>5.5923361764705888</v>
      </c>
      <c r="K11" s="1347">
        <v>5.6339721176470592</v>
      </c>
      <c r="L11" s="1347">
        <v>4.6209509411764715</v>
      </c>
      <c r="M11" s="1347">
        <v>4.3809090000000008</v>
      </c>
      <c r="N11" s="1347">
        <v>5.101807941176471</v>
      </c>
      <c r="O11" s="1347">
        <v>4.3627732352941173</v>
      </c>
      <c r="P11" s="1347">
        <v>3.6371499411764709</v>
      </c>
      <c r="Q11" s="1347">
        <v>3.6935164117647061</v>
      </c>
      <c r="R11" s="1347">
        <v>3.6912100588235295</v>
      </c>
      <c r="S11" s="1347">
        <v>4.5708275294117655</v>
      </c>
    </row>
    <row r="12" spans="1:19" s="722" customFormat="1" ht="41.25" customHeight="1">
      <c r="A12" s="721"/>
      <c r="B12" s="1350" t="s">
        <v>245</v>
      </c>
      <c r="C12" s="1557"/>
      <c r="D12" s="1347">
        <v>5.5950814705882355</v>
      </c>
      <c r="E12" s="1347">
        <v>4.6864954117647057</v>
      </c>
      <c r="F12" s="1347">
        <v>5.5250672941176475</v>
      </c>
      <c r="G12" s="1347">
        <v>5.3765315882352942</v>
      </c>
      <c r="H12" s="1347">
        <v>4.3757013529411761</v>
      </c>
      <c r="I12" s="1347">
        <v>5.3053313529411774</v>
      </c>
      <c r="J12" s="1347">
        <v>5.808960529411765</v>
      </c>
      <c r="K12" s="1347">
        <v>5.5102801764705882</v>
      </c>
      <c r="L12" s="1347">
        <v>4.7236647058823529</v>
      </c>
      <c r="M12" s="1347">
        <v>4.3488295882352936</v>
      </c>
      <c r="N12" s="1347">
        <v>5.1447347058823523</v>
      </c>
      <c r="O12" s="1347">
        <v>4.5128559411764702</v>
      </c>
      <c r="P12" s="1347">
        <v>3.9980008823529412</v>
      </c>
      <c r="Q12" s="1347">
        <v>4.0358316470588242</v>
      </c>
      <c r="R12" s="1347">
        <v>4.0336667647058828</v>
      </c>
      <c r="S12" s="1347">
        <v>4.6888384705882356</v>
      </c>
    </row>
    <row r="13" spans="1:19" s="722" customFormat="1" ht="41.25" customHeight="1">
      <c r="A13" s="721"/>
      <c r="B13" s="1350" t="s">
        <v>246</v>
      </c>
      <c r="C13" s="1557"/>
      <c r="D13" s="1347">
        <v>5.8536078823529412</v>
      </c>
      <c r="E13" s="1347">
        <v>4.8426368823529407</v>
      </c>
      <c r="F13" s="1347">
        <v>5.5090574117647062</v>
      </c>
      <c r="G13" s="1347">
        <v>5.3140191764705875</v>
      </c>
      <c r="H13" s="1347">
        <v>4.369205941176471</v>
      </c>
      <c r="I13" s="1347">
        <v>5.1267251176470587</v>
      </c>
      <c r="J13" s="1347">
        <v>6.0210172941176472</v>
      </c>
      <c r="K13" s="1347">
        <v>5.7057848823529413</v>
      </c>
      <c r="L13" s="1347">
        <v>4.7685659411764707</v>
      </c>
      <c r="M13" s="1347">
        <v>4.5154062352941171</v>
      </c>
      <c r="N13" s="1347">
        <v>4.9377349411764699</v>
      </c>
      <c r="O13" s="1347">
        <v>4.5101259411764705</v>
      </c>
      <c r="P13" s="1347">
        <v>4.1425379411764709</v>
      </c>
      <c r="Q13" s="1347">
        <v>4.3525024705882354</v>
      </c>
      <c r="R13" s="1347">
        <v>4.2294070000000001</v>
      </c>
      <c r="S13" s="1347">
        <v>4.7416995294117648</v>
      </c>
    </row>
    <row r="14" spans="1:19" s="722" customFormat="1" ht="41.25" customHeight="1">
      <c r="A14" s="721"/>
      <c r="B14" s="1350" t="s">
        <v>247</v>
      </c>
      <c r="C14" s="1557"/>
      <c r="D14" s="1347">
        <v>5.9130400588235297</v>
      </c>
      <c r="E14" s="1347">
        <v>4.7104314705882349</v>
      </c>
      <c r="F14" s="1347">
        <v>5.3303945882352934</v>
      </c>
      <c r="G14" s="1347">
        <v>5.4117569999999997</v>
      </c>
      <c r="H14" s="1347">
        <v>4.6075043529411772</v>
      </c>
      <c r="I14" s="1347">
        <v>4.9195464117647054</v>
      </c>
      <c r="J14" s="1347">
        <v>5.9991482352941174</v>
      </c>
      <c r="K14" s="1347">
        <v>5.9576224117647065</v>
      </c>
      <c r="L14" s="1347">
        <v>5.0050512352941174</v>
      </c>
      <c r="M14" s="1347">
        <v>4.2433514117647055</v>
      </c>
      <c r="N14" s="1347">
        <v>4.648552235294118</v>
      </c>
      <c r="O14" s="1347">
        <v>4.6245779411764705</v>
      </c>
      <c r="P14" s="1347">
        <v>4.1212362941176472</v>
      </c>
      <c r="Q14" s="1347">
        <v>4.1748291764705883</v>
      </c>
      <c r="R14" s="1347">
        <v>4.1711777058823527</v>
      </c>
      <c r="S14" s="1347">
        <v>4.9952867058823527</v>
      </c>
    </row>
    <row r="15" spans="1:19" s="722" customFormat="1" ht="41.25" customHeight="1">
      <c r="A15" s="721"/>
      <c r="B15" s="1350" t="s">
        <v>248</v>
      </c>
      <c r="C15" s="1557"/>
      <c r="D15" s="1347">
        <v>5.8497545294117641</v>
      </c>
      <c r="E15" s="1347">
        <v>4.3952296470588239</v>
      </c>
      <c r="F15" s="1347">
        <v>4.8488730588235294</v>
      </c>
      <c r="G15" s="1347">
        <v>5.0430089411764705</v>
      </c>
      <c r="H15" s="1347">
        <v>4.3864248235294117</v>
      </c>
      <c r="I15" s="1347">
        <v>4.5843069999999999</v>
      </c>
      <c r="J15" s="1347">
        <v>5.7128668235294118</v>
      </c>
      <c r="K15" s="1347">
        <v>5.9389980000000007</v>
      </c>
      <c r="L15" s="1347">
        <v>5.0848674117647059</v>
      </c>
      <c r="M15" s="1347">
        <v>3.85</v>
      </c>
      <c r="N15" s="1347">
        <v>4.1778925882352942</v>
      </c>
      <c r="O15" s="1347">
        <v>4.2942770000000001</v>
      </c>
      <c r="P15" s="1347">
        <v>3.5944227647058824</v>
      </c>
      <c r="Q15" s="1347">
        <v>3.7915379411764709</v>
      </c>
      <c r="R15" s="1347">
        <v>3.9639661176470593</v>
      </c>
      <c r="S15" s="1347">
        <v>4.7378645294117643</v>
      </c>
    </row>
    <row r="16" spans="1:19" s="722" customFormat="1" ht="41.25" customHeight="1">
      <c r="A16" s="721"/>
      <c r="B16" s="1350" t="s">
        <v>249</v>
      </c>
      <c r="C16" s="1557"/>
      <c r="D16" s="1346">
        <v>5.8920129411764703</v>
      </c>
      <c r="E16" s="1346">
        <v>4.2439073529411759</v>
      </c>
      <c r="F16" s="1346">
        <v>4.6415024117647059</v>
      </c>
      <c r="G16" s="1346">
        <v>4.964059176470589</v>
      </c>
      <c r="H16" s="1346">
        <v>3.9086411764705882</v>
      </c>
      <c r="I16" s="1346">
        <v>4.4262484117647061</v>
      </c>
      <c r="J16" s="1346">
        <v>5.3009495882352944</v>
      </c>
      <c r="K16" s="1346">
        <v>5.6770426470588236</v>
      </c>
      <c r="L16" s="1346">
        <v>5.207137764705883</v>
      </c>
      <c r="M16" s="1346">
        <v>3.8211312941176465</v>
      </c>
      <c r="N16" s="1346">
        <v>4.1016108823529409</v>
      </c>
      <c r="O16" s="1346">
        <v>4.2692741764705877</v>
      </c>
      <c r="P16" s="1346">
        <v>3.2830567058823532</v>
      </c>
      <c r="Q16" s="1347">
        <v>3.457396647058824</v>
      </c>
      <c r="R16" s="1346">
        <v>3.7161922352941179</v>
      </c>
      <c r="S16" s="1347">
        <v>4.6342583529411758</v>
      </c>
    </row>
    <row r="17" spans="1:19" s="722" customFormat="1" ht="41.25" customHeight="1" thickBot="1">
      <c r="A17" s="721"/>
      <c r="B17" s="1351" t="s">
        <v>250</v>
      </c>
      <c r="C17" s="1558"/>
      <c r="D17" s="1348">
        <v>6.3049365294117639</v>
      </c>
      <c r="E17" s="1348">
        <v>4.1740682941176468</v>
      </c>
      <c r="F17" s="1348">
        <v>4.5495847647058829</v>
      </c>
      <c r="G17" s="1348">
        <v>5.0889670000000002</v>
      </c>
      <c r="H17" s="1348">
        <v>3.8344853529411767</v>
      </c>
      <c r="I17" s="1348">
        <v>4.1064040588235295</v>
      </c>
      <c r="J17" s="1348">
        <v>5.2678317058823527</v>
      </c>
      <c r="K17" s="1348">
        <v>5.3314231176470583</v>
      </c>
      <c r="L17" s="1348">
        <v>5.584733470588235</v>
      </c>
      <c r="M17" s="1348">
        <v>3.9353852352941181</v>
      </c>
      <c r="N17" s="1348">
        <v>3.8366532941176468</v>
      </c>
      <c r="O17" s="1348">
        <v>4.4508268235294119</v>
      </c>
      <c r="P17" s="1348">
        <v>3.3737707058823529</v>
      </c>
      <c r="Q17" s="1348">
        <v>3.2683307647058815</v>
      </c>
      <c r="R17" s="1348">
        <v>3.6448948823529412</v>
      </c>
      <c r="S17" s="1348">
        <v>4.4243091176470593</v>
      </c>
    </row>
    <row r="18" spans="1:19" ht="25.5" customHeight="1">
      <c r="A18" s="723"/>
      <c r="O18" s="724"/>
      <c r="P18" s="724"/>
    </row>
    <row r="19" spans="1:19" ht="28.5" customHeight="1">
      <c r="A19" s="725"/>
      <c r="B19" s="1068" t="s">
        <v>350</v>
      </c>
      <c r="C19" s="1068"/>
      <c r="D19" s="1068"/>
      <c r="E19" s="1068"/>
      <c r="F19" s="1068"/>
      <c r="G19" s="1068"/>
      <c r="H19" s="1068"/>
      <c r="I19" s="1068"/>
      <c r="J19" s="1068"/>
      <c r="K19" s="1068"/>
      <c r="L19" s="1068"/>
      <c r="M19" s="1069"/>
      <c r="N19" s="1069"/>
      <c r="O19" s="1069"/>
      <c r="P19" s="1069"/>
      <c r="Q19" s="1069"/>
      <c r="R19" s="1070"/>
      <c r="S19" s="1070"/>
    </row>
    <row r="20" spans="1:19" ht="18.75">
      <c r="B20" s="734"/>
      <c r="C20" s="734"/>
      <c r="D20" s="734"/>
      <c r="E20" s="734"/>
      <c r="F20" s="734"/>
      <c r="G20" s="734"/>
      <c r="H20" s="734"/>
      <c r="I20" s="734"/>
      <c r="J20" s="734"/>
      <c r="K20" s="734"/>
      <c r="L20" s="734"/>
      <c r="M20" s="733"/>
      <c r="N20" s="733"/>
      <c r="O20" s="733"/>
      <c r="P20" s="733"/>
      <c r="Q20" s="733"/>
    </row>
    <row r="32" spans="1:19">
      <c r="Q32" s="726"/>
    </row>
    <row r="33" spans="17:17">
      <c r="Q33" s="727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workbookViewId="0">
      <selection activeCell="Q11" sqref="Q11"/>
    </sheetView>
  </sheetViews>
  <sheetFormatPr defaultRowHeight="12.75"/>
  <cols>
    <col min="1" max="1" width="17.7109375" customWidth="1"/>
    <col min="2" max="5" width="11.28515625" customWidth="1"/>
    <col min="6" max="9" width="13.42578125" customWidth="1"/>
    <col min="12" max="12" width="38.42578125" customWidth="1"/>
    <col min="13" max="15" width="20.85546875" customWidth="1"/>
  </cols>
  <sheetData>
    <row r="1" spans="1:15" ht="17.25" customHeight="1">
      <c r="A1" s="124" t="s">
        <v>253</v>
      </c>
      <c r="B1" s="125"/>
      <c r="C1" s="125"/>
      <c r="D1" s="125"/>
      <c r="E1" s="126" t="s">
        <v>591</v>
      </c>
      <c r="F1" s="125"/>
      <c r="G1" s="3"/>
      <c r="H1" s="127"/>
      <c r="I1" s="127"/>
    </row>
    <row r="2" spans="1:15" ht="15" customHeight="1" thickBot="1">
      <c r="A2" s="26" t="s">
        <v>235</v>
      </c>
      <c r="B2" s="127"/>
      <c r="C2" s="127"/>
      <c r="D2" s="127"/>
      <c r="E2" s="3"/>
      <c r="F2" s="127"/>
      <c r="G2" s="3"/>
      <c r="H2" s="127"/>
      <c r="I2" s="127"/>
    </row>
    <row r="3" spans="1:15" ht="30" customHeight="1" thickBot="1">
      <c r="A3" s="169" t="s">
        <v>592</v>
      </c>
      <c r="B3" s="128"/>
      <c r="C3" s="128"/>
      <c r="D3" s="128"/>
      <c r="E3" s="128"/>
      <c r="F3" s="128"/>
      <c r="G3" s="128"/>
      <c r="H3" s="128"/>
      <c r="I3" s="129"/>
      <c r="L3" s="1789" t="s">
        <v>148</v>
      </c>
      <c r="M3" s="1790"/>
      <c r="N3" s="1791"/>
      <c r="O3" s="528" t="s">
        <v>535</v>
      </c>
    </row>
    <row r="4" spans="1:15" ht="19.5" customHeight="1" thickBot="1">
      <c r="A4" s="515" t="s">
        <v>2</v>
      </c>
      <c r="B4" s="516" t="s">
        <v>159</v>
      </c>
      <c r="C4" s="517"/>
      <c r="D4" s="517"/>
      <c r="E4" s="518"/>
      <c r="F4" s="519" t="s">
        <v>209</v>
      </c>
      <c r="G4" s="519" t="s">
        <v>4</v>
      </c>
      <c r="H4" s="519" t="s">
        <v>5</v>
      </c>
      <c r="I4" s="520" t="s">
        <v>210</v>
      </c>
      <c r="L4" s="528" t="s">
        <v>45</v>
      </c>
      <c r="M4" s="529" t="s">
        <v>593</v>
      </c>
      <c r="N4" s="530" t="s">
        <v>587</v>
      </c>
      <c r="O4" s="528" t="s">
        <v>18</v>
      </c>
    </row>
    <row r="5" spans="1:15" ht="22.5" customHeight="1" thickBot="1">
      <c r="A5" s="788" t="s">
        <v>6</v>
      </c>
      <c r="B5" s="521" t="s">
        <v>236</v>
      </c>
      <c r="C5" s="522"/>
      <c r="D5" s="523" t="s">
        <v>7</v>
      </c>
      <c r="E5" s="522"/>
      <c r="F5" s="524" t="s">
        <v>211</v>
      </c>
      <c r="G5" s="524" t="s">
        <v>8</v>
      </c>
      <c r="H5" s="524" t="s">
        <v>9</v>
      </c>
      <c r="I5" s="525" t="s">
        <v>212</v>
      </c>
      <c r="L5" s="746" t="s">
        <v>11</v>
      </c>
      <c r="M5" s="531">
        <v>5.1969190000000003</v>
      </c>
      <c r="N5" s="532">
        <v>5.9999419999999999</v>
      </c>
      <c r="O5" s="1312">
        <f>((M5-N5)/N5)*100</f>
        <v>-13.383846043845086</v>
      </c>
    </row>
    <row r="6" spans="1:15" ht="39.75" customHeight="1" thickBot="1">
      <c r="A6" s="1333" t="s">
        <v>213</v>
      </c>
      <c r="B6" s="1353" t="s">
        <v>594</v>
      </c>
      <c r="C6" s="1353" t="s">
        <v>588</v>
      </c>
      <c r="D6" s="1353" t="s">
        <v>594</v>
      </c>
      <c r="E6" s="1353" t="s">
        <v>588</v>
      </c>
      <c r="F6" s="526" t="s">
        <v>18</v>
      </c>
      <c r="G6" s="526" t="s">
        <v>10</v>
      </c>
      <c r="H6" s="526" t="s">
        <v>214</v>
      </c>
      <c r="I6" s="527" t="s">
        <v>18</v>
      </c>
      <c r="L6" s="747" t="s">
        <v>46</v>
      </c>
      <c r="M6" s="533">
        <v>5.2445211764705881</v>
      </c>
      <c r="N6" s="534">
        <v>6.0310861764705885</v>
      </c>
      <c r="O6" s="1311">
        <f>((M6-N6)/N6)*100</f>
        <v>-13.041846476488267</v>
      </c>
    </row>
    <row r="7" spans="1:15" ht="15.75">
      <c r="A7" s="7" t="s">
        <v>11</v>
      </c>
      <c r="B7" s="8"/>
      <c r="C7" s="52"/>
      <c r="D7" s="8"/>
      <c r="E7" s="8"/>
      <c r="F7" s="8"/>
      <c r="G7" s="53"/>
      <c r="H7" s="53"/>
      <c r="I7" s="54"/>
      <c r="L7" s="748" t="s">
        <v>47</v>
      </c>
      <c r="M7" s="535">
        <v>5.2706052941176464</v>
      </c>
      <c r="N7" s="536">
        <v>6.0185954705882354</v>
      </c>
      <c r="O7" s="1310">
        <f>((M7-N7)/N7)*100</f>
        <v>-12.427985567826893</v>
      </c>
    </row>
    <row r="8" spans="1:15" ht="15.75">
      <c r="A8" s="55" t="s">
        <v>125</v>
      </c>
      <c r="B8" s="67">
        <v>6913.6189999999997</v>
      </c>
      <c r="C8" s="50">
        <v>7971.2079999999996</v>
      </c>
      <c r="D8" s="97">
        <v>6778.0578431372542</v>
      </c>
      <c r="E8" s="97">
        <v>7814.9098039215678</v>
      </c>
      <c r="F8" s="131">
        <v>-13.267612637883744</v>
      </c>
      <c r="G8" s="56">
        <v>61.55</v>
      </c>
      <c r="H8" s="56">
        <v>94.9</v>
      </c>
      <c r="I8" s="32">
        <v>33.438091940849688</v>
      </c>
      <c r="L8" s="748" t="s">
        <v>188</v>
      </c>
      <c r="M8" s="535">
        <v>5.1403361176470588</v>
      </c>
      <c r="N8" s="536">
        <v>5.9851380588235301</v>
      </c>
      <c r="O8" s="1310">
        <f>((M8-N8)/N8)*100</f>
        <v>-14.114995057315854</v>
      </c>
    </row>
    <row r="9" spans="1:15" ht="16.5" thickBot="1">
      <c r="A9" s="55" t="s">
        <v>12</v>
      </c>
      <c r="B9" s="67">
        <v>6824.933</v>
      </c>
      <c r="C9" s="50">
        <v>7870.326</v>
      </c>
      <c r="D9" s="97">
        <v>6691.1107843137252</v>
      </c>
      <c r="E9" s="97">
        <v>7716.0058823529407</v>
      </c>
      <c r="F9" s="131">
        <v>-13.282715353849383</v>
      </c>
      <c r="G9" s="56">
        <v>57.9</v>
      </c>
      <c r="H9" s="56">
        <v>97.1</v>
      </c>
      <c r="I9" s="32">
        <v>53.697391878770517</v>
      </c>
      <c r="L9" s="749" t="s">
        <v>48</v>
      </c>
      <c r="M9" s="537">
        <v>5.1206625294117645</v>
      </c>
      <c r="N9" s="538">
        <v>5.9711707058823524</v>
      </c>
      <c r="O9" s="1309">
        <f>((M9-N9)/N9)*100</f>
        <v>-14.243574976557454</v>
      </c>
    </row>
    <row r="10" spans="1:15" ht="15">
      <c r="A10" s="55" t="s">
        <v>13</v>
      </c>
      <c r="B10" s="67">
        <v>6444.3990000000003</v>
      </c>
      <c r="C10" s="50">
        <v>7495.1639999999998</v>
      </c>
      <c r="D10" s="97">
        <v>6318.0382352941178</v>
      </c>
      <c r="E10" s="97">
        <v>7348.2</v>
      </c>
      <c r="F10" s="131">
        <v>-14.019239605697747</v>
      </c>
      <c r="G10" s="56">
        <v>53.28</v>
      </c>
      <c r="H10" s="56">
        <v>98.2</v>
      </c>
      <c r="I10" s="32">
        <v>11.275130127501075</v>
      </c>
    </row>
    <row r="11" spans="1:15" ht="15">
      <c r="A11" s="55" t="s">
        <v>14</v>
      </c>
      <c r="B11" s="67">
        <v>6028.1</v>
      </c>
      <c r="C11" s="50">
        <v>7088.799</v>
      </c>
      <c r="D11" s="97">
        <v>5909.9019607843138</v>
      </c>
      <c r="E11" s="97">
        <v>6949.8029411764701</v>
      </c>
      <c r="F11" s="131">
        <v>-14.963028292944964</v>
      </c>
      <c r="G11" s="56">
        <v>48.31</v>
      </c>
      <c r="H11" s="56">
        <v>99.1</v>
      </c>
      <c r="I11" s="32">
        <v>1.4209564968244115</v>
      </c>
    </row>
    <row r="12" spans="1:15" ht="15">
      <c r="A12" s="55" t="s">
        <v>15</v>
      </c>
      <c r="B12" s="67">
        <v>5270.9160000000002</v>
      </c>
      <c r="C12" s="50">
        <v>6247.7190000000001</v>
      </c>
      <c r="D12" s="97">
        <v>5167.5647058823533</v>
      </c>
      <c r="E12" s="97">
        <v>6125.214705882353</v>
      </c>
      <c r="F12" s="131">
        <v>-15.634553986823029</v>
      </c>
      <c r="G12" s="56">
        <v>43.3</v>
      </c>
      <c r="H12" s="56">
        <v>104.8</v>
      </c>
      <c r="I12" s="32">
        <v>0.15977428648743294</v>
      </c>
    </row>
    <row r="13" spans="1:15" ht="15">
      <c r="A13" s="55" t="s">
        <v>16</v>
      </c>
      <c r="B13" s="67">
        <v>5005.3130000000001</v>
      </c>
      <c r="C13" s="50">
        <v>6258.0039999999999</v>
      </c>
      <c r="D13" s="97">
        <v>4907.1696078431369</v>
      </c>
      <c r="E13" s="97">
        <v>6135.298039215686</v>
      </c>
      <c r="F13" s="131">
        <v>-20.017420890111286</v>
      </c>
      <c r="G13" s="56">
        <v>37.22</v>
      </c>
      <c r="H13" s="56">
        <v>96.6</v>
      </c>
      <c r="I13" s="32">
        <v>8.6552695668783725E-3</v>
      </c>
    </row>
    <row r="14" spans="1:15" ht="15" thickBot="1">
      <c r="A14" s="57" t="s">
        <v>124</v>
      </c>
      <c r="B14" s="68">
        <v>6795.9709999999995</v>
      </c>
      <c r="C14" s="69">
        <v>7846.0780000000004</v>
      </c>
      <c r="D14" s="132">
        <v>6662.7166666666662</v>
      </c>
      <c r="E14" s="132">
        <v>7692.2333333333336</v>
      </c>
      <c r="F14" s="133">
        <v>-13.383846043845102</v>
      </c>
      <c r="G14" s="58">
        <v>58.44</v>
      </c>
      <c r="H14" s="58">
        <v>96.5</v>
      </c>
      <c r="I14" s="65">
        <v>100</v>
      </c>
    </row>
    <row r="15" spans="1:15" ht="14.25">
      <c r="A15" s="59" t="s">
        <v>46</v>
      </c>
      <c r="B15" s="60"/>
      <c r="C15" s="61"/>
      <c r="D15" s="60"/>
      <c r="E15" s="62"/>
      <c r="F15" s="150"/>
      <c r="G15" s="63"/>
      <c r="H15" s="63"/>
      <c r="I15" s="64"/>
    </row>
    <row r="16" spans="1:15" ht="15">
      <c r="A16" s="55" t="s">
        <v>125</v>
      </c>
      <c r="B16" s="67">
        <v>7015.7169999999996</v>
      </c>
      <c r="C16" s="50">
        <v>8021.69</v>
      </c>
      <c r="D16" s="97">
        <v>6878.1539215686271</v>
      </c>
      <c r="E16" s="97">
        <v>7864.4019607843129</v>
      </c>
      <c r="F16" s="131">
        <v>-12.540661631152538</v>
      </c>
      <c r="G16" s="56">
        <v>61.54</v>
      </c>
      <c r="H16" s="56">
        <v>93.9</v>
      </c>
      <c r="I16" s="32">
        <v>31.56916528021344</v>
      </c>
    </row>
    <row r="17" spans="1:9" ht="15">
      <c r="A17" s="55" t="s">
        <v>12</v>
      </c>
      <c r="B17" s="67">
        <v>6893.4830000000002</v>
      </c>
      <c r="C17" s="50">
        <v>7916.3940000000002</v>
      </c>
      <c r="D17" s="97">
        <v>6758.3166666666666</v>
      </c>
      <c r="E17" s="97">
        <v>7761.1705882352944</v>
      </c>
      <c r="F17" s="131">
        <v>-12.92142609374925</v>
      </c>
      <c r="G17" s="56">
        <v>57.82</v>
      </c>
      <c r="H17" s="56">
        <v>96.5</v>
      </c>
      <c r="I17" s="32">
        <v>53.871327148003253</v>
      </c>
    </row>
    <row r="18" spans="1:9" ht="15">
      <c r="A18" s="55" t="s">
        <v>13</v>
      </c>
      <c r="B18" s="67">
        <v>6450.143</v>
      </c>
      <c r="C18" s="50">
        <v>7524.1559999999999</v>
      </c>
      <c r="D18" s="97">
        <v>6323.6696078431369</v>
      </c>
      <c r="E18" s="97">
        <v>7376.6235294117641</v>
      </c>
      <c r="F18" s="131">
        <v>-14.274198993215984</v>
      </c>
      <c r="G18" s="56">
        <v>53.17</v>
      </c>
      <c r="H18" s="56">
        <v>97</v>
      </c>
      <c r="I18" s="32">
        <v>12.817322921194499</v>
      </c>
    </row>
    <row r="19" spans="1:9" ht="15">
      <c r="A19" s="55" t="s">
        <v>14</v>
      </c>
      <c r="B19" s="67">
        <v>6056.3549999999996</v>
      </c>
      <c r="C19" s="50">
        <v>7112.893</v>
      </c>
      <c r="D19" s="97">
        <v>5937.6029411764703</v>
      </c>
      <c r="E19" s="97">
        <v>6973.4245098039219</v>
      </c>
      <c r="F19" s="131">
        <v>-14.853843576727508</v>
      </c>
      <c r="G19" s="56">
        <v>48.35</v>
      </c>
      <c r="H19" s="56">
        <v>97.1</v>
      </c>
      <c r="I19" s="32">
        <v>1.6112834809718664</v>
      </c>
    </row>
    <row r="20" spans="1:9" ht="15">
      <c r="A20" s="55" t="s">
        <v>15</v>
      </c>
      <c r="B20" s="67" t="s">
        <v>296</v>
      </c>
      <c r="C20" s="50" t="s">
        <v>296</v>
      </c>
      <c r="D20" s="97" t="s">
        <v>296</v>
      </c>
      <c r="E20" s="97" t="s">
        <v>296</v>
      </c>
      <c r="F20" s="131" t="s">
        <v>296</v>
      </c>
      <c r="G20" s="56" t="s">
        <v>296</v>
      </c>
      <c r="H20" s="56" t="s">
        <v>296</v>
      </c>
      <c r="I20" s="32" t="s">
        <v>296</v>
      </c>
    </row>
    <row r="21" spans="1:9" ht="15">
      <c r="A21" s="55" t="s">
        <v>16</v>
      </c>
      <c r="B21" s="67" t="s">
        <v>296</v>
      </c>
      <c r="C21" s="50" t="s">
        <v>296</v>
      </c>
      <c r="D21" s="97" t="s">
        <v>296</v>
      </c>
      <c r="E21" s="97" t="s">
        <v>296</v>
      </c>
      <c r="F21" s="131" t="s">
        <v>296</v>
      </c>
      <c r="G21" s="56" t="s">
        <v>296</v>
      </c>
      <c r="H21" s="56" t="s">
        <v>296</v>
      </c>
      <c r="I21" s="32" t="s">
        <v>296</v>
      </c>
    </row>
    <row r="22" spans="1:9" ht="15" thickBot="1">
      <c r="A22" s="57" t="s">
        <v>124</v>
      </c>
      <c r="B22" s="68">
        <v>6858.22</v>
      </c>
      <c r="C22" s="69">
        <v>7886.8050000000003</v>
      </c>
      <c r="D22" s="132">
        <v>6723.7450980392159</v>
      </c>
      <c r="E22" s="132">
        <v>7732.1617647058829</v>
      </c>
      <c r="F22" s="133">
        <v>-13.041846476488262</v>
      </c>
      <c r="G22" s="58">
        <v>58.23</v>
      </c>
      <c r="H22" s="58">
        <v>95.7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50"/>
      <c r="G23" s="63"/>
      <c r="H23" s="63"/>
      <c r="I23" s="64"/>
    </row>
    <row r="24" spans="1:9" ht="15">
      <c r="A24" s="55" t="s">
        <v>125</v>
      </c>
      <c r="B24" s="67">
        <v>6975.6170000000002</v>
      </c>
      <c r="C24" s="50">
        <v>7973.9610000000002</v>
      </c>
      <c r="D24" s="97">
        <v>6838.8401960784313</v>
      </c>
      <c r="E24" s="97">
        <v>7817.6088235294119</v>
      </c>
      <c r="F24" s="131">
        <v>-12.520051201654987</v>
      </c>
      <c r="G24" s="56">
        <v>61.58</v>
      </c>
      <c r="H24" s="56">
        <v>95.1</v>
      </c>
      <c r="I24" s="32">
        <v>36.099671694630622</v>
      </c>
    </row>
    <row r="25" spans="1:9" ht="15">
      <c r="A25" s="55" t="s">
        <v>12</v>
      </c>
      <c r="B25" s="67">
        <v>6921.7569999999996</v>
      </c>
      <c r="C25" s="50">
        <v>7887.4989999999998</v>
      </c>
      <c r="D25" s="97">
        <v>6786.0362745098037</v>
      </c>
      <c r="E25" s="97">
        <v>7732.8421568627446</v>
      </c>
      <c r="F25" s="131">
        <v>-12.2439571783147</v>
      </c>
      <c r="G25" s="56">
        <v>57.85</v>
      </c>
      <c r="H25" s="56">
        <v>97.3</v>
      </c>
      <c r="I25" s="32">
        <v>52.749443998971216</v>
      </c>
    </row>
    <row r="26" spans="1:9" ht="15">
      <c r="A26" s="55" t="s">
        <v>13</v>
      </c>
      <c r="B26" s="67">
        <v>6542.4740000000002</v>
      </c>
      <c r="C26" s="50">
        <v>7514.8620000000001</v>
      </c>
      <c r="D26" s="97">
        <v>6414.1901960784317</v>
      </c>
      <c r="E26" s="97">
        <v>7367.5117647058823</v>
      </c>
      <c r="F26" s="131">
        <v>-12.939532356016651</v>
      </c>
      <c r="G26" s="56">
        <v>53.27</v>
      </c>
      <c r="H26" s="56">
        <v>98.3</v>
      </c>
      <c r="I26" s="32">
        <v>9.9910737249799535</v>
      </c>
    </row>
    <row r="27" spans="1:9" ht="15">
      <c r="A27" s="55" t="s">
        <v>14</v>
      </c>
      <c r="B27" s="67">
        <v>6117.9880000000003</v>
      </c>
      <c r="C27" s="50">
        <v>7123.5129999999999</v>
      </c>
      <c r="D27" s="97">
        <v>5998.0274509803921</v>
      </c>
      <c r="E27" s="97">
        <v>6983.8362745098038</v>
      </c>
      <c r="F27" s="131">
        <v>-14.115577524740949</v>
      </c>
      <c r="G27" s="56">
        <v>48.36</v>
      </c>
      <c r="H27" s="56">
        <v>98.4</v>
      </c>
      <c r="I27" s="32">
        <v>1.0605625066190598</v>
      </c>
    </row>
    <row r="28" spans="1:9" ht="15">
      <c r="A28" s="55" t="s">
        <v>15</v>
      </c>
      <c r="B28" s="67">
        <v>5662.7759999999998</v>
      </c>
      <c r="C28" s="50">
        <v>6595.7330000000002</v>
      </c>
      <c r="D28" s="97">
        <v>5551.7411764705876</v>
      </c>
      <c r="E28" s="97">
        <v>6466.4049019607846</v>
      </c>
      <c r="F28" s="131">
        <v>-14.144856985569312</v>
      </c>
      <c r="G28" s="56">
        <v>43.34</v>
      </c>
      <c r="H28" s="56">
        <v>98.7</v>
      </c>
      <c r="I28" s="32">
        <v>8.8960164606563086E-2</v>
      </c>
    </row>
    <row r="29" spans="1:9" ht="15">
      <c r="A29" s="55" t="s">
        <v>16</v>
      </c>
      <c r="B29" s="67" t="s">
        <v>296</v>
      </c>
      <c r="C29" s="50" t="s">
        <v>296</v>
      </c>
      <c r="D29" s="97" t="s">
        <v>296</v>
      </c>
      <c r="E29" s="97" t="s">
        <v>296</v>
      </c>
      <c r="F29" s="131" t="s">
        <v>296</v>
      </c>
      <c r="G29" s="56" t="s">
        <v>296</v>
      </c>
      <c r="H29" s="56" t="s">
        <v>296</v>
      </c>
      <c r="I29" s="32" t="s">
        <v>296</v>
      </c>
    </row>
    <row r="30" spans="1:9" ht="15" thickBot="1">
      <c r="A30" s="57" t="s">
        <v>124</v>
      </c>
      <c r="B30" s="68">
        <v>6892.33</v>
      </c>
      <c r="C30" s="69">
        <v>7870.4709999999995</v>
      </c>
      <c r="D30" s="132">
        <v>6757.1862745098033</v>
      </c>
      <c r="E30" s="132">
        <v>7716.1480392156855</v>
      </c>
      <c r="F30" s="133">
        <v>-12.427985567826877</v>
      </c>
      <c r="G30" s="58">
        <v>58.62</v>
      </c>
      <c r="H30" s="58">
        <v>96.6</v>
      </c>
      <c r="I30" s="65">
        <v>100</v>
      </c>
    </row>
    <row r="31" spans="1:9" ht="14.25">
      <c r="A31" s="59" t="s">
        <v>188</v>
      </c>
      <c r="B31" s="62"/>
      <c r="C31" s="66"/>
      <c r="D31" s="62"/>
      <c r="E31" s="62"/>
      <c r="F31" s="150"/>
      <c r="G31" s="63"/>
      <c r="H31" s="63"/>
      <c r="I31" s="64"/>
    </row>
    <row r="32" spans="1:9" ht="15">
      <c r="A32" s="55" t="s">
        <v>125</v>
      </c>
      <c r="B32" s="67">
        <v>6857.518</v>
      </c>
      <c r="C32" s="50">
        <v>7949.027</v>
      </c>
      <c r="D32" s="97">
        <v>6723.0568627450975</v>
      </c>
      <c r="E32" s="97">
        <v>7793.1637254901962</v>
      </c>
      <c r="F32" s="131">
        <v>-13.731353535470442</v>
      </c>
      <c r="G32" s="56">
        <v>61.41</v>
      </c>
      <c r="H32" s="56">
        <v>95.2</v>
      </c>
      <c r="I32" s="32">
        <v>36.313681588117504</v>
      </c>
    </row>
    <row r="33" spans="1:9" ht="15">
      <c r="A33" s="55" t="s">
        <v>12</v>
      </c>
      <c r="B33" s="67">
        <v>6736.835</v>
      </c>
      <c r="C33" s="50">
        <v>7856.2960000000003</v>
      </c>
      <c r="D33" s="97">
        <v>6604.7401960784309</v>
      </c>
      <c r="E33" s="97">
        <v>7702.2509803921566</v>
      </c>
      <c r="F33" s="131">
        <v>-14.249221261520697</v>
      </c>
      <c r="G33" s="56">
        <v>57.91</v>
      </c>
      <c r="H33" s="56">
        <v>97</v>
      </c>
      <c r="I33" s="32">
        <v>50.947635641191404</v>
      </c>
    </row>
    <row r="34" spans="1:9" ht="15">
      <c r="A34" s="55" t="s">
        <v>13</v>
      </c>
      <c r="B34" s="67">
        <v>6354.8829999999998</v>
      </c>
      <c r="C34" s="50">
        <v>7475.6989999999996</v>
      </c>
      <c r="D34" s="97">
        <v>6230.2774509803921</v>
      </c>
      <c r="E34" s="97">
        <v>7329.1166666666659</v>
      </c>
      <c r="F34" s="131">
        <v>-14.99279197838222</v>
      </c>
      <c r="G34" s="56">
        <v>53.14</v>
      </c>
      <c r="H34" s="56">
        <v>97.9</v>
      </c>
      <c r="I34" s="32">
        <v>10.87967707857019</v>
      </c>
    </row>
    <row r="35" spans="1:9" ht="15">
      <c r="A35" s="55" t="s">
        <v>14</v>
      </c>
      <c r="B35" s="67">
        <v>5964.7560000000003</v>
      </c>
      <c r="C35" s="50">
        <v>7003.2370000000001</v>
      </c>
      <c r="D35" s="97">
        <v>5847.8</v>
      </c>
      <c r="E35" s="97">
        <v>6865.9186274509802</v>
      </c>
      <c r="F35" s="131">
        <v>-14.828585695443403</v>
      </c>
      <c r="G35" s="56">
        <v>48.07</v>
      </c>
      <c r="H35" s="56">
        <v>100.1</v>
      </c>
      <c r="I35" s="32">
        <v>1.7005408303243406</v>
      </c>
    </row>
    <row r="36" spans="1:9" ht="15">
      <c r="A36" s="55" t="s">
        <v>15</v>
      </c>
      <c r="B36" s="67">
        <v>5363.2950000000001</v>
      </c>
      <c r="C36" s="50">
        <v>6269.915</v>
      </c>
      <c r="D36" s="97">
        <v>5258.1323529411766</v>
      </c>
      <c r="E36" s="97">
        <v>6146.9754901960787</v>
      </c>
      <c r="F36" s="131">
        <v>-14.459845149415901</v>
      </c>
      <c r="G36" s="56">
        <v>43.25</v>
      </c>
      <c r="H36" s="56">
        <v>103</v>
      </c>
      <c r="I36" s="32">
        <v>0.15767647939956797</v>
      </c>
    </row>
    <row r="37" spans="1:9" ht="15">
      <c r="A37" s="55" t="s">
        <v>16</v>
      </c>
      <c r="B37" s="67" t="s">
        <v>296</v>
      </c>
      <c r="C37" s="50" t="s">
        <v>296</v>
      </c>
      <c r="D37" s="97" t="s">
        <v>296</v>
      </c>
      <c r="E37" s="97" t="s">
        <v>296</v>
      </c>
      <c r="F37" s="131" t="s">
        <v>296</v>
      </c>
      <c r="G37" s="56" t="s">
        <v>296</v>
      </c>
      <c r="H37" s="56" t="s">
        <v>296</v>
      </c>
      <c r="I37" s="32" t="s">
        <v>296</v>
      </c>
    </row>
    <row r="38" spans="1:9" ht="15" thickBot="1">
      <c r="A38" s="57" t="s">
        <v>124</v>
      </c>
      <c r="B38" s="68">
        <v>6721.9780000000001</v>
      </c>
      <c r="C38" s="69">
        <v>7826.7190000000001</v>
      </c>
      <c r="D38" s="132">
        <v>6590.1745098039219</v>
      </c>
      <c r="E38" s="132">
        <v>7673.2539215686274</v>
      </c>
      <c r="F38" s="133">
        <v>-14.114995057315843</v>
      </c>
      <c r="G38" s="58">
        <v>58.47</v>
      </c>
      <c r="H38" s="58">
        <v>96.5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50"/>
      <c r="G39" s="63"/>
      <c r="H39" s="63"/>
      <c r="I39" s="64"/>
    </row>
    <row r="40" spans="1:9" ht="15">
      <c r="A40" s="55" t="s">
        <v>125</v>
      </c>
      <c r="B40" s="67">
        <v>6810.009</v>
      </c>
      <c r="C40" s="50">
        <v>7951.3280000000004</v>
      </c>
      <c r="D40" s="97">
        <v>6676.4794117647061</v>
      </c>
      <c r="E40" s="97">
        <v>7795.4196078431378</v>
      </c>
      <c r="F40" s="131">
        <v>-14.353816117257399</v>
      </c>
      <c r="G40" s="56">
        <v>61.59</v>
      </c>
      <c r="H40" s="56">
        <v>95.4</v>
      </c>
      <c r="I40" s="32">
        <v>30.935028329834047</v>
      </c>
    </row>
    <row r="41" spans="1:9" ht="15">
      <c r="A41" s="55" t="s">
        <v>12</v>
      </c>
      <c r="B41" s="67">
        <v>6728.9650000000001</v>
      </c>
      <c r="C41" s="50">
        <v>7834.7039999999997</v>
      </c>
      <c r="D41" s="97">
        <v>6597.0245098039213</v>
      </c>
      <c r="E41" s="97">
        <v>7681.0823529411764</v>
      </c>
      <c r="F41" s="131">
        <v>-14.113347485750575</v>
      </c>
      <c r="G41" s="56">
        <v>57.99</v>
      </c>
      <c r="H41" s="56">
        <v>97.3</v>
      </c>
      <c r="I41" s="32">
        <v>55.501452443268427</v>
      </c>
    </row>
    <row r="42" spans="1:9" ht="15">
      <c r="A42" s="55" t="s">
        <v>13</v>
      </c>
      <c r="B42" s="67">
        <v>6392.04</v>
      </c>
      <c r="C42" s="50">
        <v>7470.8950000000004</v>
      </c>
      <c r="D42" s="97">
        <v>6266.7058823529414</v>
      </c>
      <c r="E42" s="97">
        <v>7324.4068627450979</v>
      </c>
      <c r="F42" s="131">
        <v>-14.440773160377713</v>
      </c>
      <c r="G42" s="56">
        <v>53.4</v>
      </c>
      <c r="H42" s="56">
        <v>99</v>
      </c>
      <c r="I42" s="32">
        <v>11.752135523023382</v>
      </c>
    </row>
    <row r="43" spans="1:9" ht="15">
      <c r="A43" s="55" t="s">
        <v>14</v>
      </c>
      <c r="B43" s="67">
        <v>5979.7730000000001</v>
      </c>
      <c r="C43" s="50">
        <v>7092.1959999999999</v>
      </c>
      <c r="D43" s="97">
        <v>5862.5225490196081</v>
      </c>
      <c r="E43" s="97">
        <v>6953.1333333333332</v>
      </c>
      <c r="F43" s="131">
        <v>-15.68517000940188</v>
      </c>
      <c r="G43" s="56">
        <v>48.35</v>
      </c>
      <c r="H43" s="56">
        <v>100.4</v>
      </c>
      <c r="I43" s="32">
        <v>1.5519572032557738</v>
      </c>
    </row>
    <row r="44" spans="1:9" ht="15">
      <c r="A44" s="55" t="s">
        <v>15</v>
      </c>
      <c r="B44" s="67">
        <v>5053.5190000000002</v>
      </c>
      <c r="C44" s="50">
        <v>6058.0950000000003</v>
      </c>
      <c r="D44" s="97">
        <v>4954.4303921568626</v>
      </c>
      <c r="E44" s="97">
        <v>5939.3088235294117</v>
      </c>
      <c r="F44" s="131">
        <v>-16.582374492311526</v>
      </c>
      <c r="G44" s="56">
        <v>43.26</v>
      </c>
      <c r="H44" s="56">
        <v>109</v>
      </c>
      <c r="I44" s="32">
        <v>0.24734677442549399</v>
      </c>
    </row>
    <row r="45" spans="1:9" ht="15">
      <c r="A45" s="55" t="s">
        <v>16</v>
      </c>
      <c r="B45" s="67">
        <v>4511.1949999999997</v>
      </c>
      <c r="C45" s="50">
        <v>6083.3190000000004</v>
      </c>
      <c r="D45" s="97">
        <v>4422.7401960784309</v>
      </c>
      <c r="E45" s="97">
        <v>5964.0382352941178</v>
      </c>
      <c r="F45" s="131">
        <v>-25.843195137391294</v>
      </c>
      <c r="G45" s="56">
        <v>38.24</v>
      </c>
      <c r="H45" s="56">
        <v>92.9</v>
      </c>
      <c r="I45" s="32">
        <v>1.2079726192872961E-2</v>
      </c>
    </row>
    <row r="46" spans="1:9" ht="15" thickBot="1">
      <c r="A46" s="70" t="s">
        <v>124</v>
      </c>
      <c r="B46" s="71">
        <v>6696.2510000000002</v>
      </c>
      <c r="C46" s="51">
        <v>7808.4539999999997</v>
      </c>
      <c r="D46" s="134">
        <v>6564.951960784314</v>
      </c>
      <c r="E46" s="134">
        <v>7655.3470588235286</v>
      </c>
      <c r="F46" s="133">
        <v>-14.243574976557454</v>
      </c>
      <c r="G46" s="72">
        <v>58.37</v>
      </c>
      <c r="H46" s="72">
        <v>97</v>
      </c>
      <c r="I46" s="33">
        <v>100</v>
      </c>
    </row>
    <row r="47" spans="1:9">
      <c r="A47" s="135"/>
      <c r="B47" s="135"/>
      <c r="C47" s="135"/>
      <c r="D47" s="135"/>
      <c r="E47" s="135"/>
      <c r="F47" s="135"/>
      <c r="G47" s="30"/>
      <c r="H47" s="30"/>
      <c r="I47" s="30"/>
    </row>
    <row r="48" spans="1:9">
      <c r="A48" s="179" t="s">
        <v>41</v>
      </c>
      <c r="B48" s="179"/>
      <c r="C48" s="179"/>
      <c r="D48" s="179"/>
      <c r="E48" s="179"/>
      <c r="F48" s="179"/>
      <c r="G48" s="30"/>
      <c r="H48" s="30"/>
      <c r="I48" s="30"/>
    </row>
    <row r="49" spans="1:9">
      <c r="A49" s="179" t="s">
        <v>42</v>
      </c>
      <c r="B49" s="179"/>
      <c r="C49" s="179"/>
      <c r="D49" s="179"/>
      <c r="E49" s="179"/>
      <c r="F49" s="179"/>
      <c r="G49" s="30"/>
      <c r="H49" s="30"/>
      <c r="I49" s="30"/>
    </row>
    <row r="50" spans="1:9">
      <c r="A50" s="179" t="s">
        <v>43</v>
      </c>
      <c r="B50" s="179"/>
      <c r="C50" s="179"/>
      <c r="D50" s="179"/>
      <c r="E50" s="179"/>
      <c r="F50" s="179"/>
      <c r="G50" s="30"/>
      <c r="H50" s="30"/>
      <c r="I50" s="30"/>
    </row>
    <row r="51" spans="1:9">
      <c r="A51" s="179" t="s">
        <v>44</v>
      </c>
      <c r="B51" s="179"/>
      <c r="C51" s="179"/>
      <c r="D51" s="179"/>
      <c r="E51" s="179"/>
      <c r="F51" s="179"/>
      <c r="G51" s="30"/>
      <c r="H51" s="30"/>
      <c r="I51" s="30"/>
    </row>
    <row r="52" spans="1:9">
      <c r="A52" s="179"/>
      <c r="B52" s="179"/>
      <c r="C52" s="179"/>
      <c r="D52" s="179"/>
      <c r="E52" s="179"/>
      <c r="F52" s="179"/>
      <c r="G52" s="30"/>
      <c r="H52" s="30"/>
      <c r="I52" s="30"/>
    </row>
    <row r="53" spans="1:9">
      <c r="A53" s="179"/>
      <c r="B53" s="179"/>
      <c r="C53" s="179"/>
      <c r="D53" s="179"/>
      <c r="E53" s="179"/>
      <c r="F53" s="179"/>
      <c r="G53" s="30"/>
      <c r="H53" s="30"/>
      <c r="I53" s="30"/>
    </row>
    <row r="54" spans="1:9">
      <c r="A54" s="179"/>
      <c r="B54" s="179"/>
      <c r="C54" s="179"/>
      <c r="D54" s="179"/>
      <c r="E54" s="179"/>
      <c r="F54" s="179"/>
      <c r="G54" s="30"/>
      <c r="H54" s="30"/>
      <c r="I54" s="30"/>
    </row>
    <row r="55" spans="1:9">
      <c r="A55" s="179"/>
      <c r="B55" s="179"/>
      <c r="C55" s="179"/>
      <c r="D55" s="179"/>
      <c r="E55" s="179"/>
      <c r="F55" s="179"/>
      <c r="G55" s="30"/>
      <c r="H55" s="30"/>
      <c r="I55" s="30"/>
    </row>
    <row r="56" spans="1:9">
      <c r="A56" s="179"/>
      <c r="B56" s="179"/>
      <c r="C56" s="179"/>
      <c r="D56" s="179"/>
      <c r="E56" s="179"/>
      <c r="F56" s="179"/>
      <c r="G56" s="30"/>
      <c r="H56" s="30"/>
      <c r="I56" s="30"/>
    </row>
    <row r="57" spans="1:9">
      <c r="A57" s="179"/>
      <c r="B57" s="179"/>
      <c r="C57" s="179"/>
      <c r="D57" s="179"/>
      <c r="E57" s="179"/>
      <c r="F57" s="179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L3:N3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zoomScale="90" zoomScaleNormal="90" workbookViewId="0">
      <selection activeCell="I11" sqref="I11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1792" t="s">
        <v>145</v>
      </c>
      <c r="C1" s="1792"/>
      <c r="D1" s="1792"/>
      <c r="E1" s="1792"/>
      <c r="F1" s="301" t="str">
        <f>SKUP_SEUROP_tyg!J1</f>
        <v xml:space="preserve"> 15.06.2020 - 21.06.2020r. </v>
      </c>
    </row>
    <row r="2" spans="1:13" ht="18" customHeight="1">
      <c r="A2" s="1320"/>
      <c r="B2" s="947"/>
      <c r="C2" s="947"/>
      <c r="D2" s="947"/>
      <c r="E2" s="947"/>
      <c r="F2" s="947"/>
    </row>
    <row r="3" spans="1:13" ht="18" customHeight="1" thickBot="1">
      <c r="A3" s="11"/>
      <c r="B3" s="120" t="s">
        <v>311</v>
      </c>
    </row>
    <row r="4" spans="1:13" ht="35.25" customHeight="1" thickBot="1">
      <c r="A4" s="2"/>
      <c r="B4" s="1795" t="s">
        <v>533</v>
      </c>
      <c r="C4" s="1796"/>
      <c r="D4" s="1796"/>
      <c r="E4" s="1797"/>
      <c r="F4" s="34"/>
    </row>
    <row r="5" spans="1:13" ht="21" customHeight="1">
      <c r="A5" s="2"/>
      <c r="B5" s="834" t="s">
        <v>45</v>
      </c>
      <c r="C5" s="1800" t="s">
        <v>3</v>
      </c>
      <c r="D5" s="1801"/>
      <c r="E5" s="1793" t="s">
        <v>462</v>
      </c>
      <c r="F5" s="34"/>
    </row>
    <row r="6" spans="1:13" ht="27" customHeight="1" thickBot="1">
      <c r="A6" s="2"/>
      <c r="B6" s="835"/>
      <c r="C6" s="29" t="s">
        <v>615</v>
      </c>
      <c r="D6" s="29" t="s">
        <v>616</v>
      </c>
      <c r="E6" s="1794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82"/>
      <c r="F7" s="34"/>
      <c r="G7"/>
      <c r="H7"/>
      <c r="I7"/>
      <c r="J7"/>
      <c r="K7"/>
      <c r="L7"/>
      <c r="M7"/>
    </row>
    <row r="8" spans="1:13" ht="20.100000000000001" customHeight="1">
      <c r="A8" s="2"/>
      <c r="B8" s="836" t="s">
        <v>11</v>
      </c>
      <c r="C8" s="1517">
        <v>7973.1670000000004</v>
      </c>
      <c r="D8" s="1517">
        <v>8047.6610000000001</v>
      </c>
      <c r="E8" s="1520">
        <v>-0.9256602632740083</v>
      </c>
      <c r="F8" s="34"/>
    </row>
    <row r="9" spans="1:13" ht="20.100000000000001" customHeight="1">
      <c r="A9" s="2"/>
      <c r="B9" s="837" t="s">
        <v>140</v>
      </c>
      <c r="C9" s="1518">
        <v>7830.7820000000002</v>
      </c>
      <c r="D9" s="1518">
        <v>8209.8909999999996</v>
      </c>
      <c r="E9" s="1521">
        <v>-4.6177105152796729</v>
      </c>
      <c r="F9" s="34"/>
    </row>
    <row r="10" spans="1:13" ht="20.100000000000001" customHeight="1">
      <c r="A10" s="2"/>
      <c r="B10" s="837" t="s">
        <v>141</v>
      </c>
      <c r="C10" s="1518" t="s">
        <v>296</v>
      </c>
      <c r="D10" s="1518" t="s">
        <v>296</v>
      </c>
      <c r="E10" s="1521" t="s">
        <v>296</v>
      </c>
      <c r="F10" s="34"/>
    </row>
    <row r="11" spans="1:13" ht="20.100000000000001" customHeight="1">
      <c r="A11" s="2"/>
      <c r="B11" s="837" t="s">
        <v>142</v>
      </c>
      <c r="C11" s="1518">
        <v>8251.2960000000003</v>
      </c>
      <c r="D11" s="1518">
        <v>8274.7279999999992</v>
      </c>
      <c r="E11" s="1521">
        <v>-0.28317547114538244</v>
      </c>
      <c r="F11" s="34"/>
    </row>
    <row r="12" spans="1:13" ht="20.100000000000001" customHeight="1" thickBot="1">
      <c r="A12" s="2"/>
      <c r="B12" s="838" t="s">
        <v>143</v>
      </c>
      <c r="C12" s="1519">
        <v>7903.8209999999999</v>
      </c>
      <c r="D12" s="1519">
        <v>7963.9709999999995</v>
      </c>
      <c r="E12" s="1522">
        <v>-0.75527648204645192</v>
      </c>
      <c r="F12" s="34"/>
    </row>
    <row r="13" spans="1:13">
      <c r="B13" s="13"/>
    </row>
    <row r="14" spans="1:13" ht="27" customHeight="1">
      <c r="A14" s="1320"/>
      <c r="B14" s="947"/>
      <c r="C14" s="947"/>
      <c r="D14" s="947"/>
      <c r="E14" s="947"/>
      <c r="F14" s="947"/>
    </row>
    <row r="15" spans="1:13" ht="24.75" customHeight="1">
      <c r="B15" s="1776" t="s">
        <v>297</v>
      </c>
      <c r="C15" s="1776"/>
      <c r="D15" s="1776"/>
      <c r="E15" s="1776"/>
      <c r="F15" s="1776"/>
    </row>
    <row r="16" spans="1:13" ht="18">
      <c r="B16" s="1155"/>
      <c r="C16" s="947"/>
      <c r="D16" s="947"/>
      <c r="E16" s="947"/>
      <c r="F16" s="947"/>
    </row>
    <row r="17" spans="2:13" ht="18" customHeight="1" thickBot="1">
      <c r="B17" s="120" t="s">
        <v>90</v>
      </c>
      <c r="F17" s="1"/>
      <c r="G17" s="1"/>
      <c r="H17" s="1"/>
      <c r="I17" s="1"/>
      <c r="J17" s="1"/>
      <c r="K17" s="1"/>
      <c r="L17" s="1"/>
      <c r="M17" s="1"/>
    </row>
    <row r="18" spans="2:13" ht="33.75" customHeight="1" thickBot="1">
      <c r="B18" s="1795" t="s">
        <v>533</v>
      </c>
      <c r="C18" s="1796"/>
      <c r="D18" s="1796"/>
      <c r="E18" s="1797"/>
      <c r="F18" s="1"/>
      <c r="G18" s="1"/>
      <c r="H18" s="1"/>
      <c r="I18" s="1"/>
      <c r="J18" s="1"/>
      <c r="K18" s="1"/>
      <c r="L18" s="1"/>
      <c r="M18" s="1"/>
    </row>
    <row r="19" spans="2:13" ht="18" customHeight="1" thickBot="1">
      <c r="B19" s="1798" t="s">
        <v>45</v>
      </c>
      <c r="C19" s="1758" t="s">
        <v>159</v>
      </c>
      <c r="D19" s="1759"/>
      <c r="E19" s="1530" t="s">
        <v>617</v>
      </c>
      <c r="F19" s="1"/>
      <c r="G19" s="1"/>
      <c r="H19" s="1"/>
      <c r="I19" s="1"/>
      <c r="J19" s="1"/>
      <c r="K19" s="1"/>
      <c r="L19" s="1"/>
      <c r="M19" s="1"/>
    </row>
    <row r="20" spans="2:13" ht="25.5" customHeight="1" thickBot="1">
      <c r="B20" s="1799">
        <v>0</v>
      </c>
      <c r="C20" s="442" t="s">
        <v>615</v>
      </c>
      <c r="D20" s="443" t="s">
        <v>618</v>
      </c>
      <c r="E20" s="312" t="s">
        <v>18</v>
      </c>
      <c r="F20" s="1"/>
      <c r="G20" s="1"/>
      <c r="H20" s="1"/>
      <c r="I20" s="1"/>
      <c r="J20" s="1"/>
      <c r="K20" s="1"/>
      <c r="L20" s="1"/>
      <c r="M20" s="1"/>
    </row>
    <row r="21" spans="2:13" ht="21.75" customHeight="1" thickBot="1">
      <c r="B21" s="444" t="s">
        <v>11</v>
      </c>
      <c r="C21" s="1410">
        <v>7973.1670000000004</v>
      </c>
      <c r="D21" s="445">
        <v>8374.3520000000008</v>
      </c>
      <c r="E21" s="446">
        <v>-4.7906393234963183</v>
      </c>
      <c r="F21" s="1"/>
      <c r="G21" s="1"/>
      <c r="H21" s="1"/>
      <c r="I21" s="1"/>
      <c r="J21" s="1"/>
      <c r="K21" s="1"/>
      <c r="L21" s="1"/>
      <c r="M21" s="1"/>
    </row>
    <row r="22" spans="2:13" ht="21.75" customHeight="1">
      <c r="B22" s="447" t="s">
        <v>140</v>
      </c>
      <c r="C22" s="448">
        <v>7830.7820000000002</v>
      </c>
      <c r="D22" s="449">
        <v>8135.4669999999996</v>
      </c>
      <c r="E22" s="450">
        <v>-3.7451445626907409</v>
      </c>
      <c r="F22" s="1"/>
      <c r="G22" s="1"/>
      <c r="H22" s="1"/>
      <c r="I22" s="1"/>
      <c r="J22" s="1"/>
      <c r="K22" s="1"/>
      <c r="L22" s="1"/>
      <c r="M22" s="1"/>
    </row>
    <row r="23" spans="2:13" ht="21.75" customHeight="1">
      <c r="B23" s="451" t="s">
        <v>141</v>
      </c>
      <c r="C23" s="452" t="s">
        <v>296</v>
      </c>
      <c r="D23" s="453">
        <v>9266.9459999999999</v>
      </c>
      <c r="E23" s="450" t="s">
        <v>296</v>
      </c>
      <c r="F23" s="1"/>
      <c r="G23" s="1"/>
      <c r="H23" s="1"/>
      <c r="I23" s="1"/>
      <c r="J23" s="1"/>
      <c r="K23" s="1"/>
      <c r="L23" s="1"/>
      <c r="M23" s="1"/>
    </row>
    <row r="24" spans="2:13" ht="21.75" customHeight="1">
      <c r="B24" s="455" t="s">
        <v>142</v>
      </c>
      <c r="C24" s="452">
        <v>8251.2960000000003</v>
      </c>
      <c r="D24" s="453">
        <v>8559.81</v>
      </c>
      <c r="E24" s="454">
        <v>-3.6042155141293932</v>
      </c>
      <c r="F24" s="1"/>
      <c r="G24" s="1"/>
      <c r="H24" s="1"/>
      <c r="I24" s="1"/>
      <c r="J24" s="1"/>
      <c r="K24" s="1"/>
      <c r="L24" s="1"/>
      <c r="M24" s="1"/>
    </row>
    <row r="25" spans="2:13" ht="21.75" customHeight="1" thickBot="1">
      <c r="B25" s="456" t="s">
        <v>143</v>
      </c>
      <c r="C25" s="457">
        <v>7903.8209999999999</v>
      </c>
      <c r="D25" s="458">
        <v>8337.3539999999994</v>
      </c>
      <c r="E25" s="459">
        <v>-5.1998871584437873</v>
      </c>
      <c r="F25" s="1"/>
      <c r="G25" s="1"/>
      <c r="H25" s="1"/>
      <c r="I25" s="1"/>
      <c r="J25" s="1"/>
      <c r="K25" s="1"/>
      <c r="L25" s="1"/>
      <c r="M25" s="1"/>
    </row>
    <row r="26" spans="2:13">
      <c r="F26" s="1"/>
      <c r="G26" s="1"/>
      <c r="H26" s="1"/>
      <c r="I26" s="1"/>
      <c r="J26" s="1"/>
      <c r="K26" s="1"/>
      <c r="L26" s="1"/>
      <c r="M26" s="1"/>
    </row>
    <row r="27" spans="2:13">
      <c r="G27" s="1"/>
      <c r="H27" s="1"/>
      <c r="I27" s="1"/>
      <c r="J27" s="1"/>
      <c r="K27" s="1"/>
      <c r="L27" s="1"/>
      <c r="M27" s="1"/>
    </row>
    <row r="28" spans="2:13">
      <c r="G28" s="1"/>
      <c r="H28" s="1"/>
      <c r="I28" s="1"/>
      <c r="J28" s="1"/>
      <c r="K28" s="1"/>
      <c r="L28" s="1"/>
      <c r="M28" s="1"/>
    </row>
    <row r="29" spans="2:13" ht="15.75">
      <c r="B29" s="730" t="s">
        <v>351</v>
      </c>
      <c r="C29" s="731"/>
      <c r="D29" s="228"/>
      <c r="E29" s="228"/>
      <c r="F29" s="225"/>
      <c r="G29" s="1"/>
      <c r="H29" s="1"/>
      <c r="I29" s="1"/>
      <c r="J29" s="1"/>
      <c r="K29" s="1"/>
      <c r="L29" s="1"/>
      <c r="M29" s="1"/>
    </row>
    <row r="30" spans="2:13" ht="15.75">
      <c r="B30" s="225"/>
      <c r="C30" s="228"/>
      <c r="D30" s="228"/>
      <c r="E30" s="228"/>
      <c r="F30" s="225"/>
      <c r="G30" s="1"/>
      <c r="H30" s="1"/>
      <c r="I30" s="1"/>
      <c r="J30" s="1"/>
      <c r="K30" s="1"/>
      <c r="L30" s="1"/>
      <c r="M30" s="1"/>
    </row>
    <row r="31" spans="2:13" ht="15.75">
      <c r="B31" s="225" t="s">
        <v>41</v>
      </c>
      <c r="C31" s="228"/>
      <c r="D31" s="228"/>
      <c r="E31" s="228"/>
      <c r="F31" s="225"/>
      <c r="G31" s="1"/>
      <c r="H31" s="1"/>
      <c r="I31" s="1"/>
      <c r="J31" s="1"/>
      <c r="K31" s="1"/>
      <c r="L31" s="1"/>
      <c r="M31" s="1"/>
    </row>
    <row r="32" spans="2:13" ht="15.75">
      <c r="B32" s="225" t="s">
        <v>42</v>
      </c>
      <c r="C32" s="228"/>
      <c r="D32" s="228"/>
      <c r="E32" s="228"/>
      <c r="F32" s="225"/>
      <c r="G32" s="1"/>
      <c r="H32" s="1"/>
      <c r="I32" s="1"/>
      <c r="J32" s="1"/>
      <c r="K32" s="1"/>
      <c r="L32" s="1"/>
      <c r="M32" s="1"/>
    </row>
    <row r="33" spans="2:13" ht="15.75">
      <c r="B33" s="225" t="s">
        <v>43</v>
      </c>
      <c r="C33" s="228"/>
      <c r="D33" s="228"/>
      <c r="E33" s="228"/>
      <c r="F33" s="225"/>
      <c r="G33" s="1"/>
      <c r="H33" s="1"/>
      <c r="I33" s="1"/>
      <c r="J33" s="1"/>
      <c r="K33" s="1"/>
      <c r="L33" s="1"/>
      <c r="M33" s="1"/>
    </row>
    <row r="34" spans="2:13" ht="15.75">
      <c r="B34" s="225" t="s">
        <v>44</v>
      </c>
      <c r="C34" s="225"/>
      <c r="D34" s="225"/>
      <c r="E34" s="225"/>
      <c r="F34" s="225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55"/>
  <sheetViews>
    <sheetView topLeftCell="A13" zoomScaleNormal="100" workbookViewId="0">
      <selection activeCell="H21" sqref="H21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2" ht="19.5" customHeight="1">
      <c r="B1" s="1804" t="s">
        <v>146</v>
      </c>
      <c r="C1" s="1804"/>
      <c r="D1" s="1804"/>
      <c r="E1" s="1804"/>
      <c r="F1" s="728" t="str">
        <f>SKUP_SEUROP_tyg!J1</f>
        <v xml:space="preserve"> 15.06.2020 - 21.06.2020r. </v>
      </c>
      <c r="G1" s="1550"/>
      <c r="H1" s="1550"/>
    </row>
    <row r="2" spans="2:12" ht="16.5" customHeight="1">
      <c r="B2" s="1320"/>
      <c r="C2" s="947"/>
      <c r="D2" s="947"/>
      <c r="E2" s="947"/>
      <c r="F2" s="947"/>
      <c r="G2" s="947"/>
      <c r="H2" s="2"/>
      <c r="I2" s="2"/>
      <c r="J2" s="2"/>
    </row>
    <row r="3" spans="2:12" ht="15.75" thickBot="1">
      <c r="B3" s="120" t="s">
        <v>90</v>
      </c>
    </row>
    <row r="4" spans="2:12" ht="24.75" customHeight="1" thickBot="1">
      <c r="B4" s="198" t="s">
        <v>17</v>
      </c>
      <c r="C4" s="199"/>
      <c r="D4" s="199"/>
      <c r="E4" s="200"/>
      <c r="F4" s="23"/>
    </row>
    <row r="5" spans="2:12" ht="24.75" customHeight="1" thickBot="1">
      <c r="B5" s="1805" t="s">
        <v>20</v>
      </c>
      <c r="C5" s="1802" t="s">
        <v>159</v>
      </c>
      <c r="D5" s="1803"/>
      <c r="E5" s="782" t="s">
        <v>463</v>
      </c>
      <c r="F5" s="23"/>
    </row>
    <row r="6" spans="2:12" ht="19.5" customHeight="1" thickBot="1">
      <c r="B6" s="1806"/>
      <c r="C6" s="203" t="s">
        <v>615</v>
      </c>
      <c r="D6" s="203" t="s">
        <v>616</v>
      </c>
      <c r="E6" s="230" t="s">
        <v>18</v>
      </c>
      <c r="F6" s="23"/>
      <c r="G6" s="1663"/>
      <c r="H6" s="1663"/>
      <c r="I6" s="1663"/>
      <c r="J6" s="1663"/>
      <c r="K6" s="1663"/>
      <c r="L6" s="1663"/>
    </row>
    <row r="7" spans="2:12" ht="16.5" customHeight="1">
      <c r="B7" s="7" t="s">
        <v>11</v>
      </c>
      <c r="C7" s="8"/>
      <c r="D7" s="8"/>
      <c r="E7" s="197"/>
      <c r="F7" s="23"/>
      <c r="G7" s="1663"/>
      <c r="H7" s="1663"/>
      <c r="I7" s="1663"/>
      <c r="J7" s="1663"/>
      <c r="K7" s="1663"/>
      <c r="L7" s="1663"/>
    </row>
    <row r="8" spans="2:12" ht="16.5" customHeight="1">
      <c r="B8" s="114" t="s">
        <v>21</v>
      </c>
      <c r="C8" s="97">
        <v>10173.19</v>
      </c>
      <c r="D8" s="97">
        <v>10914.205</v>
      </c>
      <c r="E8" s="78">
        <v>-6.7894546602340666</v>
      </c>
      <c r="F8" s="23"/>
      <c r="G8" s="1663"/>
      <c r="H8" s="1663"/>
      <c r="I8" s="1663"/>
      <c r="J8" s="1663"/>
      <c r="K8" s="1663"/>
      <c r="L8" s="1663"/>
    </row>
    <row r="9" spans="2:12" ht="16.5" customHeight="1">
      <c r="B9" s="114" t="s">
        <v>22</v>
      </c>
      <c r="C9" s="97">
        <v>18571.491999999998</v>
      </c>
      <c r="D9" s="97">
        <v>19828.721000000001</v>
      </c>
      <c r="E9" s="78">
        <v>-6.3404442475135072</v>
      </c>
      <c r="F9" s="23"/>
      <c r="G9" s="1663"/>
      <c r="H9" s="1663"/>
      <c r="I9" s="1663"/>
      <c r="J9" s="1663"/>
      <c r="K9" s="1663"/>
      <c r="L9" s="1663"/>
    </row>
    <row r="10" spans="2:12" ht="16.5" customHeight="1" thickBot="1">
      <c r="B10" s="114" t="s">
        <v>23</v>
      </c>
      <c r="C10" s="97">
        <v>14784.6</v>
      </c>
      <c r="D10" s="97">
        <v>14601.630999999999</v>
      </c>
      <c r="E10" s="78">
        <v>1.2530723451373409</v>
      </c>
      <c r="G10" s="1663"/>
      <c r="H10" s="1663"/>
      <c r="I10" s="1663"/>
      <c r="J10" s="1663"/>
      <c r="K10" s="1663"/>
      <c r="L10" s="1663"/>
    </row>
    <row r="11" spans="2:12" ht="16.5" customHeight="1">
      <c r="B11" s="7" t="s">
        <v>24</v>
      </c>
      <c r="C11" s="62"/>
      <c r="D11" s="62"/>
      <c r="E11" s="799"/>
      <c r="G11" s="1663"/>
      <c r="H11" s="1663"/>
      <c r="I11" s="1663"/>
      <c r="J11" s="1663"/>
      <c r="K11" s="1663"/>
      <c r="L11" s="1663"/>
    </row>
    <row r="12" spans="2:12" ht="16.5" customHeight="1">
      <c r="B12" s="114" t="s">
        <v>21</v>
      </c>
      <c r="C12" s="97" t="s">
        <v>296</v>
      </c>
      <c r="D12" s="97" t="s">
        <v>296</v>
      </c>
      <c r="E12" s="115" t="s">
        <v>296</v>
      </c>
      <c r="G12" s="1663"/>
      <c r="H12" s="1663"/>
      <c r="I12" s="1663"/>
      <c r="J12" s="1663"/>
      <c r="K12" s="1663"/>
      <c r="L12" s="1663"/>
    </row>
    <row r="13" spans="2:12" ht="16.5" customHeight="1">
      <c r="B13" s="114" t="s">
        <v>22</v>
      </c>
      <c r="C13" s="97" t="s">
        <v>296</v>
      </c>
      <c r="D13" s="97" t="s">
        <v>296</v>
      </c>
      <c r="E13" s="115" t="s">
        <v>296</v>
      </c>
      <c r="G13" s="1663"/>
      <c r="H13" s="1663"/>
      <c r="I13" s="1663"/>
      <c r="J13" s="1663"/>
      <c r="K13" s="1663"/>
      <c r="L13" s="1663"/>
    </row>
    <row r="14" spans="2:12" ht="16.5" customHeight="1" thickBot="1">
      <c r="B14" s="114" t="s">
        <v>23</v>
      </c>
      <c r="C14" s="97" t="s">
        <v>296</v>
      </c>
      <c r="D14" s="97" t="s">
        <v>296</v>
      </c>
      <c r="E14" s="115" t="s">
        <v>296</v>
      </c>
      <c r="G14" s="1663"/>
      <c r="H14" s="1663"/>
      <c r="I14" s="1663"/>
      <c r="J14" s="1663"/>
      <c r="K14" s="1663"/>
      <c r="L14" s="1663"/>
    </row>
    <row r="15" spans="2:12" ht="16.5" customHeight="1">
      <c r="B15" s="7" t="s">
        <v>25</v>
      </c>
      <c r="C15" s="62"/>
      <c r="D15" s="62"/>
      <c r="E15" s="799"/>
      <c r="G15" s="1663"/>
      <c r="H15" s="1663"/>
      <c r="I15" s="1663"/>
      <c r="J15" s="1663"/>
      <c r="K15" s="1663"/>
      <c r="L15" s="1663"/>
    </row>
    <row r="16" spans="2:12" ht="16.5" customHeight="1">
      <c r="B16" s="114" t="s">
        <v>21</v>
      </c>
      <c r="C16" s="97" t="s">
        <v>296</v>
      </c>
      <c r="D16" s="97" t="s">
        <v>296</v>
      </c>
      <c r="E16" s="115" t="s">
        <v>296</v>
      </c>
      <c r="G16" s="1663"/>
      <c r="H16" s="1663"/>
      <c r="I16" s="1663"/>
      <c r="J16" s="1663"/>
      <c r="K16" s="1663"/>
      <c r="L16" s="1663"/>
    </row>
    <row r="17" spans="2:12" ht="16.5" customHeight="1">
      <c r="B17" s="114" t="s">
        <v>22</v>
      </c>
      <c r="C17" s="97" t="s">
        <v>296</v>
      </c>
      <c r="D17" s="97" t="s">
        <v>296</v>
      </c>
      <c r="E17" s="115" t="s">
        <v>296</v>
      </c>
      <c r="G17" s="1663"/>
      <c r="H17" s="1663"/>
      <c r="I17" s="1663"/>
      <c r="J17" s="1663"/>
      <c r="K17" s="1663"/>
      <c r="L17" s="1663"/>
    </row>
    <row r="18" spans="2:12" ht="16.5" customHeight="1" thickBot="1">
      <c r="B18" s="114" t="s">
        <v>23</v>
      </c>
      <c r="C18" s="97" t="s">
        <v>296</v>
      </c>
      <c r="D18" s="97" t="s">
        <v>296</v>
      </c>
      <c r="E18" s="115" t="s">
        <v>296</v>
      </c>
      <c r="G18" s="1663"/>
      <c r="H18" s="1663"/>
      <c r="I18" s="1663"/>
      <c r="J18" s="1663"/>
      <c r="K18" s="1663"/>
      <c r="L18" s="1663"/>
    </row>
    <row r="19" spans="2:12" ht="16.5" customHeight="1">
      <c r="B19" s="7" t="s">
        <v>26</v>
      </c>
      <c r="C19" s="62"/>
      <c r="D19" s="62"/>
      <c r="E19" s="799"/>
      <c r="G19" s="1663"/>
      <c r="H19" s="1663"/>
      <c r="I19" s="1663"/>
      <c r="J19" s="1663"/>
      <c r="K19" s="1663"/>
      <c r="L19" s="1663"/>
    </row>
    <row r="20" spans="2:12" ht="16.5" customHeight="1">
      <c r="B20" s="114" t="s">
        <v>21</v>
      </c>
      <c r="C20" s="97">
        <v>12697.317999999999</v>
      </c>
      <c r="D20" s="97">
        <v>11403.001</v>
      </c>
      <c r="E20" s="115">
        <v>11.350669880674387</v>
      </c>
      <c r="G20" s="1663"/>
      <c r="H20" s="1663"/>
      <c r="I20" s="1663"/>
      <c r="J20" s="1663"/>
      <c r="K20" s="1663"/>
      <c r="L20" s="1663"/>
    </row>
    <row r="21" spans="2:12" ht="16.5" customHeight="1">
      <c r="B21" s="116" t="s">
        <v>22</v>
      </c>
      <c r="C21" s="97">
        <v>20453.374</v>
      </c>
      <c r="D21" s="97" t="s">
        <v>296</v>
      </c>
      <c r="E21" s="115" t="s">
        <v>296</v>
      </c>
      <c r="G21" s="1663"/>
      <c r="H21" s="1663"/>
      <c r="I21" s="1663"/>
      <c r="J21" s="1663"/>
      <c r="K21" s="1663"/>
      <c r="L21" s="1663"/>
    </row>
    <row r="22" spans="2:12" ht="16.5" customHeight="1" thickBot="1">
      <c r="B22" s="116" t="s">
        <v>23</v>
      </c>
      <c r="C22" s="97" t="s">
        <v>296</v>
      </c>
      <c r="D22" s="97" t="s">
        <v>296</v>
      </c>
      <c r="E22" s="115" t="s">
        <v>296</v>
      </c>
      <c r="G22" s="1663"/>
      <c r="H22" s="1663"/>
      <c r="I22" s="1663"/>
      <c r="J22" s="1663"/>
      <c r="K22" s="1663"/>
      <c r="L22" s="1663"/>
    </row>
    <row r="23" spans="2:12" ht="16.5" customHeight="1">
      <c r="B23" s="7" t="s">
        <v>27</v>
      </c>
      <c r="C23" s="62"/>
      <c r="D23" s="62"/>
      <c r="E23" s="799"/>
      <c r="G23" s="1663"/>
      <c r="H23" s="1663"/>
      <c r="I23" s="1663"/>
      <c r="J23" s="1663"/>
      <c r="K23" s="1663"/>
      <c r="L23" s="1663"/>
    </row>
    <row r="24" spans="2:12" ht="16.5" customHeight="1">
      <c r="B24" s="114" t="s">
        <v>21</v>
      </c>
      <c r="C24" s="97" t="s">
        <v>296</v>
      </c>
      <c r="D24" s="97" t="s">
        <v>296</v>
      </c>
      <c r="E24" s="115" t="s">
        <v>296</v>
      </c>
      <c r="G24" s="1663"/>
      <c r="H24" s="1663"/>
      <c r="I24" s="1663"/>
      <c r="J24" s="1663"/>
      <c r="K24" s="1663"/>
      <c r="L24" s="1663"/>
    </row>
    <row r="25" spans="2:12" ht="16.5" customHeight="1">
      <c r="B25" s="116" t="s">
        <v>22</v>
      </c>
      <c r="C25" s="97">
        <v>20259.702000000001</v>
      </c>
      <c r="D25" s="97">
        <v>20792.276000000002</v>
      </c>
      <c r="E25" s="115">
        <v>-2.5614030902629441</v>
      </c>
      <c r="G25" s="1663"/>
      <c r="H25" s="1663"/>
      <c r="I25" s="1663"/>
      <c r="J25" s="1663"/>
      <c r="K25" s="1663"/>
      <c r="L25" s="1663"/>
    </row>
    <row r="26" spans="2:12" ht="16.5" customHeight="1" thickBot="1">
      <c r="B26" s="116" t="s">
        <v>23</v>
      </c>
      <c r="C26" s="97" t="s">
        <v>296</v>
      </c>
      <c r="D26" s="97" t="s">
        <v>296</v>
      </c>
      <c r="E26" s="115" t="s">
        <v>296</v>
      </c>
      <c r="G26" s="1663"/>
      <c r="H26" s="1663"/>
      <c r="I26" s="1663"/>
      <c r="J26" s="1663"/>
      <c r="K26" s="1663"/>
      <c r="L26" s="1663"/>
    </row>
    <row r="27" spans="2:12" ht="16.5" customHeight="1">
      <c r="B27" s="7" t="s">
        <v>28</v>
      </c>
      <c r="C27" s="62"/>
      <c r="D27" s="62"/>
      <c r="E27" s="799"/>
      <c r="G27" s="13"/>
      <c r="H27" s="1668"/>
      <c r="I27" s="1668"/>
      <c r="J27" s="14"/>
      <c r="K27" s="1663"/>
      <c r="L27" s="1663"/>
    </row>
    <row r="28" spans="2:12" ht="16.5" customHeight="1">
      <c r="B28" s="114" t="s">
        <v>21</v>
      </c>
      <c r="C28" s="97">
        <v>12316.924000000001</v>
      </c>
      <c r="D28" s="97">
        <v>12509.239</v>
      </c>
      <c r="E28" s="115">
        <v>-1.5373836889677996</v>
      </c>
      <c r="G28" s="1663"/>
      <c r="H28" s="1663"/>
      <c r="I28" s="1663"/>
      <c r="J28" s="1663"/>
      <c r="K28" s="1663"/>
      <c r="L28" s="1663"/>
    </row>
    <row r="29" spans="2:12" ht="16.5" customHeight="1">
      <c r="B29" s="116" t="s">
        <v>22</v>
      </c>
      <c r="C29" s="97">
        <v>25904.739000000001</v>
      </c>
      <c r="D29" s="97">
        <v>25335.294999999998</v>
      </c>
      <c r="E29" s="115">
        <v>2.2476312196088628</v>
      </c>
      <c r="G29" s="1663"/>
      <c r="H29" s="1663"/>
      <c r="I29" s="1663"/>
      <c r="J29" s="1663"/>
      <c r="K29" s="1663"/>
      <c r="L29" s="1663"/>
    </row>
    <row r="30" spans="2:12" ht="16.5" customHeight="1" thickBot="1">
      <c r="B30" s="116" t="s">
        <v>23</v>
      </c>
      <c r="C30" s="97">
        <v>15078.76</v>
      </c>
      <c r="D30" s="97">
        <v>14891.547</v>
      </c>
      <c r="E30" s="115">
        <v>1.2571763027709595</v>
      </c>
      <c r="G30" s="1663"/>
      <c r="H30" s="1663"/>
      <c r="I30" s="1663"/>
      <c r="J30" s="1663"/>
      <c r="K30" s="1663"/>
      <c r="L30" s="1663"/>
    </row>
    <row r="31" spans="2:12" ht="16.5" customHeight="1">
      <c r="B31" s="7" t="s">
        <v>29</v>
      </c>
      <c r="C31" s="62"/>
      <c r="D31" s="62"/>
      <c r="E31" s="799"/>
    </row>
    <row r="32" spans="2:12" ht="16.5" customHeight="1">
      <c r="B32" s="114" t="s">
        <v>21</v>
      </c>
      <c r="C32" s="97">
        <v>11218.66</v>
      </c>
      <c r="D32" s="97">
        <v>11503.927</v>
      </c>
      <c r="E32" s="115">
        <v>-2.4797358328160448</v>
      </c>
    </row>
    <row r="33" spans="1:6" ht="16.5" customHeight="1">
      <c r="B33" s="116" t="s">
        <v>22</v>
      </c>
      <c r="C33" s="97" t="s">
        <v>296</v>
      </c>
      <c r="D33" s="97" t="s">
        <v>296</v>
      </c>
      <c r="E33" s="115" t="s">
        <v>296</v>
      </c>
    </row>
    <row r="34" spans="1:6" ht="16.5" customHeight="1" thickBot="1">
      <c r="B34" s="116" t="s">
        <v>23</v>
      </c>
      <c r="C34" s="97" t="s">
        <v>296</v>
      </c>
      <c r="D34" s="97" t="s">
        <v>296</v>
      </c>
      <c r="E34" s="115" t="s">
        <v>296</v>
      </c>
    </row>
    <row r="35" spans="1:6" ht="16.5" customHeight="1">
      <c r="B35" s="7" t="s">
        <v>30</v>
      </c>
      <c r="C35" s="62"/>
      <c r="D35" s="62"/>
      <c r="E35" s="799"/>
    </row>
    <row r="36" spans="1:6" ht="16.5" customHeight="1">
      <c r="B36" s="114" t="s">
        <v>21</v>
      </c>
      <c r="C36" s="97">
        <v>11803.641</v>
      </c>
      <c r="D36" s="97">
        <v>11386.516</v>
      </c>
      <c r="E36" s="115">
        <v>3.6633242336813123</v>
      </c>
    </row>
    <row r="37" spans="1:6" ht="16.5" customHeight="1">
      <c r="B37" s="114" t="s">
        <v>22</v>
      </c>
      <c r="C37" s="97" t="s">
        <v>296</v>
      </c>
      <c r="D37" s="97" t="s">
        <v>296</v>
      </c>
      <c r="E37" s="115" t="s">
        <v>296</v>
      </c>
    </row>
    <row r="38" spans="1:6" ht="16.5" customHeight="1" thickBot="1">
      <c r="B38" s="114" t="s">
        <v>23</v>
      </c>
      <c r="C38" s="97">
        <v>15601.69</v>
      </c>
      <c r="D38" s="97">
        <v>15592.832</v>
      </c>
      <c r="E38" s="115">
        <v>5.6808153900459998E-2</v>
      </c>
    </row>
    <row r="39" spans="1:6" ht="16.5" customHeight="1">
      <c r="B39" s="7" t="s">
        <v>31</v>
      </c>
      <c r="C39" s="62"/>
      <c r="D39" s="62"/>
      <c r="E39" s="799"/>
    </row>
    <row r="40" spans="1:6" ht="16.5" customHeight="1">
      <c r="B40" s="114" t="s">
        <v>21</v>
      </c>
      <c r="C40" s="97" t="s">
        <v>296</v>
      </c>
      <c r="D40" s="97" t="s">
        <v>296</v>
      </c>
      <c r="E40" s="115" t="s">
        <v>296</v>
      </c>
    </row>
    <row r="41" spans="1:6" ht="16.5" customHeight="1">
      <c r="B41" s="114" t="s">
        <v>22</v>
      </c>
      <c r="C41" s="97">
        <v>17865.024000000001</v>
      </c>
      <c r="D41" s="97">
        <v>20815.149000000001</v>
      </c>
      <c r="E41" s="115">
        <v>-14.172970849259833</v>
      </c>
    </row>
    <row r="42" spans="1:6" ht="16.5" customHeight="1" thickBot="1">
      <c r="A42" s="2"/>
      <c r="B42" s="117" t="s">
        <v>23</v>
      </c>
      <c r="C42" s="98" t="s">
        <v>296</v>
      </c>
      <c r="D42" s="98" t="s">
        <v>296</v>
      </c>
      <c r="E42" s="118" t="s">
        <v>296</v>
      </c>
    </row>
    <row r="43" spans="1:6">
      <c r="A43" s="2"/>
      <c r="B43" s="179" t="s">
        <v>370</v>
      </c>
    </row>
    <row r="45" spans="1:6" ht="14.25">
      <c r="B45" s="121" t="s">
        <v>194</v>
      </c>
      <c r="C45" s="121"/>
      <c r="D45" s="121"/>
      <c r="E45" s="121"/>
      <c r="F45" s="121"/>
    </row>
    <row r="46" spans="1:6" ht="14.25">
      <c r="B46" s="119"/>
    </row>
    <row r="47" spans="1:6" ht="15">
      <c r="B47" s="120" t="s">
        <v>195</v>
      </c>
    </row>
    <row r="48" spans="1:6" ht="15">
      <c r="B48" s="120" t="s">
        <v>196</v>
      </c>
    </row>
    <row r="49" spans="2:2" ht="15">
      <c r="B49" s="120" t="s">
        <v>197</v>
      </c>
    </row>
    <row r="50" spans="2:2" ht="15">
      <c r="B50" s="120" t="s">
        <v>198</v>
      </c>
    </row>
    <row r="51" spans="2:2" ht="15">
      <c r="B51" s="120" t="s">
        <v>199</v>
      </c>
    </row>
    <row r="52" spans="2:2" ht="15">
      <c r="B52" s="120" t="s">
        <v>200</v>
      </c>
    </row>
    <row r="53" spans="2:2" ht="15">
      <c r="B53" s="120" t="s">
        <v>201</v>
      </c>
    </row>
    <row r="54" spans="2:2" ht="15">
      <c r="B54" s="120" t="s">
        <v>202</v>
      </c>
    </row>
    <row r="55" spans="2:2" ht="15">
      <c r="B55" s="120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M21" sqref="M21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811" t="s">
        <v>183</v>
      </c>
      <c r="C1" s="1811"/>
      <c r="D1" s="1811"/>
      <c r="E1" s="1811"/>
      <c r="F1" s="1811"/>
      <c r="G1" s="301" t="str">
        <f>SKUP_SEUROP_tyg!J1</f>
        <v xml:space="preserve"> 15.06.2020 - 21.06.2020r. </v>
      </c>
      <c r="I1" s="1155"/>
      <c r="J1" s="947"/>
      <c r="K1" s="947"/>
      <c r="L1" s="947"/>
    </row>
    <row r="2" spans="1:13" ht="17.25" customHeight="1" thickBot="1">
      <c r="B2" s="120" t="s">
        <v>90</v>
      </c>
      <c r="G2" s="24"/>
    </row>
    <row r="3" spans="1:13" ht="34.5" customHeight="1" thickBot="1">
      <c r="B3" s="1808" t="s">
        <v>417</v>
      </c>
      <c r="C3" s="201" t="s">
        <v>0</v>
      </c>
      <c r="D3" s="202">
        <v>44003</v>
      </c>
      <c r="E3" s="203">
        <v>43996</v>
      </c>
      <c r="F3" s="204" t="s">
        <v>464</v>
      </c>
      <c r="G3" s="22"/>
      <c r="H3" s="415" t="s">
        <v>286</v>
      </c>
    </row>
    <row r="4" spans="1:13" ht="24.95" customHeight="1">
      <c r="B4" s="1809"/>
      <c r="C4" s="205" t="s">
        <v>66</v>
      </c>
      <c r="D4" s="206">
        <v>220</v>
      </c>
      <c r="E4" s="207">
        <v>240</v>
      </c>
      <c r="F4" s="208">
        <v>-8.3333333333333321</v>
      </c>
      <c r="G4" s="89"/>
      <c r="H4" s="416"/>
    </row>
    <row r="5" spans="1:13" ht="24.95" customHeight="1">
      <c r="B5" s="1809"/>
      <c r="C5" s="209" t="s">
        <v>67</v>
      </c>
      <c r="D5" s="210">
        <v>330</v>
      </c>
      <c r="E5" s="211">
        <v>350</v>
      </c>
      <c r="F5" s="212">
        <v>-5.7142857142857144</v>
      </c>
      <c r="G5" s="22"/>
      <c r="H5" s="1" t="s">
        <v>349</v>
      </c>
      <c r="I5" s="22"/>
      <c r="J5" s="22"/>
      <c r="K5" s="22"/>
      <c r="L5" s="22"/>
      <c r="M5" s="22"/>
    </row>
    <row r="6" spans="1:13" ht="24.95" customHeight="1">
      <c r="B6" s="1809"/>
      <c r="C6" s="213" t="s">
        <v>68</v>
      </c>
      <c r="D6" s="214">
        <v>261</v>
      </c>
      <c r="E6" s="215">
        <v>285.8</v>
      </c>
      <c r="F6" s="216">
        <v>-8.6773967809657133</v>
      </c>
      <c r="G6" s="35"/>
      <c r="H6" s="1" t="s">
        <v>287</v>
      </c>
      <c r="I6" s="22"/>
      <c r="J6" s="22"/>
      <c r="K6" s="22"/>
      <c r="L6" s="22"/>
      <c r="M6" s="22"/>
    </row>
    <row r="7" spans="1:13" ht="27.75" customHeight="1">
      <c r="B7" s="1809"/>
      <c r="C7" s="209" t="s">
        <v>91</v>
      </c>
      <c r="D7" s="217">
        <v>212</v>
      </c>
      <c r="E7" s="218">
        <v>267</v>
      </c>
      <c r="F7" s="212">
        <v>-20.599250936329589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809"/>
      <c r="C8" s="209" t="s">
        <v>92</v>
      </c>
      <c r="D8" s="217">
        <v>196</v>
      </c>
      <c r="E8" s="218">
        <v>188</v>
      </c>
      <c r="F8" s="212">
        <v>4.2553191489361701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810"/>
      <c r="C9" s="219" t="s">
        <v>93</v>
      </c>
      <c r="D9" s="220">
        <v>2.33</v>
      </c>
      <c r="E9" s="221">
        <v>2.57</v>
      </c>
      <c r="F9" s="222">
        <v>-9.3385214007782018</v>
      </c>
      <c r="G9" s="22"/>
      <c r="H9" s="1" t="s">
        <v>473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807" t="s">
        <v>94</v>
      </c>
      <c r="C11" s="1807"/>
      <c r="D11" s="1807"/>
      <c r="E11" s="1807"/>
      <c r="F11" s="1807"/>
      <c r="G11" s="514"/>
      <c r="H11" s="414" t="s">
        <v>289</v>
      </c>
      <c r="I11" s="417"/>
      <c r="J11" s="417"/>
      <c r="K11" s="417"/>
      <c r="L11" s="417"/>
      <c r="M11" s="417"/>
    </row>
    <row r="12" spans="1:13" ht="15">
      <c r="B12" s="120" t="s">
        <v>95</v>
      </c>
      <c r="G12" s="22"/>
    </row>
    <row r="13" spans="1:13" ht="15">
      <c r="B13" s="120" t="s">
        <v>96</v>
      </c>
      <c r="G13" s="22"/>
    </row>
    <row r="14" spans="1:13" ht="17.25" customHeight="1">
      <c r="B14" s="120" t="s">
        <v>97</v>
      </c>
      <c r="G14" s="22"/>
    </row>
    <row r="15" spans="1:13">
      <c r="G15" s="35"/>
    </row>
    <row r="16" spans="1:13" ht="16.5" thickBot="1">
      <c r="B16" s="1812" t="s">
        <v>297</v>
      </c>
      <c r="C16" s="1812">
        <v>0</v>
      </c>
      <c r="D16" s="1812">
        <v>0</v>
      </c>
      <c r="E16" s="1812">
        <v>0</v>
      </c>
      <c r="F16" s="1813">
        <v>0</v>
      </c>
    </row>
    <row r="17" spans="2:16" ht="29.25" thickBot="1">
      <c r="B17" s="1808" t="s">
        <v>472</v>
      </c>
      <c r="C17" s="419" t="s">
        <v>0</v>
      </c>
      <c r="D17" s="420">
        <v>44003</v>
      </c>
      <c r="E17" s="421">
        <v>43639</v>
      </c>
      <c r="F17" s="422" t="s">
        <v>305</v>
      </c>
    </row>
    <row r="18" spans="2:16" ht="20.25" customHeight="1">
      <c r="B18" s="1809">
        <v>0</v>
      </c>
      <c r="C18" s="423" t="s">
        <v>66</v>
      </c>
      <c r="D18" s="424">
        <v>220</v>
      </c>
      <c r="E18" s="425">
        <v>166</v>
      </c>
      <c r="F18" s="426">
        <v>32.53012048192771</v>
      </c>
    </row>
    <row r="19" spans="2:16" ht="20.25" customHeight="1">
      <c r="B19" s="1809">
        <v>0</v>
      </c>
      <c r="C19" s="427" t="s">
        <v>67</v>
      </c>
      <c r="D19" s="428">
        <v>330</v>
      </c>
      <c r="E19" s="429">
        <v>225</v>
      </c>
      <c r="F19" s="426">
        <v>46.666666666666664</v>
      </c>
    </row>
    <row r="20" spans="2:16" ht="20.25" customHeight="1">
      <c r="B20" s="1809">
        <v>0</v>
      </c>
      <c r="C20" s="430" t="s">
        <v>68</v>
      </c>
      <c r="D20" s="431">
        <v>261</v>
      </c>
      <c r="E20" s="432">
        <v>200.5</v>
      </c>
      <c r="F20" s="433">
        <v>30.174563591022448</v>
      </c>
    </row>
    <row r="21" spans="2:16" ht="20.25" customHeight="1">
      <c r="B21" s="1809">
        <v>0</v>
      </c>
      <c r="C21" s="434" t="s">
        <v>306</v>
      </c>
      <c r="D21" s="435">
        <v>212</v>
      </c>
      <c r="E21" s="436">
        <v>200</v>
      </c>
      <c r="F21" s="437">
        <v>6</v>
      </c>
    </row>
    <row r="22" spans="2:16" ht="20.25" customHeight="1">
      <c r="B22" s="1809">
        <v>0</v>
      </c>
      <c r="C22" s="427" t="s">
        <v>307</v>
      </c>
      <c r="D22" s="435">
        <v>196</v>
      </c>
      <c r="E22" s="436">
        <v>162</v>
      </c>
      <c r="F22" s="437">
        <v>20.987654320987652</v>
      </c>
    </row>
    <row r="23" spans="2:16" ht="20.25" customHeight="1" thickBot="1">
      <c r="B23" s="1810">
        <v>0</v>
      </c>
      <c r="C23" s="438" t="s">
        <v>304</v>
      </c>
      <c r="D23" s="439">
        <v>2.33</v>
      </c>
      <c r="E23" s="440">
        <v>2.63</v>
      </c>
      <c r="F23" s="441">
        <v>-11.406844106463872</v>
      </c>
    </row>
    <row r="25" spans="2:16" ht="18.75">
      <c r="B25" s="1320"/>
      <c r="C25" s="947"/>
      <c r="D25" s="947"/>
      <c r="E25" s="947"/>
      <c r="F25" s="947"/>
      <c r="G25" s="947"/>
      <c r="H25" s="947"/>
      <c r="I25" s="947"/>
      <c r="J25" s="947"/>
      <c r="K25" s="947"/>
      <c r="L25" s="2"/>
      <c r="M25" s="2"/>
      <c r="N25" s="2"/>
    </row>
    <row r="26" spans="2:16" ht="18.75">
      <c r="B26" s="1320"/>
      <c r="C26" s="947"/>
      <c r="D26" s="947"/>
      <c r="E26" s="947"/>
      <c r="F26" s="947"/>
      <c r="G26" s="947"/>
      <c r="H26" s="947"/>
      <c r="I26" s="947"/>
      <c r="J26" s="947"/>
      <c r="K26" s="947"/>
      <c r="L26" s="948"/>
      <c r="M26" s="948"/>
      <c r="N26" s="948"/>
      <c r="O26" s="948"/>
      <c r="P26" s="948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0"/>
  <sheetViews>
    <sheetView topLeftCell="A13" zoomScaleNormal="100" workbookViewId="0">
      <selection activeCell="F42" sqref="F42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1814" t="s">
        <v>184</v>
      </c>
      <c r="C1" s="1814"/>
      <c r="D1" s="1814"/>
      <c r="E1" s="1814"/>
      <c r="F1" s="1814"/>
      <c r="G1" s="301" t="str">
        <f>SKUP_SEUROP_tyg!J1</f>
        <v xml:space="preserve"> 15.06.2020 - 21.06.2020r. </v>
      </c>
      <c r="H1" s="301"/>
      <c r="I1" s="1155"/>
      <c r="J1" s="947"/>
      <c r="K1" s="947"/>
      <c r="L1" s="947"/>
    </row>
    <row r="2" spans="1:18" s="30" customFormat="1" ht="27" customHeight="1">
      <c r="B2" s="1320"/>
      <c r="C2" s="947"/>
      <c r="D2" s="947"/>
      <c r="E2" s="947"/>
      <c r="F2" s="947"/>
      <c r="G2" s="947"/>
      <c r="H2" s="947"/>
      <c r="I2" s="947"/>
      <c r="J2" s="947"/>
      <c r="K2" s="947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410"/>
      <c r="J3" s="411"/>
      <c r="K3" s="412"/>
      <c r="L3" s="412"/>
    </row>
    <row r="4" spans="1:18" ht="30" customHeight="1" thickBot="1">
      <c r="B4" s="1727" t="s">
        <v>65</v>
      </c>
      <c r="C4" s="1463" t="s">
        <v>88</v>
      </c>
      <c r="D4" s="1728" t="s">
        <v>99</v>
      </c>
      <c r="E4" s="1463" t="s">
        <v>100</v>
      </c>
      <c r="F4" s="1464" t="s">
        <v>282</v>
      </c>
    </row>
    <row r="5" spans="1:18" ht="16.5" customHeight="1">
      <c r="B5" s="1605" t="s">
        <v>54</v>
      </c>
      <c r="C5" s="83"/>
      <c r="D5" s="166"/>
      <c r="E5" s="166"/>
      <c r="F5" s="1462"/>
      <c r="H5" s="413" t="s">
        <v>281</v>
      </c>
    </row>
    <row r="6" spans="1:18">
      <c r="B6" s="1604" t="s">
        <v>590</v>
      </c>
      <c r="C6" s="1460"/>
      <c r="D6" s="1461"/>
      <c r="E6" s="1461"/>
      <c r="F6" s="1459"/>
    </row>
    <row r="7" spans="1:18" ht="15.75">
      <c r="B7" s="1604" t="s">
        <v>417</v>
      </c>
      <c r="C7" s="83">
        <v>330</v>
      </c>
      <c r="D7" s="166">
        <v>10</v>
      </c>
      <c r="E7" s="166">
        <v>9</v>
      </c>
      <c r="F7" s="1459">
        <v>2</v>
      </c>
      <c r="H7" s="225" t="s">
        <v>283</v>
      </c>
      <c r="I7" s="225"/>
      <c r="J7" s="225"/>
      <c r="K7" s="225"/>
      <c r="L7" s="225"/>
      <c r="M7" s="225"/>
      <c r="N7" s="225"/>
      <c r="O7" s="225"/>
      <c r="P7" s="225"/>
      <c r="Q7" s="225"/>
      <c r="R7" s="225"/>
    </row>
    <row r="8" spans="1:18" ht="15.75">
      <c r="B8" s="1604"/>
      <c r="C8" s="83"/>
      <c r="D8" s="166"/>
      <c r="E8" s="166"/>
      <c r="F8" s="1459"/>
      <c r="H8" s="1815" t="s">
        <v>284</v>
      </c>
      <c r="I8" s="1816"/>
      <c r="J8" s="1816"/>
      <c r="K8" s="1816"/>
      <c r="L8" s="1816"/>
      <c r="M8" s="1816"/>
      <c r="N8" s="1816"/>
      <c r="O8" s="1816"/>
      <c r="P8" s="1816"/>
      <c r="Q8" s="1816"/>
      <c r="R8" s="1816"/>
    </row>
    <row r="9" spans="1:18">
      <c r="B9" s="1604" t="s">
        <v>55</v>
      </c>
      <c r="C9" s="83"/>
      <c r="D9" s="166"/>
      <c r="E9" s="166"/>
      <c r="F9" s="1459"/>
    </row>
    <row r="10" spans="1:18">
      <c r="B10" s="1604" t="s">
        <v>583</v>
      </c>
      <c r="C10" s="83"/>
      <c r="D10" s="166"/>
      <c r="E10" s="166"/>
      <c r="F10" s="1459"/>
    </row>
    <row r="11" spans="1:18">
      <c r="B11" s="1604" t="s">
        <v>417</v>
      </c>
      <c r="C11" s="83" t="s">
        <v>293</v>
      </c>
      <c r="D11" s="166">
        <v>0</v>
      </c>
      <c r="E11" s="166">
        <v>0</v>
      </c>
      <c r="F11" s="1459">
        <v>3</v>
      </c>
    </row>
    <row r="12" spans="1:18">
      <c r="B12" s="1604"/>
      <c r="C12" s="2"/>
      <c r="D12" s="166"/>
      <c r="E12" s="166"/>
      <c r="F12" s="1459"/>
    </row>
    <row r="13" spans="1:18">
      <c r="B13" s="1604" t="s">
        <v>56</v>
      </c>
      <c r="C13" s="83"/>
      <c r="D13" s="166"/>
      <c r="E13" s="166"/>
      <c r="F13" s="1459"/>
    </row>
    <row r="14" spans="1:18">
      <c r="B14" s="1604" t="s">
        <v>278</v>
      </c>
      <c r="C14" s="1460"/>
      <c r="D14" s="1461"/>
      <c r="E14" s="1461"/>
      <c r="F14" s="1459"/>
      <c r="H14" s="829"/>
      <c r="I14" s="830"/>
    </row>
    <row r="15" spans="1:18">
      <c r="B15" s="1604" t="s">
        <v>417</v>
      </c>
      <c r="C15" s="83">
        <v>254</v>
      </c>
      <c r="D15" s="166">
        <v>90</v>
      </c>
      <c r="E15" s="166">
        <v>86</v>
      </c>
      <c r="F15" s="1459">
        <v>2</v>
      </c>
      <c r="H15" s="829"/>
      <c r="I15" s="830"/>
    </row>
    <row r="16" spans="1:18">
      <c r="B16" s="1604"/>
      <c r="C16" s="2"/>
      <c r="D16" s="166"/>
      <c r="E16" s="166"/>
      <c r="F16" s="1459"/>
      <c r="H16" s="829"/>
      <c r="I16" s="830"/>
    </row>
    <row r="17" spans="2:9">
      <c r="B17" s="1604" t="s">
        <v>56</v>
      </c>
      <c r="C17" s="83"/>
      <c r="D17" s="166"/>
      <c r="E17" s="166"/>
      <c r="F17" s="1459"/>
      <c r="H17" s="829"/>
      <c r="I17" s="830"/>
    </row>
    <row r="18" spans="2:9">
      <c r="B18" s="1604" t="s">
        <v>256</v>
      </c>
      <c r="C18" s="83"/>
      <c r="D18" s="166"/>
      <c r="E18" s="166"/>
      <c r="F18" s="1459"/>
      <c r="H18" s="829"/>
      <c r="I18" s="830"/>
    </row>
    <row r="19" spans="2:9">
      <c r="B19" s="1604" t="s">
        <v>417</v>
      </c>
      <c r="C19" s="83">
        <v>240</v>
      </c>
      <c r="D19" s="166">
        <v>60</v>
      </c>
      <c r="E19" s="166">
        <v>60</v>
      </c>
      <c r="F19" s="1459">
        <v>3</v>
      </c>
      <c r="H19" s="829"/>
      <c r="I19" s="830"/>
    </row>
    <row r="20" spans="2:9">
      <c r="B20" s="1604"/>
      <c r="C20" s="83"/>
      <c r="D20" s="166"/>
      <c r="E20" s="166"/>
      <c r="F20" s="1459"/>
      <c r="H20" s="829"/>
      <c r="I20" s="830"/>
    </row>
    <row r="21" spans="2:9">
      <c r="B21" s="1604" t="s">
        <v>60</v>
      </c>
      <c r="C21" s="83"/>
      <c r="D21" s="166"/>
      <c r="E21" s="166"/>
      <c r="F21" s="1459"/>
      <c r="H21" s="829"/>
      <c r="I21" s="830"/>
    </row>
    <row r="22" spans="2:9">
      <c r="B22" s="1604" t="s">
        <v>605</v>
      </c>
      <c r="C22" s="1460"/>
      <c r="D22" s="1461"/>
      <c r="E22" s="1461"/>
      <c r="F22" s="1459"/>
      <c r="H22" s="829"/>
      <c r="I22" s="830"/>
    </row>
    <row r="23" spans="2:9">
      <c r="B23" s="1665" t="s">
        <v>417</v>
      </c>
      <c r="C23" s="83" t="s">
        <v>293</v>
      </c>
      <c r="D23" s="166">
        <v>0</v>
      </c>
      <c r="E23" s="166">
        <v>0</v>
      </c>
      <c r="F23" s="1459">
        <v>2</v>
      </c>
      <c r="H23" s="829"/>
      <c r="I23" s="830"/>
    </row>
    <row r="24" spans="2:9">
      <c r="B24" s="1605"/>
      <c r="C24" s="1460"/>
      <c r="D24" s="1461"/>
      <c r="E24" s="1461"/>
      <c r="F24" s="1462"/>
    </row>
    <row r="25" spans="2:9">
      <c r="B25" s="1604" t="s">
        <v>60</v>
      </c>
      <c r="C25" s="1460"/>
      <c r="D25" s="1461"/>
      <c r="E25" s="1461"/>
      <c r="F25" s="1459"/>
    </row>
    <row r="26" spans="2:9">
      <c r="B26" s="1604" t="s">
        <v>606</v>
      </c>
      <c r="C26" s="83"/>
      <c r="D26" s="166"/>
      <c r="E26" s="166"/>
      <c r="F26" s="1459"/>
    </row>
    <row r="27" spans="2:9">
      <c r="B27" s="1604" t="s">
        <v>417</v>
      </c>
      <c r="C27" s="83" t="s">
        <v>293</v>
      </c>
      <c r="D27" s="166">
        <v>0</v>
      </c>
      <c r="E27" s="166">
        <v>0</v>
      </c>
      <c r="F27" s="1459">
        <v>2</v>
      </c>
    </row>
    <row r="28" spans="2:9">
      <c r="B28" s="1604"/>
      <c r="C28" s="83"/>
      <c r="D28" s="166"/>
      <c r="E28" s="166"/>
      <c r="F28" s="1459"/>
    </row>
    <row r="29" spans="2:9">
      <c r="B29" s="1604" t="s">
        <v>60</v>
      </c>
      <c r="C29" s="83"/>
      <c r="D29" s="166"/>
      <c r="E29" s="166"/>
      <c r="F29" s="1459"/>
    </row>
    <row r="30" spans="2:9">
      <c r="B30" s="1604" t="s">
        <v>607</v>
      </c>
      <c r="C30" s="83"/>
      <c r="D30" s="166"/>
      <c r="E30" s="166"/>
      <c r="F30" s="1459"/>
    </row>
    <row r="31" spans="2:9">
      <c r="B31" s="1604" t="s">
        <v>417</v>
      </c>
      <c r="C31" s="1726" t="s">
        <v>293</v>
      </c>
      <c r="D31" s="166">
        <v>0</v>
      </c>
      <c r="E31" s="166">
        <v>0</v>
      </c>
      <c r="F31" s="1459">
        <v>2</v>
      </c>
    </row>
    <row r="32" spans="2:9">
      <c r="B32" s="1605"/>
      <c r="C32" s="1460"/>
      <c r="D32" s="1461"/>
      <c r="E32" s="1461"/>
      <c r="F32" s="1462"/>
    </row>
    <row r="33" spans="2:6">
      <c r="B33" s="1604" t="s">
        <v>63</v>
      </c>
      <c r="C33" s="1460"/>
      <c r="D33" s="1461"/>
      <c r="E33" s="1461"/>
      <c r="F33" s="1459"/>
    </row>
    <row r="34" spans="2:6">
      <c r="B34" s="1604" t="s">
        <v>589</v>
      </c>
      <c r="C34" s="83"/>
      <c r="D34" s="166"/>
      <c r="E34" s="166"/>
      <c r="F34" s="1459"/>
    </row>
    <row r="35" spans="2:6">
      <c r="B35" s="1604" t="s">
        <v>417</v>
      </c>
      <c r="C35" s="83">
        <v>220</v>
      </c>
      <c r="D35" s="166">
        <v>52</v>
      </c>
      <c r="E35" s="166">
        <v>42</v>
      </c>
      <c r="F35" s="1459">
        <v>3</v>
      </c>
    </row>
    <row r="36" spans="2:6">
      <c r="B36" s="1604"/>
      <c r="C36" s="83"/>
      <c r="D36" s="166"/>
      <c r="E36" s="166"/>
      <c r="F36" s="1459"/>
    </row>
    <row r="37" spans="2:6">
      <c r="B37" s="1604" t="s">
        <v>63</v>
      </c>
      <c r="C37" s="83"/>
      <c r="D37" s="166"/>
      <c r="E37" s="166"/>
      <c r="F37" s="1459"/>
    </row>
    <row r="38" spans="2:6">
      <c r="B38" s="1604" t="s">
        <v>475</v>
      </c>
      <c r="C38" s="83"/>
      <c r="D38" s="166"/>
      <c r="E38" s="166"/>
      <c r="F38" s="1459"/>
    </row>
    <row r="39" spans="2:6" ht="13.5" thickBot="1">
      <c r="B39" s="1666" t="s">
        <v>417</v>
      </c>
      <c r="C39" s="1730" t="s">
        <v>293</v>
      </c>
      <c r="D39" s="1661">
        <v>0</v>
      </c>
      <c r="E39" s="1661">
        <v>0</v>
      </c>
      <c r="F39" s="1662">
        <v>2</v>
      </c>
    </row>
    <row r="40" spans="2:6">
      <c r="D40" s="1607"/>
      <c r="E40" s="1607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Q36" sqref="Q36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20.7109375" customWidth="1"/>
  </cols>
  <sheetData>
    <row r="1" spans="2:8" ht="27" customHeight="1">
      <c r="B1" s="1811" t="s">
        <v>185</v>
      </c>
      <c r="C1" s="1811"/>
      <c r="D1" s="1811"/>
      <c r="E1" s="1811"/>
      <c r="F1" s="1811"/>
      <c r="G1" s="1811"/>
      <c r="H1" s="301" t="str">
        <f>SKUP_SEUROP_tyg!J1</f>
        <v xml:space="preserve"> 15.06.2020 - 21.06.2020r. </v>
      </c>
    </row>
    <row r="2" spans="2:8" ht="18.75">
      <c r="B2" s="1320"/>
      <c r="C2" s="947"/>
      <c r="D2" s="947"/>
      <c r="E2" s="947"/>
      <c r="F2" s="947"/>
      <c r="G2" s="947"/>
      <c r="H2" s="947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7" t="s">
        <v>71</v>
      </c>
      <c r="C4" s="38" t="s">
        <v>69</v>
      </c>
      <c r="D4" s="39" t="s">
        <v>88</v>
      </c>
      <c r="E4" s="40" t="s">
        <v>99</v>
      </c>
      <c r="F4" s="41" t="s">
        <v>100</v>
      </c>
      <c r="G4" s="40" t="s">
        <v>285</v>
      </c>
      <c r="H4" s="16" t="s">
        <v>144</v>
      </c>
    </row>
    <row r="5" spans="2:8" ht="19.5" customHeight="1">
      <c r="B5" s="84" t="s">
        <v>72</v>
      </c>
      <c r="C5" s="85" t="s">
        <v>49</v>
      </c>
      <c r="D5" s="1324"/>
      <c r="E5" s="1325"/>
      <c r="F5" s="1326"/>
      <c r="G5" s="1327"/>
      <c r="H5" s="22"/>
    </row>
    <row r="6" spans="2:8" ht="13.5" thickBot="1">
      <c r="B6" s="86"/>
      <c r="C6" s="1308" t="s">
        <v>417</v>
      </c>
      <c r="D6" s="1328" t="s">
        <v>164</v>
      </c>
      <c r="E6" s="1329" t="s">
        <v>164</v>
      </c>
      <c r="F6" s="1329" t="s">
        <v>164</v>
      </c>
      <c r="G6" s="1330" t="s">
        <v>164</v>
      </c>
      <c r="H6" s="22"/>
    </row>
    <row r="7" spans="2:8">
      <c r="B7" s="84" t="s">
        <v>73</v>
      </c>
      <c r="C7" s="87" t="s">
        <v>50</v>
      </c>
      <c r="D7" s="1324"/>
      <c r="E7" s="1325"/>
      <c r="F7" s="1326"/>
      <c r="G7" s="1327"/>
      <c r="H7" s="22"/>
    </row>
    <row r="8" spans="2:8" ht="13.5" thickBot="1">
      <c r="B8" s="86"/>
      <c r="C8" s="1306" t="s">
        <v>417</v>
      </c>
      <c r="D8" s="1328" t="s">
        <v>164</v>
      </c>
      <c r="E8" s="1329" t="s">
        <v>164</v>
      </c>
      <c r="F8" s="1329" t="s">
        <v>164</v>
      </c>
      <c r="G8" s="1330" t="s">
        <v>164</v>
      </c>
      <c r="H8" s="99"/>
    </row>
    <row r="9" spans="2:8">
      <c r="B9" s="84" t="s">
        <v>74</v>
      </c>
      <c r="C9" s="87" t="s">
        <v>51</v>
      </c>
      <c r="D9" s="1324"/>
      <c r="E9" s="1325"/>
      <c r="F9" s="1326"/>
      <c r="G9" s="1327"/>
      <c r="H9" s="151"/>
    </row>
    <row r="10" spans="2:8" ht="13.5" thickBot="1">
      <c r="B10" s="86"/>
      <c r="C10" s="1306" t="s">
        <v>417</v>
      </c>
      <c r="D10" s="1328" t="s">
        <v>164</v>
      </c>
      <c r="E10" s="1329" t="s">
        <v>164</v>
      </c>
      <c r="F10" s="1329" t="s">
        <v>164</v>
      </c>
      <c r="G10" s="1330" t="s">
        <v>164</v>
      </c>
      <c r="H10" s="99"/>
    </row>
    <row r="11" spans="2:8">
      <c r="B11" s="84" t="s">
        <v>75</v>
      </c>
      <c r="C11" s="87" t="s">
        <v>52</v>
      </c>
      <c r="D11" s="1324"/>
      <c r="E11" s="1325"/>
      <c r="F11" s="1326"/>
      <c r="G11" s="1327"/>
      <c r="H11" s="151"/>
    </row>
    <row r="12" spans="2:8" ht="13.5" thickBot="1">
      <c r="B12" s="86"/>
      <c r="C12" s="1306" t="s">
        <v>417</v>
      </c>
      <c r="D12" s="1328" t="s">
        <v>164</v>
      </c>
      <c r="E12" s="1329" t="s">
        <v>164</v>
      </c>
      <c r="F12" s="1329" t="s">
        <v>164</v>
      </c>
      <c r="G12" s="1330" t="s">
        <v>164</v>
      </c>
      <c r="H12" s="99"/>
    </row>
    <row r="13" spans="2:8">
      <c r="B13" s="84" t="s">
        <v>76</v>
      </c>
      <c r="C13" s="87" t="s">
        <v>53</v>
      </c>
      <c r="D13" s="1324"/>
      <c r="E13" s="1325"/>
      <c r="F13" s="1326"/>
      <c r="G13" s="1327"/>
      <c r="H13" s="151"/>
    </row>
    <row r="14" spans="2:8" ht="13.5" thickBot="1">
      <c r="B14" s="86"/>
      <c r="C14" s="1306" t="s">
        <v>417</v>
      </c>
      <c r="D14" s="1328" t="s">
        <v>164</v>
      </c>
      <c r="E14" s="1329" t="s">
        <v>164</v>
      </c>
      <c r="F14" s="1329" t="s">
        <v>164</v>
      </c>
      <c r="G14" s="1330" t="s">
        <v>164</v>
      </c>
      <c r="H14" s="99"/>
    </row>
    <row r="15" spans="2:8">
      <c r="B15" s="84" t="s">
        <v>77</v>
      </c>
      <c r="C15" s="87" t="s">
        <v>54</v>
      </c>
      <c r="D15" s="1324"/>
      <c r="E15" s="1325"/>
      <c r="F15" s="1326"/>
      <c r="G15" s="1327"/>
      <c r="H15" s="151"/>
    </row>
    <row r="16" spans="2:8" ht="13.5" thickBot="1">
      <c r="B16" s="86"/>
      <c r="C16" s="1306" t="s">
        <v>417</v>
      </c>
      <c r="D16" s="1328">
        <v>330</v>
      </c>
      <c r="E16" s="1329">
        <v>10</v>
      </c>
      <c r="F16" s="1329">
        <v>9</v>
      </c>
      <c r="G16" s="1330">
        <v>2</v>
      </c>
      <c r="H16" s="99"/>
    </row>
    <row r="17" spans="2:8">
      <c r="B17" s="84" t="s">
        <v>78</v>
      </c>
      <c r="C17" s="87" t="s">
        <v>55</v>
      </c>
      <c r="D17" s="1324"/>
      <c r="E17" s="1325"/>
      <c r="F17" s="1326"/>
      <c r="G17" s="1327"/>
      <c r="H17" s="151"/>
    </row>
    <row r="18" spans="2:8" ht="13.5" thickBot="1">
      <c r="B18" s="86"/>
      <c r="C18" s="1306" t="s">
        <v>417</v>
      </c>
      <c r="D18" s="1328" t="s">
        <v>164</v>
      </c>
      <c r="E18" s="1329" t="s">
        <v>164</v>
      </c>
      <c r="F18" s="1329" t="s">
        <v>164</v>
      </c>
      <c r="G18" s="1330" t="s">
        <v>164</v>
      </c>
      <c r="H18" s="99"/>
    </row>
    <row r="19" spans="2:8">
      <c r="B19" s="84" t="s">
        <v>79</v>
      </c>
      <c r="C19" s="87" t="s">
        <v>56</v>
      </c>
      <c r="D19" s="1324"/>
      <c r="E19" s="1325"/>
      <c r="F19" s="1326"/>
      <c r="G19" s="1327"/>
      <c r="H19" s="151"/>
    </row>
    <row r="20" spans="2:8" ht="13.5" thickBot="1">
      <c r="B20" s="86"/>
      <c r="C20" s="1306" t="s">
        <v>417</v>
      </c>
      <c r="D20" s="1328">
        <v>247</v>
      </c>
      <c r="E20" s="1329">
        <v>150</v>
      </c>
      <c r="F20" s="1329">
        <v>146</v>
      </c>
      <c r="G20" s="1330">
        <v>2.5</v>
      </c>
      <c r="H20" s="99"/>
    </row>
    <row r="21" spans="2:8">
      <c r="B21" s="84" t="s">
        <v>80</v>
      </c>
      <c r="C21" s="87" t="s">
        <v>57</v>
      </c>
      <c r="D21" s="1324"/>
      <c r="E21" s="1325"/>
      <c r="F21" s="1326"/>
      <c r="G21" s="1327"/>
      <c r="H21" s="151"/>
    </row>
    <row r="22" spans="2:8" ht="13.5" thickBot="1">
      <c r="B22" s="86"/>
      <c r="C22" s="1306" t="s">
        <v>417</v>
      </c>
      <c r="D22" s="1328" t="s">
        <v>164</v>
      </c>
      <c r="E22" s="1329" t="s">
        <v>164</v>
      </c>
      <c r="F22" s="1329" t="s">
        <v>164</v>
      </c>
      <c r="G22" s="1330" t="s">
        <v>164</v>
      </c>
      <c r="H22" s="99"/>
    </row>
    <row r="23" spans="2:8">
      <c r="B23" s="84" t="s">
        <v>81</v>
      </c>
      <c r="C23" s="87" t="s">
        <v>58</v>
      </c>
      <c r="D23" s="1324"/>
      <c r="E23" s="1325"/>
      <c r="F23" s="1326"/>
      <c r="G23" s="1327"/>
      <c r="H23" s="151"/>
    </row>
    <row r="24" spans="2:8" ht="13.5" thickBot="1">
      <c r="B24" s="86"/>
      <c r="C24" s="1306" t="s">
        <v>417</v>
      </c>
      <c r="D24" s="1328" t="s">
        <v>164</v>
      </c>
      <c r="E24" s="1329" t="s">
        <v>164</v>
      </c>
      <c r="F24" s="1329" t="s">
        <v>164</v>
      </c>
      <c r="G24" s="1330" t="s">
        <v>164</v>
      </c>
      <c r="H24" s="99"/>
    </row>
    <row r="25" spans="2:8">
      <c r="B25" s="84" t="s">
        <v>82</v>
      </c>
      <c r="C25" s="87" t="s">
        <v>59</v>
      </c>
      <c r="D25" s="1324"/>
      <c r="E25" s="1325"/>
      <c r="F25" s="1326"/>
      <c r="G25" s="1327"/>
      <c r="H25" s="151"/>
    </row>
    <row r="26" spans="2:8" ht="13.5" thickBot="1">
      <c r="B26" s="86"/>
      <c r="C26" s="1306" t="s">
        <v>417</v>
      </c>
      <c r="D26" s="1328" t="s">
        <v>164</v>
      </c>
      <c r="E26" s="1329" t="s">
        <v>164</v>
      </c>
      <c r="F26" s="1329" t="s">
        <v>164</v>
      </c>
      <c r="G26" s="1330" t="s">
        <v>164</v>
      </c>
      <c r="H26" s="99"/>
    </row>
    <row r="27" spans="2:8" ht="17.25" customHeight="1">
      <c r="B27" s="84" t="s">
        <v>83</v>
      </c>
      <c r="C27" s="87" t="s">
        <v>60</v>
      </c>
      <c r="D27" s="1324"/>
      <c r="E27" s="1325"/>
      <c r="F27" s="1326"/>
      <c r="G27" s="1327"/>
      <c r="H27" s="151"/>
    </row>
    <row r="28" spans="2:8" ht="13.5" thickBot="1">
      <c r="B28" s="86"/>
      <c r="C28" s="1306" t="s">
        <v>417</v>
      </c>
      <c r="D28" s="1328" t="s">
        <v>164</v>
      </c>
      <c r="E28" s="1329" t="s">
        <v>164</v>
      </c>
      <c r="F28" s="1329" t="s">
        <v>164</v>
      </c>
      <c r="G28" s="1330" t="s">
        <v>164</v>
      </c>
      <c r="H28" s="99"/>
    </row>
    <row r="29" spans="2:8">
      <c r="B29" s="84" t="s">
        <v>84</v>
      </c>
      <c r="C29" s="87" t="s">
        <v>61</v>
      </c>
      <c r="D29" s="1324"/>
      <c r="E29" s="1325"/>
      <c r="F29" s="1326"/>
      <c r="G29" s="1327"/>
      <c r="H29" s="151"/>
    </row>
    <row r="30" spans="2:8" ht="13.5" thickBot="1">
      <c r="B30" s="86"/>
      <c r="C30" s="1306" t="s">
        <v>417</v>
      </c>
      <c r="D30" s="1331" t="s">
        <v>164</v>
      </c>
      <c r="E30" s="1329" t="s">
        <v>164</v>
      </c>
      <c r="F30" s="1329" t="s">
        <v>164</v>
      </c>
      <c r="G30" s="1330" t="s">
        <v>164</v>
      </c>
      <c r="H30" s="99"/>
    </row>
    <row r="31" spans="2:8">
      <c r="B31" s="84" t="s">
        <v>85</v>
      </c>
      <c r="C31" s="87" t="s">
        <v>62</v>
      </c>
      <c r="D31" s="1324"/>
      <c r="E31" s="1325"/>
      <c r="F31" s="1326"/>
      <c r="G31" s="1327"/>
      <c r="H31" s="151"/>
    </row>
    <row r="32" spans="2:8" ht="13.5" thickBot="1">
      <c r="B32" s="88"/>
      <c r="C32" s="1307" t="s">
        <v>417</v>
      </c>
      <c r="D32" s="1331" t="s">
        <v>164</v>
      </c>
      <c r="E32" s="1329" t="s">
        <v>164</v>
      </c>
      <c r="F32" s="1329" t="s">
        <v>164</v>
      </c>
      <c r="G32" s="1330" t="s">
        <v>164</v>
      </c>
      <c r="H32" s="99"/>
    </row>
    <row r="33" spans="2:8">
      <c r="B33" s="86" t="s">
        <v>86</v>
      </c>
      <c r="C33" s="178" t="s">
        <v>63</v>
      </c>
      <c r="D33" s="1324"/>
      <c r="E33" s="1325"/>
      <c r="F33" s="1326"/>
      <c r="G33" s="1327"/>
      <c r="H33" s="151"/>
    </row>
    <row r="34" spans="2:8" ht="13.5" thickBot="1">
      <c r="B34" s="88"/>
      <c r="C34" s="1307" t="s">
        <v>417</v>
      </c>
      <c r="D34" s="1328">
        <v>220</v>
      </c>
      <c r="E34" s="1329">
        <v>52</v>
      </c>
      <c r="F34" s="1329">
        <v>42</v>
      </c>
      <c r="G34" s="1330">
        <v>2.5</v>
      </c>
      <c r="H34" s="99"/>
    </row>
    <row r="35" spans="2:8">
      <c r="B35" s="84" t="s">
        <v>87</v>
      </c>
      <c r="C35" s="87" t="s">
        <v>64</v>
      </c>
      <c r="D35" s="1324"/>
      <c r="E35" s="1325"/>
      <c r="F35" s="1326"/>
      <c r="G35" s="1327"/>
      <c r="H35" s="151"/>
    </row>
    <row r="36" spans="2:8" ht="13.5" thickBot="1">
      <c r="B36" s="88"/>
      <c r="C36" s="1307" t="s">
        <v>417</v>
      </c>
      <c r="D36" s="1331" t="s">
        <v>164</v>
      </c>
      <c r="E36" s="1329" t="s">
        <v>164</v>
      </c>
      <c r="F36" s="1329" t="s">
        <v>164</v>
      </c>
      <c r="G36" s="1330" t="s">
        <v>164</v>
      </c>
      <c r="H36" s="99"/>
    </row>
    <row r="37" spans="2:8">
      <c r="B37" s="22"/>
      <c r="C37" s="22"/>
      <c r="D37" s="22"/>
      <c r="E37" s="77">
        <f>SUM(E16:E36)</f>
        <v>212</v>
      </c>
      <c r="F37" s="77">
        <f>SUM(F16:F36)</f>
        <v>197</v>
      </c>
      <c r="G37" s="22"/>
      <c r="H37" s="152"/>
    </row>
    <row r="38" spans="2:8">
      <c r="D38" s="10"/>
      <c r="E38" s="123"/>
      <c r="F38" s="123"/>
      <c r="H38" s="2"/>
    </row>
    <row r="39" spans="2:8">
      <c r="D39" s="10"/>
      <c r="E39" s="123"/>
      <c r="F39" s="123"/>
      <c r="G39" s="10"/>
      <c r="H39" s="2"/>
    </row>
    <row r="40" spans="2:8">
      <c r="E40" s="123"/>
      <c r="F40" s="123"/>
      <c r="H40" s="2"/>
    </row>
    <row r="41" spans="2:8" ht="15.75">
      <c r="C41" s="227" t="s">
        <v>281</v>
      </c>
      <c r="D41" s="225"/>
      <c r="E41" s="225"/>
      <c r="F41" s="225"/>
      <c r="G41" s="225"/>
      <c r="H41" s="225"/>
    </row>
    <row r="42" spans="2:8" ht="15.75">
      <c r="C42" s="418" t="s">
        <v>294</v>
      </c>
      <c r="D42" s="225"/>
      <c r="E42" s="225"/>
      <c r="F42" s="225"/>
      <c r="G42" s="225"/>
      <c r="H42" s="225"/>
    </row>
    <row r="43" spans="2:8" ht="15" customHeight="1">
      <c r="C43" s="1818" t="s">
        <v>342</v>
      </c>
      <c r="D43" s="1818"/>
      <c r="E43" s="1818"/>
      <c r="F43" s="1818"/>
      <c r="G43" s="1818"/>
      <c r="H43" s="1818"/>
    </row>
    <row r="44" spans="2:8" ht="15.75">
      <c r="C44" s="1817" t="s">
        <v>343</v>
      </c>
      <c r="D44" s="1817"/>
      <c r="E44" s="1817"/>
      <c r="F44" s="1817"/>
      <c r="G44" s="1817"/>
      <c r="H44" s="1817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topLeftCell="A61" zoomScale="75" workbookViewId="0">
      <selection activeCell="Y103" sqref="Y103"/>
    </sheetView>
  </sheetViews>
  <sheetFormatPr defaultRowHeight="12.75"/>
  <cols>
    <col min="1" max="1" width="7.140625" style="272" customWidth="1"/>
    <col min="2" max="2" width="15.85546875" style="272" customWidth="1"/>
    <col min="3" max="14" width="11.7109375" style="272" customWidth="1"/>
    <col min="15" max="15" width="8.28515625" style="272" customWidth="1"/>
    <col min="16" max="16" width="15.5703125" style="272" customWidth="1"/>
    <col min="17" max="17" width="9.28515625" style="272" bestFit="1" customWidth="1"/>
    <col min="18" max="20" width="9.140625" style="272"/>
    <col min="21" max="21" width="10.7109375" style="272" customWidth="1"/>
    <col min="22" max="22" width="15.85546875" style="272" customWidth="1"/>
    <col min="23" max="23" width="9.140625" style="272"/>
    <col min="24" max="24" width="10.85546875" style="272" customWidth="1"/>
    <col min="25" max="25" width="10" style="272" customWidth="1"/>
    <col min="26" max="26" width="16.42578125" style="272" customWidth="1"/>
    <col min="27" max="27" width="12.7109375" style="272" customWidth="1"/>
    <col min="28" max="28" width="10.7109375" style="272" customWidth="1"/>
    <col min="29" max="16384" width="9.140625" style="272"/>
  </cols>
  <sheetData>
    <row r="1" spans="2:27" ht="53.25" customHeight="1">
      <c r="B1" s="1022" t="s">
        <v>584</v>
      </c>
      <c r="C1" s="1023"/>
      <c r="D1" s="1023"/>
      <c r="E1" s="1023"/>
      <c r="F1" s="1023"/>
      <c r="G1" s="1023"/>
      <c r="H1" s="1023"/>
      <c r="Y1" s="833"/>
    </row>
    <row r="2" spans="2:27" ht="27" customHeight="1">
      <c r="Y2" s="833"/>
    </row>
    <row r="3" spans="2:27" ht="19.5" customHeight="1" thickBot="1">
      <c r="B3" s="1030">
        <v>2003</v>
      </c>
      <c r="C3" s="1047" t="s">
        <v>312</v>
      </c>
      <c r="D3" s="833"/>
      <c r="E3" s="833"/>
      <c r="F3" s="833"/>
      <c r="G3" s="833"/>
      <c r="H3" s="833"/>
      <c r="I3" s="833"/>
      <c r="J3" s="833"/>
      <c r="K3" s="833"/>
      <c r="L3" s="833"/>
      <c r="M3" s="833"/>
      <c r="N3" s="833"/>
      <c r="O3" s="833"/>
      <c r="P3" s="1030">
        <v>2003</v>
      </c>
      <c r="Q3" s="1819" t="s">
        <v>313</v>
      </c>
      <c r="R3" s="1820"/>
      <c r="S3" s="1820"/>
      <c r="T3" s="1820"/>
      <c r="U3" s="833"/>
      <c r="V3" s="1030">
        <v>2003</v>
      </c>
      <c r="W3" s="1819" t="s">
        <v>314</v>
      </c>
      <c r="X3" s="1819"/>
      <c r="Y3" s="833"/>
      <c r="Z3" s="1030">
        <v>2003</v>
      </c>
      <c r="AA3" s="833"/>
    </row>
    <row r="4" spans="2:27" ht="19.5" customHeight="1" thickBot="1">
      <c r="B4" s="1031"/>
      <c r="C4" s="1032" t="s">
        <v>239</v>
      </c>
      <c r="D4" s="1032" t="s">
        <v>240</v>
      </c>
      <c r="E4" s="1032" t="s">
        <v>241</v>
      </c>
      <c r="F4" s="1032" t="s">
        <v>242</v>
      </c>
      <c r="G4" s="1032" t="s">
        <v>243</v>
      </c>
      <c r="H4" s="1032" t="s">
        <v>244</v>
      </c>
      <c r="I4" s="1032" t="s">
        <v>245</v>
      </c>
      <c r="J4" s="1032" t="s">
        <v>246</v>
      </c>
      <c r="K4" s="1032" t="s">
        <v>247</v>
      </c>
      <c r="L4" s="1032" t="s">
        <v>248</v>
      </c>
      <c r="M4" s="1032" t="s">
        <v>249</v>
      </c>
      <c r="N4" s="1033" t="s">
        <v>250</v>
      </c>
      <c r="O4" s="833"/>
      <c r="P4" s="1031"/>
      <c r="Q4" s="1032" t="s">
        <v>315</v>
      </c>
      <c r="R4" s="1032" t="s">
        <v>316</v>
      </c>
      <c r="S4" s="1032" t="s">
        <v>317</v>
      </c>
      <c r="T4" s="1033" t="s">
        <v>318</v>
      </c>
      <c r="U4" s="833"/>
      <c r="V4" s="1031"/>
      <c r="W4" s="1032" t="s">
        <v>319</v>
      </c>
      <c r="X4" s="1033" t="s">
        <v>320</v>
      </c>
      <c r="Y4" s="833"/>
      <c r="Z4" s="1031"/>
      <c r="AA4" s="1033" t="s">
        <v>321</v>
      </c>
    </row>
    <row r="5" spans="2:27" ht="19.5" customHeight="1" thickBot="1">
      <c r="B5" s="1034" t="s">
        <v>322</v>
      </c>
      <c r="C5" s="1048">
        <v>72.36</v>
      </c>
      <c r="D5" s="1048">
        <v>68.17</v>
      </c>
      <c r="E5" s="1048">
        <v>65.150000000000006</v>
      </c>
      <c r="F5" s="1048">
        <v>62.26</v>
      </c>
      <c r="G5" s="1048">
        <v>59.78</v>
      </c>
      <c r="H5" s="1048">
        <v>60.94</v>
      </c>
      <c r="I5" s="1048">
        <v>74.510000000000005</v>
      </c>
      <c r="J5" s="1048">
        <v>77.260000000000005</v>
      </c>
      <c r="K5" s="1048">
        <v>85.09</v>
      </c>
      <c r="L5" s="1048">
        <v>81.3</v>
      </c>
      <c r="M5" s="1048">
        <v>75.760000000000005</v>
      </c>
      <c r="N5" s="1049">
        <v>73.11</v>
      </c>
      <c r="O5" s="833"/>
      <c r="P5" s="1034" t="s">
        <v>322</v>
      </c>
      <c r="Q5" s="1048">
        <v>68.599999999999994</v>
      </c>
      <c r="R5" s="1048">
        <v>61.04</v>
      </c>
      <c r="S5" s="1048">
        <v>78.66</v>
      </c>
      <c r="T5" s="1049">
        <v>77.3</v>
      </c>
      <c r="U5" s="833"/>
      <c r="V5" s="1034" t="s">
        <v>322</v>
      </c>
      <c r="W5" s="1048">
        <v>64.8</v>
      </c>
      <c r="X5" s="1049">
        <v>78</v>
      </c>
      <c r="Y5" s="833"/>
      <c r="Z5" s="1034" t="s">
        <v>322</v>
      </c>
      <c r="AA5" s="1049">
        <v>71.55</v>
      </c>
    </row>
    <row r="6" spans="2:27" ht="19.5" customHeight="1">
      <c r="B6" s="833"/>
      <c r="C6" s="833"/>
      <c r="D6" s="833"/>
      <c r="E6" s="833"/>
      <c r="F6" s="833"/>
      <c r="G6" s="833"/>
      <c r="H6" s="833"/>
      <c r="I6" s="833"/>
      <c r="J6" s="833"/>
      <c r="K6" s="833"/>
      <c r="L6" s="833"/>
      <c r="M6" s="833"/>
      <c r="N6" s="833"/>
      <c r="O6" s="833"/>
      <c r="P6" s="833"/>
      <c r="Q6" s="833"/>
      <c r="R6" s="833"/>
      <c r="S6" s="833"/>
      <c r="T6" s="833"/>
      <c r="U6" s="833"/>
      <c r="V6" s="833"/>
      <c r="W6" s="833"/>
      <c r="X6" s="833"/>
      <c r="Y6" s="833"/>
      <c r="Z6" s="833"/>
      <c r="AA6" s="833"/>
    </row>
    <row r="7" spans="2:27" ht="19.5" customHeight="1" thickBot="1">
      <c r="B7" s="1030">
        <v>2004</v>
      </c>
      <c r="C7" s="1047" t="s">
        <v>312</v>
      </c>
      <c r="D7" s="833"/>
      <c r="E7" s="833"/>
      <c r="F7" s="833"/>
      <c r="G7" s="833"/>
      <c r="H7" s="833"/>
      <c r="I7" s="833"/>
      <c r="J7" s="833"/>
      <c r="K7" s="833"/>
      <c r="L7" s="833"/>
      <c r="M7" s="833"/>
      <c r="N7" s="833"/>
      <c r="O7" s="833"/>
      <c r="P7" s="1030">
        <v>2004</v>
      </c>
      <c r="Q7" s="1819" t="s">
        <v>313</v>
      </c>
      <c r="R7" s="1820"/>
      <c r="S7" s="1820"/>
      <c r="T7" s="1820"/>
      <c r="U7" s="833"/>
      <c r="V7" s="1030">
        <v>2004</v>
      </c>
      <c r="W7" s="1819" t="s">
        <v>314</v>
      </c>
      <c r="X7" s="1819"/>
      <c r="Y7" s="833"/>
      <c r="Z7" s="1030">
        <v>2004</v>
      </c>
      <c r="AA7" s="833"/>
    </row>
    <row r="8" spans="2:27" ht="19.5" customHeight="1" thickBot="1">
      <c r="B8" s="1031"/>
      <c r="C8" s="1032" t="s">
        <v>239</v>
      </c>
      <c r="D8" s="1032" t="s">
        <v>240</v>
      </c>
      <c r="E8" s="1032" t="s">
        <v>241</v>
      </c>
      <c r="F8" s="1032" t="s">
        <v>242</v>
      </c>
      <c r="G8" s="1032" t="s">
        <v>243</v>
      </c>
      <c r="H8" s="1032" t="s">
        <v>244</v>
      </c>
      <c r="I8" s="1032" t="s">
        <v>245</v>
      </c>
      <c r="J8" s="1032" t="s">
        <v>246</v>
      </c>
      <c r="K8" s="1032" t="s">
        <v>247</v>
      </c>
      <c r="L8" s="1032" t="s">
        <v>248</v>
      </c>
      <c r="M8" s="1032" t="s">
        <v>249</v>
      </c>
      <c r="N8" s="1033" t="s">
        <v>250</v>
      </c>
      <c r="O8" s="833"/>
      <c r="P8" s="1031"/>
      <c r="Q8" s="1032" t="s">
        <v>315</v>
      </c>
      <c r="R8" s="1032" t="s">
        <v>316</v>
      </c>
      <c r="S8" s="1032" t="s">
        <v>317</v>
      </c>
      <c r="T8" s="1033" t="s">
        <v>318</v>
      </c>
      <c r="U8" s="833"/>
      <c r="V8" s="1031"/>
      <c r="W8" s="1032" t="s">
        <v>319</v>
      </c>
      <c r="X8" s="1033" t="s">
        <v>320</v>
      </c>
      <c r="Y8" s="833"/>
      <c r="Z8" s="1031"/>
      <c r="AA8" s="1033" t="s">
        <v>321</v>
      </c>
    </row>
    <row r="9" spans="2:27" ht="19.5" customHeight="1" thickBot="1">
      <c r="B9" s="1034" t="s">
        <v>322</v>
      </c>
      <c r="C9" s="1048">
        <v>68.739999999999995</v>
      </c>
      <c r="D9" s="1048">
        <v>68.11</v>
      </c>
      <c r="E9" s="1048">
        <v>83.01</v>
      </c>
      <c r="F9" s="1048">
        <v>89.33</v>
      </c>
      <c r="G9" s="1048">
        <v>98.58</v>
      </c>
      <c r="H9" s="1048">
        <v>114.14</v>
      </c>
      <c r="I9" s="1048">
        <v>129.82</v>
      </c>
      <c r="J9" s="1048">
        <v>132.96</v>
      </c>
      <c r="K9" s="1048">
        <v>142.47999999999999</v>
      </c>
      <c r="L9" s="1048">
        <v>144.24</v>
      </c>
      <c r="M9" s="1048">
        <v>147.36000000000001</v>
      </c>
      <c r="N9" s="1049">
        <v>148.15</v>
      </c>
      <c r="O9" s="833"/>
      <c r="P9" s="1034" t="s">
        <v>322</v>
      </c>
      <c r="Q9" s="1048">
        <v>72.709999999999994</v>
      </c>
      <c r="R9" s="1048">
        <v>102.45</v>
      </c>
      <c r="S9" s="1048">
        <v>135.59</v>
      </c>
      <c r="T9" s="1049">
        <v>146.32</v>
      </c>
      <c r="U9" s="833"/>
      <c r="V9" s="1034" t="s">
        <v>322</v>
      </c>
      <c r="W9" s="1048">
        <v>88.18</v>
      </c>
      <c r="X9" s="1049">
        <v>140.77000000000001</v>
      </c>
      <c r="Y9" s="833"/>
      <c r="Z9" s="1034" t="s">
        <v>322</v>
      </c>
      <c r="AA9" s="1049">
        <v>114</v>
      </c>
    </row>
    <row r="10" spans="2:27" ht="19.5" customHeight="1">
      <c r="B10" s="833"/>
      <c r="C10" s="833"/>
      <c r="D10" s="833"/>
      <c r="E10" s="833"/>
      <c r="F10" s="833"/>
      <c r="G10" s="833"/>
      <c r="H10" s="833"/>
      <c r="I10" s="833"/>
      <c r="J10" s="833"/>
      <c r="K10" s="833"/>
      <c r="L10" s="833"/>
      <c r="M10" s="833"/>
      <c r="N10" s="833"/>
      <c r="O10" s="833"/>
      <c r="P10" s="833"/>
      <c r="Q10" s="833"/>
      <c r="R10" s="833"/>
      <c r="S10" s="833"/>
      <c r="T10" s="833"/>
      <c r="U10" s="833"/>
      <c r="V10" s="833"/>
      <c r="W10" s="833"/>
      <c r="X10" s="833"/>
      <c r="Y10" s="833"/>
      <c r="Z10" s="833"/>
      <c r="AA10" s="833"/>
    </row>
    <row r="11" spans="2:27" ht="19.5" customHeight="1" thickBot="1">
      <c r="B11" s="1030">
        <v>2005</v>
      </c>
      <c r="C11" s="1047" t="s">
        <v>312</v>
      </c>
      <c r="D11" s="833"/>
      <c r="E11" s="833"/>
      <c r="F11" s="833"/>
      <c r="G11" s="833"/>
      <c r="H11" s="833"/>
      <c r="I11" s="833"/>
      <c r="J11" s="833"/>
      <c r="K11" s="833"/>
      <c r="L11" s="833"/>
      <c r="M11" s="833"/>
      <c r="N11" s="833"/>
      <c r="O11" s="833"/>
      <c r="P11" s="1030">
        <v>2005</v>
      </c>
      <c r="Q11" s="1819" t="s">
        <v>313</v>
      </c>
      <c r="R11" s="1820"/>
      <c r="S11" s="1820"/>
      <c r="T11" s="1820"/>
      <c r="U11" s="833"/>
      <c r="V11" s="1030">
        <v>2005</v>
      </c>
      <c r="W11" s="1819" t="s">
        <v>314</v>
      </c>
      <c r="X11" s="1819"/>
      <c r="Y11" s="833"/>
      <c r="Z11" s="1030">
        <v>2005</v>
      </c>
      <c r="AA11" s="833"/>
    </row>
    <row r="12" spans="2:27" ht="19.5" customHeight="1" thickBot="1">
      <c r="B12" s="1031"/>
      <c r="C12" s="1032" t="s">
        <v>239</v>
      </c>
      <c r="D12" s="1032" t="s">
        <v>240</v>
      </c>
      <c r="E12" s="1032" t="s">
        <v>241</v>
      </c>
      <c r="F12" s="1032" t="s">
        <v>242</v>
      </c>
      <c r="G12" s="1032" t="s">
        <v>243</v>
      </c>
      <c r="H12" s="1032" t="s">
        <v>244</v>
      </c>
      <c r="I12" s="1032" t="s">
        <v>245</v>
      </c>
      <c r="J12" s="1032" t="s">
        <v>246</v>
      </c>
      <c r="K12" s="1032" t="s">
        <v>247</v>
      </c>
      <c r="L12" s="1032" t="s">
        <v>248</v>
      </c>
      <c r="M12" s="1032" t="s">
        <v>249</v>
      </c>
      <c r="N12" s="1033" t="s">
        <v>250</v>
      </c>
      <c r="O12" s="833"/>
      <c r="P12" s="1031"/>
      <c r="Q12" s="1032" t="s">
        <v>315</v>
      </c>
      <c r="R12" s="1032" t="s">
        <v>316</v>
      </c>
      <c r="S12" s="1032" t="s">
        <v>317</v>
      </c>
      <c r="T12" s="1033" t="s">
        <v>318</v>
      </c>
      <c r="U12" s="833"/>
      <c r="V12" s="1031"/>
      <c r="W12" s="1032" t="s">
        <v>319</v>
      </c>
      <c r="X12" s="1033" t="s">
        <v>320</v>
      </c>
      <c r="Y12" s="833"/>
      <c r="Z12" s="1031"/>
      <c r="AA12" s="1033" t="s">
        <v>321</v>
      </c>
    </row>
    <row r="13" spans="2:27" ht="19.5" customHeight="1" thickBot="1">
      <c r="B13" s="1034" t="s">
        <v>322</v>
      </c>
      <c r="C13" s="1048">
        <v>135.94999999999999</v>
      </c>
      <c r="D13" s="1048">
        <v>144.91</v>
      </c>
      <c r="E13" s="1048">
        <v>147.18</v>
      </c>
      <c r="F13" s="1048">
        <v>144.59</v>
      </c>
      <c r="G13" s="1048">
        <v>138.82</v>
      </c>
      <c r="H13" s="1048">
        <v>132.52000000000001</v>
      </c>
      <c r="I13" s="1048">
        <v>132.71</v>
      </c>
      <c r="J13" s="1048">
        <v>133.08000000000001</v>
      </c>
      <c r="K13" s="1048">
        <v>133.07</v>
      </c>
      <c r="L13" s="1048">
        <v>129.08000000000001</v>
      </c>
      <c r="M13" s="1048">
        <v>124.8</v>
      </c>
      <c r="N13" s="1049">
        <v>121.71</v>
      </c>
      <c r="O13" s="833"/>
      <c r="P13" s="1034" t="s">
        <v>322</v>
      </c>
      <c r="Q13" s="1048">
        <v>142.88</v>
      </c>
      <c r="R13" s="1048">
        <v>138.04</v>
      </c>
      <c r="S13" s="1048">
        <v>132.96</v>
      </c>
      <c r="T13" s="1049">
        <v>125.14</v>
      </c>
      <c r="U13" s="833"/>
      <c r="V13" s="1034" t="s">
        <v>322</v>
      </c>
      <c r="W13" s="1048">
        <v>140.44</v>
      </c>
      <c r="X13" s="1049">
        <v>129.24</v>
      </c>
      <c r="Y13" s="833"/>
      <c r="Z13" s="1034" t="s">
        <v>322</v>
      </c>
      <c r="AA13" s="1049">
        <v>134.93</v>
      </c>
    </row>
    <row r="14" spans="2:27" ht="19.5" customHeight="1">
      <c r="B14" s="833"/>
      <c r="C14" s="833"/>
      <c r="D14" s="833"/>
      <c r="E14" s="833"/>
      <c r="F14" s="833"/>
      <c r="G14" s="833"/>
      <c r="H14" s="833"/>
      <c r="I14" s="833"/>
      <c r="J14" s="833"/>
      <c r="K14" s="833"/>
      <c r="L14" s="833"/>
      <c r="M14" s="833"/>
      <c r="N14" s="833"/>
      <c r="O14" s="833"/>
      <c r="P14" s="833"/>
      <c r="Q14" s="833"/>
      <c r="R14" s="833"/>
      <c r="S14" s="833"/>
      <c r="T14" s="833"/>
      <c r="U14" s="833"/>
      <c r="V14" s="833"/>
      <c r="W14" s="833"/>
      <c r="X14" s="833"/>
      <c r="Y14" s="833"/>
      <c r="Z14" s="833"/>
      <c r="AA14" s="833"/>
    </row>
    <row r="15" spans="2:27" ht="19.5" customHeight="1" thickBot="1">
      <c r="B15" s="1030">
        <v>2006</v>
      </c>
      <c r="C15" s="1047" t="s">
        <v>312</v>
      </c>
      <c r="D15" s="833"/>
      <c r="E15" s="833"/>
      <c r="F15" s="833"/>
      <c r="G15" s="833"/>
      <c r="H15" s="833"/>
      <c r="I15" s="833"/>
      <c r="J15" s="833"/>
      <c r="K15" s="833"/>
      <c r="L15" s="833"/>
      <c r="M15" s="833"/>
      <c r="N15" s="833"/>
      <c r="O15" s="833"/>
      <c r="P15" s="1030">
        <v>2006</v>
      </c>
      <c r="Q15" s="1819" t="s">
        <v>313</v>
      </c>
      <c r="R15" s="1820"/>
      <c r="S15" s="1820"/>
      <c r="T15" s="1820"/>
      <c r="U15" s="833"/>
      <c r="V15" s="1030">
        <v>2006</v>
      </c>
      <c r="W15" s="1819" t="s">
        <v>314</v>
      </c>
      <c r="X15" s="1819"/>
      <c r="Y15" s="833"/>
      <c r="Z15" s="1030">
        <v>2006</v>
      </c>
      <c r="AA15" s="833"/>
    </row>
    <row r="16" spans="2:27" ht="19.5" customHeight="1" thickBot="1">
      <c r="B16" s="1031"/>
      <c r="C16" s="1032" t="s">
        <v>239</v>
      </c>
      <c r="D16" s="1032" t="s">
        <v>240</v>
      </c>
      <c r="E16" s="1032" t="s">
        <v>241</v>
      </c>
      <c r="F16" s="1032" t="s">
        <v>242</v>
      </c>
      <c r="G16" s="1032" t="s">
        <v>243</v>
      </c>
      <c r="H16" s="1032" t="s">
        <v>244</v>
      </c>
      <c r="I16" s="1032" t="s">
        <v>245</v>
      </c>
      <c r="J16" s="1032" t="s">
        <v>246</v>
      </c>
      <c r="K16" s="1032" t="s">
        <v>247</v>
      </c>
      <c r="L16" s="1032" t="s">
        <v>248</v>
      </c>
      <c r="M16" s="1032" t="s">
        <v>249</v>
      </c>
      <c r="N16" s="1033" t="s">
        <v>250</v>
      </c>
      <c r="O16" s="833"/>
      <c r="P16" s="1031"/>
      <c r="Q16" s="1032" t="s">
        <v>315</v>
      </c>
      <c r="R16" s="1032" t="s">
        <v>316</v>
      </c>
      <c r="S16" s="1032" t="s">
        <v>317</v>
      </c>
      <c r="T16" s="1033" t="s">
        <v>318</v>
      </c>
      <c r="U16" s="833"/>
      <c r="V16" s="1031"/>
      <c r="W16" s="1032" t="s">
        <v>319</v>
      </c>
      <c r="X16" s="1033" t="s">
        <v>320</v>
      </c>
      <c r="Y16" s="833"/>
      <c r="Z16" s="1031"/>
      <c r="AA16" s="1050" t="s">
        <v>321</v>
      </c>
    </row>
    <row r="17" spans="2:27" ht="19.5" customHeight="1" thickBot="1">
      <c r="B17" s="1034" t="s">
        <v>322</v>
      </c>
      <c r="C17" s="1048">
        <v>121.49</v>
      </c>
      <c r="D17" s="1048">
        <v>113.64</v>
      </c>
      <c r="E17" s="1048">
        <v>115.51</v>
      </c>
      <c r="F17" s="1048">
        <v>115.74</v>
      </c>
      <c r="G17" s="1048">
        <v>111.15</v>
      </c>
      <c r="H17" s="1048">
        <v>107.27</v>
      </c>
      <c r="I17" s="1048">
        <v>109.35</v>
      </c>
      <c r="J17" s="1048">
        <v>108.02</v>
      </c>
      <c r="K17" s="1048">
        <v>104.51</v>
      </c>
      <c r="L17" s="1048">
        <v>94.27</v>
      </c>
      <c r="M17" s="1048">
        <v>88.98</v>
      </c>
      <c r="N17" s="1049">
        <v>85.92</v>
      </c>
      <c r="O17" s="1024"/>
      <c r="P17" s="1034" t="s">
        <v>322</v>
      </c>
      <c r="Q17" s="1048">
        <v>116.53</v>
      </c>
      <c r="R17" s="1048">
        <v>111.37</v>
      </c>
      <c r="S17" s="1048">
        <v>107.33</v>
      </c>
      <c r="T17" s="1049">
        <v>89.88</v>
      </c>
      <c r="U17" s="833"/>
      <c r="V17" s="1034" t="s">
        <v>322</v>
      </c>
      <c r="W17" s="1048">
        <v>113.92</v>
      </c>
      <c r="X17" s="1049">
        <v>98.76</v>
      </c>
      <c r="Y17" s="833"/>
      <c r="Z17" s="1034" t="s">
        <v>322</v>
      </c>
      <c r="AA17" s="1051">
        <v>106.29</v>
      </c>
    </row>
    <row r="18" spans="2:27" ht="19.5" customHeight="1">
      <c r="B18" s="1052"/>
      <c r="C18" s="1026"/>
      <c r="D18" s="1026"/>
      <c r="E18" s="1026"/>
      <c r="F18" s="1026"/>
      <c r="G18" s="1026"/>
      <c r="H18" s="1026"/>
      <c r="I18" s="1026"/>
      <c r="J18" s="1026"/>
      <c r="K18" s="1026"/>
      <c r="L18" s="1026"/>
      <c r="M18" s="1026"/>
      <c r="N18" s="1026"/>
      <c r="O18" s="833"/>
      <c r="P18" s="833"/>
      <c r="Q18" s="833"/>
      <c r="R18" s="833"/>
      <c r="S18" s="833"/>
      <c r="T18" s="833"/>
      <c r="U18" s="833"/>
      <c r="V18" s="833"/>
      <c r="W18" s="833"/>
      <c r="X18" s="833"/>
      <c r="Y18" s="833"/>
      <c r="Z18" s="833"/>
      <c r="AA18" s="833"/>
    </row>
    <row r="19" spans="2:27" ht="19.5" customHeight="1" thickBot="1">
      <c r="B19" s="1030">
        <v>2007</v>
      </c>
      <c r="C19" s="1047" t="s">
        <v>312</v>
      </c>
      <c r="D19" s="1026"/>
      <c r="E19" s="1026"/>
      <c r="F19" s="1026"/>
      <c r="G19" s="1026"/>
      <c r="H19" s="1026"/>
      <c r="I19" s="1026"/>
      <c r="J19" s="1026"/>
      <c r="K19" s="1026"/>
      <c r="L19" s="1026"/>
      <c r="M19" s="1026"/>
      <c r="N19" s="1026"/>
      <c r="O19" s="833"/>
      <c r="P19" s="1030">
        <v>2007</v>
      </c>
      <c r="Q19" s="1819" t="s">
        <v>313</v>
      </c>
      <c r="R19" s="1820"/>
      <c r="S19" s="1820"/>
      <c r="T19" s="1820"/>
      <c r="U19" s="833"/>
      <c r="V19" s="1030">
        <v>2007</v>
      </c>
      <c r="W19" s="1819" t="s">
        <v>314</v>
      </c>
      <c r="X19" s="1819"/>
      <c r="Y19" s="833"/>
      <c r="Z19" s="1030">
        <v>2007</v>
      </c>
      <c r="AA19" s="833"/>
    </row>
    <row r="20" spans="2:27" ht="19.5" customHeight="1" thickBot="1">
      <c r="B20" s="1031"/>
      <c r="C20" s="1032" t="s">
        <v>239</v>
      </c>
      <c r="D20" s="1032" t="s">
        <v>240</v>
      </c>
      <c r="E20" s="1032" t="s">
        <v>241</v>
      </c>
      <c r="F20" s="1032" t="s">
        <v>242</v>
      </c>
      <c r="G20" s="1032" t="s">
        <v>243</v>
      </c>
      <c r="H20" s="1032" t="s">
        <v>244</v>
      </c>
      <c r="I20" s="1032" t="s">
        <v>245</v>
      </c>
      <c r="J20" s="1032" t="s">
        <v>246</v>
      </c>
      <c r="K20" s="1032" t="s">
        <v>247</v>
      </c>
      <c r="L20" s="1032" t="s">
        <v>248</v>
      </c>
      <c r="M20" s="1032" t="s">
        <v>249</v>
      </c>
      <c r="N20" s="1033" t="s">
        <v>250</v>
      </c>
      <c r="O20" s="833"/>
      <c r="P20" s="1031"/>
      <c r="Q20" s="1032" t="s">
        <v>315</v>
      </c>
      <c r="R20" s="1032" t="s">
        <v>316</v>
      </c>
      <c r="S20" s="1032" t="s">
        <v>317</v>
      </c>
      <c r="T20" s="1033" t="s">
        <v>318</v>
      </c>
      <c r="U20" s="833"/>
      <c r="V20" s="1031"/>
      <c r="W20" s="1032" t="s">
        <v>319</v>
      </c>
      <c r="X20" s="1033" t="s">
        <v>320</v>
      </c>
      <c r="Y20" s="833"/>
      <c r="Z20" s="1031"/>
      <c r="AA20" s="1050" t="s">
        <v>321</v>
      </c>
    </row>
    <row r="21" spans="2:27" ht="19.5" customHeight="1" thickBot="1">
      <c r="B21" s="1034" t="s">
        <v>322</v>
      </c>
      <c r="C21" s="1048">
        <v>79.34</v>
      </c>
      <c r="D21" s="1048">
        <v>75.11</v>
      </c>
      <c r="E21" s="1048">
        <v>76</v>
      </c>
      <c r="F21" s="1048">
        <v>81.27</v>
      </c>
      <c r="G21" s="1048">
        <v>78.31</v>
      </c>
      <c r="H21" s="1048">
        <v>78.06</v>
      </c>
      <c r="I21" s="1048">
        <v>91.6</v>
      </c>
      <c r="J21" s="1048">
        <v>88.92</v>
      </c>
      <c r="K21" s="1048">
        <v>82.87</v>
      </c>
      <c r="L21" s="1048">
        <v>75.13</v>
      </c>
      <c r="M21" s="1048">
        <v>68.88</v>
      </c>
      <c r="N21" s="1049">
        <v>71.97</v>
      </c>
      <c r="O21" s="833"/>
      <c r="P21" s="1034" t="s">
        <v>322</v>
      </c>
      <c r="Q21" s="1048">
        <v>76.989999999999995</v>
      </c>
      <c r="R21" s="1048">
        <v>79.17</v>
      </c>
      <c r="S21" s="1048">
        <v>87.83</v>
      </c>
      <c r="T21" s="1049">
        <v>72.19</v>
      </c>
      <c r="U21" s="833"/>
      <c r="V21" s="1034" t="s">
        <v>322</v>
      </c>
      <c r="W21" s="1048">
        <v>78.06</v>
      </c>
      <c r="X21" s="1049">
        <v>80.36</v>
      </c>
      <c r="Y21" s="833"/>
      <c r="Z21" s="1034" t="s">
        <v>322</v>
      </c>
      <c r="AA21" s="1053">
        <v>79.2</v>
      </c>
    </row>
    <row r="22" spans="2:27" ht="19.5" customHeight="1">
      <c r="B22" s="1052"/>
      <c r="C22" s="1026"/>
      <c r="D22" s="1026"/>
      <c r="E22" s="1026"/>
      <c r="F22" s="1026"/>
      <c r="G22" s="1026"/>
      <c r="H22" s="1026"/>
      <c r="I22" s="1026"/>
      <c r="J22" s="1026"/>
      <c r="K22" s="1026"/>
      <c r="L22" s="1026"/>
      <c r="M22" s="1026"/>
      <c r="N22" s="1026"/>
      <c r="O22" s="833"/>
      <c r="P22" s="1054"/>
      <c r="Q22" s="1055"/>
      <c r="R22" s="1055"/>
      <c r="S22" s="1055"/>
      <c r="T22" s="1055"/>
      <c r="U22" s="833"/>
      <c r="V22" s="1052"/>
      <c r="W22" s="1026"/>
      <c r="X22" s="1026"/>
      <c r="Y22" s="833"/>
      <c r="Z22" s="1052"/>
      <c r="AA22" s="1056"/>
    </row>
    <row r="23" spans="2:27" ht="19.5" customHeight="1" thickBot="1">
      <c r="B23" s="1030">
        <v>2008</v>
      </c>
      <c r="C23" s="1047" t="s">
        <v>312</v>
      </c>
      <c r="D23" s="1026"/>
      <c r="E23" s="1026"/>
      <c r="F23" s="1026"/>
      <c r="G23" s="1026"/>
      <c r="H23" s="1026"/>
      <c r="I23" s="1026"/>
      <c r="J23" s="1026"/>
      <c r="K23" s="1026"/>
      <c r="L23" s="1026"/>
      <c r="M23" s="1026"/>
      <c r="N23" s="1026"/>
      <c r="O23" s="833"/>
      <c r="P23" s="1030">
        <v>2008</v>
      </c>
      <c r="Q23" s="1057" t="s">
        <v>313</v>
      </c>
      <c r="R23" s="1058"/>
      <c r="S23" s="1058"/>
      <c r="T23" s="1058"/>
      <c r="U23" s="833"/>
      <c r="V23" s="1030">
        <v>2008</v>
      </c>
      <c r="W23" s="1057" t="s">
        <v>314</v>
      </c>
      <c r="X23" s="1057"/>
      <c r="Y23" s="833"/>
      <c r="Z23" s="1030">
        <v>2008</v>
      </c>
      <c r="AA23" s="833"/>
    </row>
    <row r="24" spans="2:27" ht="19.5" customHeight="1" thickBot="1">
      <c r="B24" s="1031"/>
      <c r="C24" s="1032" t="s">
        <v>239</v>
      </c>
      <c r="D24" s="1032" t="s">
        <v>240</v>
      </c>
      <c r="E24" s="1032" t="s">
        <v>241</v>
      </c>
      <c r="F24" s="1032" t="s">
        <v>242</v>
      </c>
      <c r="G24" s="1032" t="s">
        <v>243</v>
      </c>
      <c r="H24" s="1032" t="s">
        <v>244</v>
      </c>
      <c r="I24" s="1032" t="s">
        <v>245</v>
      </c>
      <c r="J24" s="1032" t="s">
        <v>246</v>
      </c>
      <c r="K24" s="1032" t="s">
        <v>247</v>
      </c>
      <c r="L24" s="1032" t="s">
        <v>248</v>
      </c>
      <c r="M24" s="1032" t="s">
        <v>249</v>
      </c>
      <c r="N24" s="1033" t="s">
        <v>250</v>
      </c>
      <c r="O24" s="833"/>
      <c r="P24" s="1031"/>
      <c r="Q24" s="1032" t="s">
        <v>315</v>
      </c>
      <c r="R24" s="1032" t="s">
        <v>316</v>
      </c>
      <c r="S24" s="1032" t="s">
        <v>317</v>
      </c>
      <c r="T24" s="1033" t="s">
        <v>318</v>
      </c>
      <c r="U24" s="833"/>
      <c r="V24" s="1031"/>
      <c r="W24" s="1032" t="s">
        <v>319</v>
      </c>
      <c r="X24" s="1033" t="s">
        <v>320</v>
      </c>
      <c r="Y24" s="833"/>
      <c r="Z24" s="1031"/>
      <c r="AA24" s="1050" t="s">
        <v>321</v>
      </c>
    </row>
    <row r="25" spans="2:27" ht="19.5" customHeight="1" thickBot="1">
      <c r="B25" s="1034" t="s">
        <v>322</v>
      </c>
      <c r="C25" s="1048">
        <v>77.84</v>
      </c>
      <c r="D25" s="1048">
        <v>65.98</v>
      </c>
      <c r="E25" s="1048">
        <v>70.89</v>
      </c>
      <c r="F25" s="1048">
        <v>73.06</v>
      </c>
      <c r="G25" s="1048">
        <v>83.41</v>
      </c>
      <c r="H25" s="1048">
        <v>97.9</v>
      </c>
      <c r="I25" s="1048">
        <v>97.96</v>
      </c>
      <c r="J25" s="1048">
        <v>110.52</v>
      </c>
      <c r="K25" s="1048">
        <v>128</v>
      </c>
      <c r="L25" s="1048">
        <v>133.18</v>
      </c>
      <c r="M25" s="1048">
        <v>139.5</v>
      </c>
      <c r="N25" s="1049">
        <v>150.01</v>
      </c>
      <c r="O25" s="833"/>
      <c r="P25" s="1034" t="s">
        <v>322</v>
      </c>
      <c r="Q25" s="1048">
        <v>71.89</v>
      </c>
      <c r="R25" s="1048">
        <v>84.07</v>
      </c>
      <c r="S25" s="1048">
        <v>111.15</v>
      </c>
      <c r="T25" s="1049">
        <v>140.24</v>
      </c>
      <c r="U25" s="833"/>
      <c r="V25" s="1034" t="s">
        <v>322</v>
      </c>
      <c r="W25" s="1048">
        <v>77.94</v>
      </c>
      <c r="X25" s="1049">
        <v>125.48</v>
      </c>
      <c r="Y25" s="833"/>
      <c r="Z25" s="1034" t="s">
        <v>322</v>
      </c>
      <c r="AA25" s="1053">
        <v>101.37</v>
      </c>
    </row>
    <row r="26" spans="2:27" ht="19.5" customHeight="1">
      <c r="B26" s="1052"/>
      <c r="C26" s="1026"/>
      <c r="D26" s="1026"/>
      <c r="E26" s="1026"/>
      <c r="F26" s="1026"/>
      <c r="G26" s="1026"/>
      <c r="H26" s="1026"/>
      <c r="I26" s="1026"/>
      <c r="J26" s="1026"/>
      <c r="K26" s="1026"/>
      <c r="L26" s="1026"/>
      <c r="M26" s="1026"/>
      <c r="N26" s="1026"/>
      <c r="O26" s="833"/>
      <c r="P26" s="1054"/>
      <c r="Q26" s="1055"/>
      <c r="R26" s="1055"/>
      <c r="S26" s="1055"/>
      <c r="T26" s="1055"/>
      <c r="U26" s="833"/>
      <c r="V26" s="1052"/>
      <c r="W26" s="1026"/>
      <c r="X26" s="1026"/>
      <c r="Y26" s="833"/>
      <c r="Z26" s="1052"/>
      <c r="AA26" s="1056"/>
    </row>
    <row r="27" spans="2:27" ht="19.5" customHeight="1" thickBot="1">
      <c r="B27" s="1030">
        <v>2009</v>
      </c>
      <c r="C27" s="1047" t="s">
        <v>312</v>
      </c>
      <c r="D27" s="1026"/>
      <c r="E27" s="1026"/>
      <c r="F27" s="1026"/>
      <c r="G27" s="1026"/>
      <c r="H27" s="1026"/>
      <c r="I27" s="1026"/>
      <c r="J27" s="1026"/>
      <c r="K27" s="1026"/>
      <c r="L27" s="1026"/>
      <c r="M27" s="1026"/>
      <c r="N27" s="1026"/>
      <c r="O27" s="833"/>
      <c r="P27" s="1030">
        <v>2009</v>
      </c>
      <c r="Q27" s="1057" t="s">
        <v>313</v>
      </c>
      <c r="R27" s="1058"/>
      <c r="S27" s="1058"/>
      <c r="T27" s="1058"/>
      <c r="U27" s="833"/>
      <c r="V27" s="1030">
        <v>2009</v>
      </c>
      <c r="W27" s="1057" t="s">
        <v>314</v>
      </c>
      <c r="X27" s="1057"/>
      <c r="Y27" s="833"/>
      <c r="Z27" s="1030">
        <v>2009</v>
      </c>
      <c r="AA27" s="833"/>
    </row>
    <row r="28" spans="2:27" ht="19.5" customHeight="1" thickBot="1">
      <c r="B28" s="1031"/>
      <c r="C28" s="1032" t="s">
        <v>239</v>
      </c>
      <c r="D28" s="1032" t="s">
        <v>240</v>
      </c>
      <c r="E28" s="1032" t="s">
        <v>241</v>
      </c>
      <c r="F28" s="1032" t="s">
        <v>242</v>
      </c>
      <c r="G28" s="1032" t="s">
        <v>243</v>
      </c>
      <c r="H28" s="1032" t="s">
        <v>244</v>
      </c>
      <c r="I28" s="1032" t="s">
        <v>245</v>
      </c>
      <c r="J28" s="1032" t="s">
        <v>246</v>
      </c>
      <c r="K28" s="1032" t="s">
        <v>247</v>
      </c>
      <c r="L28" s="1032" t="s">
        <v>248</v>
      </c>
      <c r="M28" s="1032" t="s">
        <v>249</v>
      </c>
      <c r="N28" s="1033" t="s">
        <v>250</v>
      </c>
      <c r="O28" s="833"/>
      <c r="P28" s="1031"/>
      <c r="Q28" s="1032" t="s">
        <v>315</v>
      </c>
      <c r="R28" s="1032" t="s">
        <v>316</v>
      </c>
      <c r="S28" s="1032" t="s">
        <v>317</v>
      </c>
      <c r="T28" s="1033" t="s">
        <v>318</v>
      </c>
      <c r="U28" s="833"/>
      <c r="V28" s="1031"/>
      <c r="W28" s="1032" t="s">
        <v>319</v>
      </c>
      <c r="X28" s="1033" t="s">
        <v>320</v>
      </c>
      <c r="Y28" s="833"/>
      <c r="Z28" s="1031"/>
      <c r="AA28" s="1050" t="s">
        <v>321</v>
      </c>
    </row>
    <row r="29" spans="2:27" ht="19.5" customHeight="1" thickBot="1">
      <c r="B29" s="1034" t="s">
        <v>322</v>
      </c>
      <c r="C29" s="1048">
        <v>157.63999999999999</v>
      </c>
      <c r="D29" s="1048">
        <v>164.67</v>
      </c>
      <c r="E29" s="1048">
        <v>184.13</v>
      </c>
      <c r="F29" s="1048">
        <v>190.88</v>
      </c>
      <c r="G29" s="1048">
        <v>189.16</v>
      </c>
      <c r="H29" s="1048">
        <v>189.39</v>
      </c>
      <c r="I29" s="1048">
        <v>193.46</v>
      </c>
      <c r="J29" s="1048">
        <v>187.76</v>
      </c>
      <c r="K29" s="1048">
        <v>181.9</v>
      </c>
      <c r="L29" s="1048">
        <v>165.79</v>
      </c>
      <c r="M29" s="1048">
        <v>157.02000000000001</v>
      </c>
      <c r="N29" s="1049">
        <v>154.63999999999999</v>
      </c>
      <c r="O29" s="833"/>
      <c r="P29" s="1034" t="s">
        <v>322</v>
      </c>
      <c r="Q29" s="1048">
        <v>169.08</v>
      </c>
      <c r="R29" s="1048">
        <v>189.88</v>
      </c>
      <c r="S29" s="1048">
        <v>187.69</v>
      </c>
      <c r="T29" s="1049">
        <v>159.29</v>
      </c>
      <c r="U29" s="833"/>
      <c r="V29" s="1031" t="s">
        <v>322</v>
      </c>
      <c r="W29" s="1032">
        <v>179.76</v>
      </c>
      <c r="X29" s="1033">
        <v>175.01</v>
      </c>
      <c r="Y29" s="833"/>
      <c r="Z29" s="1031" t="s">
        <v>322</v>
      </c>
      <c r="AA29" s="1050">
        <v>177.29</v>
      </c>
    </row>
    <row r="30" spans="2:27" ht="19.5" customHeight="1">
      <c r="B30" s="1052"/>
      <c r="C30" s="1026"/>
      <c r="D30" s="1026"/>
      <c r="E30" s="1026"/>
      <c r="F30" s="1026"/>
      <c r="G30" s="1026"/>
      <c r="H30" s="1026"/>
      <c r="I30" s="1026"/>
      <c r="J30" s="1026"/>
      <c r="K30" s="1026"/>
      <c r="L30" s="1026"/>
      <c r="M30" s="1026"/>
      <c r="N30" s="1026"/>
      <c r="O30" s="833"/>
      <c r="P30" s="1054"/>
      <c r="Q30" s="1055"/>
      <c r="R30" s="1055"/>
      <c r="S30" s="1055"/>
      <c r="T30" s="1055"/>
      <c r="U30" s="833"/>
      <c r="V30" s="1052"/>
      <c r="W30" s="1026"/>
      <c r="X30" s="1026"/>
      <c r="Y30" s="833"/>
      <c r="Z30" s="1052"/>
      <c r="AA30" s="1056"/>
    </row>
    <row r="31" spans="2:27" ht="19.5" customHeight="1" thickBot="1">
      <c r="B31" s="1030">
        <v>2010</v>
      </c>
      <c r="C31" s="1047" t="s">
        <v>312</v>
      </c>
      <c r="D31" s="1026"/>
      <c r="E31" s="1026"/>
      <c r="F31" s="1026"/>
      <c r="G31" s="1026"/>
      <c r="H31" s="1026"/>
      <c r="I31" s="1026"/>
      <c r="J31" s="1026"/>
      <c r="K31" s="1026"/>
      <c r="L31" s="1026"/>
      <c r="M31" s="1026"/>
      <c r="N31" s="1026"/>
      <c r="O31" s="833"/>
      <c r="P31" s="1030">
        <v>2010</v>
      </c>
      <c r="Q31" s="1057" t="s">
        <v>313</v>
      </c>
      <c r="R31" s="1058"/>
      <c r="S31" s="1058"/>
      <c r="T31" s="1058"/>
      <c r="U31" s="833"/>
      <c r="V31" s="1030">
        <v>2010</v>
      </c>
      <c r="W31" s="1057" t="s">
        <v>314</v>
      </c>
      <c r="X31" s="1057"/>
      <c r="Y31" s="833"/>
      <c r="Z31" s="1030">
        <v>2010</v>
      </c>
      <c r="AA31" s="833"/>
    </row>
    <row r="32" spans="2:27" ht="19.5" customHeight="1" thickBot="1">
      <c r="B32" s="1031"/>
      <c r="C32" s="1032" t="s">
        <v>239</v>
      </c>
      <c r="D32" s="1032" t="s">
        <v>240</v>
      </c>
      <c r="E32" s="1032" t="s">
        <v>241</v>
      </c>
      <c r="F32" s="1032" t="s">
        <v>242</v>
      </c>
      <c r="G32" s="1032" t="s">
        <v>243</v>
      </c>
      <c r="H32" s="1032" t="s">
        <v>244</v>
      </c>
      <c r="I32" s="1032" t="s">
        <v>245</v>
      </c>
      <c r="J32" s="1032" t="s">
        <v>246</v>
      </c>
      <c r="K32" s="1032" t="s">
        <v>247</v>
      </c>
      <c r="L32" s="1032" t="s">
        <v>248</v>
      </c>
      <c r="M32" s="1032" t="s">
        <v>249</v>
      </c>
      <c r="N32" s="1033" t="s">
        <v>250</v>
      </c>
      <c r="O32" s="833"/>
      <c r="P32" s="1031"/>
      <c r="Q32" s="1032" t="s">
        <v>315</v>
      </c>
      <c r="R32" s="1032" t="s">
        <v>316</v>
      </c>
      <c r="S32" s="1032" t="s">
        <v>317</v>
      </c>
      <c r="T32" s="1033" t="s">
        <v>318</v>
      </c>
      <c r="U32" s="833"/>
      <c r="V32" s="1031"/>
      <c r="W32" s="1032" t="s">
        <v>319</v>
      </c>
      <c r="X32" s="1033" t="s">
        <v>320</v>
      </c>
      <c r="Y32" s="833"/>
      <c r="Z32" s="1031"/>
      <c r="AA32" s="1050" t="s">
        <v>321</v>
      </c>
    </row>
    <row r="33" spans="2:32" ht="19.5" customHeight="1" thickBot="1">
      <c r="B33" s="1034" t="s">
        <v>322</v>
      </c>
      <c r="C33" s="1048">
        <v>146.53</v>
      </c>
      <c r="D33" s="1048">
        <v>135.78</v>
      </c>
      <c r="E33" s="1048">
        <v>151.1</v>
      </c>
      <c r="F33" s="1048">
        <v>148.16</v>
      </c>
      <c r="G33" s="1048">
        <v>138.93</v>
      </c>
      <c r="H33" s="1048">
        <v>131.65</v>
      </c>
      <c r="I33" s="1048">
        <v>121.06</v>
      </c>
      <c r="J33" s="1048">
        <v>113.93</v>
      </c>
      <c r="K33" s="1048">
        <v>103.77</v>
      </c>
      <c r="L33" s="1048">
        <v>89.22</v>
      </c>
      <c r="M33" s="1048">
        <v>87.51</v>
      </c>
      <c r="N33" s="1049">
        <v>80.459999999999994</v>
      </c>
      <c r="O33" s="833"/>
      <c r="P33" s="1034" t="s">
        <v>322</v>
      </c>
      <c r="Q33" s="1048">
        <v>145.30000000000001</v>
      </c>
      <c r="R33" s="1048">
        <v>138.97999999999999</v>
      </c>
      <c r="S33" s="1048">
        <v>112.06</v>
      </c>
      <c r="T33" s="1049">
        <v>85.92</v>
      </c>
      <c r="U33" s="833"/>
      <c r="V33" s="1031" t="s">
        <v>322</v>
      </c>
      <c r="W33" s="1032">
        <v>141.96</v>
      </c>
      <c r="X33" s="1033">
        <v>100.04</v>
      </c>
      <c r="Y33" s="833"/>
      <c r="Z33" s="1031" t="s">
        <v>322</v>
      </c>
      <c r="AA33" s="1050">
        <v>120.97</v>
      </c>
    </row>
    <row r="34" spans="2:32" ht="19.5" customHeight="1">
      <c r="B34" s="1052"/>
      <c r="C34" s="1026"/>
      <c r="D34" s="1026"/>
      <c r="E34" s="1026"/>
      <c r="F34" s="1026"/>
      <c r="G34" s="1026"/>
      <c r="H34" s="1026"/>
      <c r="I34" s="1026"/>
      <c r="J34" s="1026"/>
      <c r="K34" s="1026"/>
      <c r="L34" s="1026"/>
      <c r="M34" s="1026"/>
      <c r="N34" s="1026"/>
      <c r="O34" s="833"/>
      <c r="P34" s="1054"/>
      <c r="Q34" s="1055"/>
      <c r="R34" s="1055"/>
      <c r="S34" s="1055"/>
      <c r="T34" s="1055"/>
      <c r="U34" s="833"/>
      <c r="V34" s="1052"/>
      <c r="W34" s="1026"/>
      <c r="X34" s="1026"/>
      <c r="Y34" s="833"/>
      <c r="Z34" s="1052"/>
      <c r="AA34" s="1056"/>
    </row>
    <row r="35" spans="2:32" ht="19.5" customHeight="1" thickBot="1">
      <c r="B35" s="1030">
        <v>2011</v>
      </c>
      <c r="C35" s="1047" t="s">
        <v>312</v>
      </c>
      <c r="D35" s="1026"/>
      <c r="E35" s="1026"/>
      <c r="F35" s="1026"/>
      <c r="G35" s="1026"/>
      <c r="H35" s="1026"/>
      <c r="I35" s="1026"/>
      <c r="J35" s="1026"/>
      <c r="K35" s="1026"/>
      <c r="L35" s="1026"/>
      <c r="M35" s="1026"/>
      <c r="N35" s="1026"/>
      <c r="O35" s="833"/>
      <c r="P35" s="1030">
        <v>2011</v>
      </c>
      <c r="Q35" s="1057" t="s">
        <v>313</v>
      </c>
      <c r="R35" s="1058"/>
      <c r="S35" s="1058"/>
      <c r="T35" s="1058"/>
      <c r="U35" s="833"/>
      <c r="V35" s="1030">
        <v>2011</v>
      </c>
      <c r="W35" s="1057" t="s">
        <v>314</v>
      </c>
      <c r="X35" s="1057"/>
      <c r="Y35" s="833"/>
      <c r="Z35" s="1030">
        <v>2011</v>
      </c>
      <c r="AA35" s="833"/>
    </row>
    <row r="36" spans="2:32" ht="19.5" customHeight="1" thickBot="1">
      <c r="B36" s="1031"/>
      <c r="C36" s="1032" t="s">
        <v>239</v>
      </c>
      <c r="D36" s="1032" t="s">
        <v>240</v>
      </c>
      <c r="E36" s="1032" t="s">
        <v>241</v>
      </c>
      <c r="F36" s="1032" t="s">
        <v>242</v>
      </c>
      <c r="G36" s="1032" t="s">
        <v>243</v>
      </c>
      <c r="H36" s="1032" t="s">
        <v>244</v>
      </c>
      <c r="I36" s="1032" t="s">
        <v>245</v>
      </c>
      <c r="J36" s="1032" t="s">
        <v>246</v>
      </c>
      <c r="K36" s="1032" t="s">
        <v>247</v>
      </c>
      <c r="L36" s="1032" t="s">
        <v>248</v>
      </c>
      <c r="M36" s="1032" t="s">
        <v>249</v>
      </c>
      <c r="N36" s="1033" t="s">
        <v>250</v>
      </c>
      <c r="O36" s="833"/>
      <c r="P36" s="1031"/>
      <c r="Q36" s="1032" t="s">
        <v>315</v>
      </c>
      <c r="R36" s="1032" t="s">
        <v>316</v>
      </c>
      <c r="S36" s="1032" t="s">
        <v>317</v>
      </c>
      <c r="T36" s="1033" t="s">
        <v>318</v>
      </c>
      <c r="U36" s="833"/>
      <c r="V36" s="1031"/>
      <c r="W36" s="1032" t="s">
        <v>319</v>
      </c>
      <c r="X36" s="1033" t="s">
        <v>320</v>
      </c>
      <c r="Y36" s="833"/>
      <c r="Z36" s="1031"/>
      <c r="AA36" s="1050" t="s">
        <v>321</v>
      </c>
    </row>
    <row r="37" spans="2:32" ht="19.5" customHeight="1" thickBot="1">
      <c r="B37" s="1034" t="s">
        <v>322</v>
      </c>
      <c r="C37" s="1048">
        <v>78.56</v>
      </c>
      <c r="D37" s="1048">
        <v>79.5</v>
      </c>
      <c r="E37" s="1048">
        <v>95.8</v>
      </c>
      <c r="F37" s="1048">
        <v>112.05</v>
      </c>
      <c r="G37" s="1048">
        <v>115.05</v>
      </c>
      <c r="H37" s="1048">
        <v>113.46</v>
      </c>
      <c r="I37" s="1048">
        <v>126.2</v>
      </c>
      <c r="J37" s="1048">
        <v>126.39</v>
      </c>
      <c r="K37" s="1048">
        <v>131.16</v>
      </c>
      <c r="L37" s="1048">
        <v>135.18</v>
      </c>
      <c r="M37" s="1048">
        <v>142.22999999999999</v>
      </c>
      <c r="N37" s="1049">
        <v>156.77000000000001</v>
      </c>
      <c r="O37" s="833"/>
      <c r="P37" s="1034" t="s">
        <v>322</v>
      </c>
      <c r="Q37" s="1048">
        <v>85.89</v>
      </c>
      <c r="R37" s="1048">
        <v>113.58</v>
      </c>
      <c r="S37" s="1048">
        <v>127.81</v>
      </c>
      <c r="T37" s="1049">
        <v>143.93</v>
      </c>
      <c r="U37" s="833"/>
      <c r="V37" s="1031" t="s">
        <v>322</v>
      </c>
      <c r="W37" s="1032">
        <v>99.62</v>
      </c>
      <c r="X37" s="1033">
        <v>135.55000000000001</v>
      </c>
      <c r="Y37" s="833"/>
      <c r="Z37" s="1031" t="s">
        <v>322</v>
      </c>
      <c r="AA37" s="1050">
        <v>117.31</v>
      </c>
      <c r="AB37" s="477"/>
      <c r="AF37" s="1025"/>
    </row>
    <row r="38" spans="2:32" ht="19.5" customHeight="1">
      <c r="B38" s="1052"/>
      <c r="C38" s="1026"/>
      <c r="D38" s="1026"/>
      <c r="E38" s="1026"/>
      <c r="F38" s="1026"/>
      <c r="G38" s="1026"/>
      <c r="H38" s="1026"/>
      <c r="I38" s="1026"/>
      <c r="J38" s="1026"/>
      <c r="K38" s="1026"/>
      <c r="L38" s="1026"/>
      <c r="M38" s="1026"/>
      <c r="N38" s="1026"/>
      <c r="O38" s="833"/>
      <c r="P38" s="1026"/>
      <c r="Q38" s="1026"/>
      <c r="R38" s="1026"/>
      <c r="S38" s="1026"/>
      <c r="T38" s="1026"/>
      <c r="U38" s="833"/>
      <c r="V38" s="1026"/>
      <c r="W38" s="1026"/>
      <c r="X38" s="1026"/>
      <c r="Y38" s="1026"/>
      <c r="Z38" s="1026"/>
      <c r="AA38" s="1026"/>
      <c r="AF38" s="1025"/>
    </row>
    <row r="39" spans="2:32" ht="19.5" customHeight="1" thickBot="1">
      <c r="B39" s="1030">
        <v>2012</v>
      </c>
      <c r="C39" s="1047" t="s">
        <v>312</v>
      </c>
      <c r="D39" s="1026"/>
      <c r="E39" s="1026"/>
      <c r="F39" s="1026"/>
      <c r="G39" s="1026"/>
      <c r="H39" s="1026"/>
      <c r="I39" s="1026"/>
      <c r="J39" s="1026"/>
      <c r="K39" s="1026"/>
      <c r="L39" s="1026"/>
      <c r="M39" s="1026"/>
      <c r="N39" s="1026"/>
      <c r="O39" s="833"/>
      <c r="P39" s="1030">
        <v>2012</v>
      </c>
      <c r="Q39" s="1057" t="s">
        <v>313</v>
      </c>
      <c r="R39" s="1058"/>
      <c r="S39" s="1058"/>
      <c r="T39" s="1058"/>
      <c r="U39" s="833"/>
      <c r="V39" s="1030">
        <v>2012</v>
      </c>
      <c r="W39" s="1057" t="s">
        <v>314</v>
      </c>
      <c r="X39" s="1057"/>
      <c r="Y39" s="833"/>
      <c r="Z39" s="1030">
        <v>2012</v>
      </c>
      <c r="AA39" s="833"/>
      <c r="AF39" s="1025"/>
    </row>
    <row r="40" spans="2:32" ht="19.5" customHeight="1" thickBot="1">
      <c r="B40" s="1031"/>
      <c r="C40" s="1032" t="s">
        <v>239</v>
      </c>
      <c r="D40" s="1032" t="s">
        <v>240</v>
      </c>
      <c r="E40" s="1032" t="s">
        <v>241</v>
      </c>
      <c r="F40" s="1032" t="s">
        <v>242</v>
      </c>
      <c r="G40" s="1032" t="s">
        <v>243</v>
      </c>
      <c r="H40" s="1032" t="s">
        <v>244</v>
      </c>
      <c r="I40" s="1032" t="s">
        <v>245</v>
      </c>
      <c r="J40" s="1032" t="s">
        <v>246</v>
      </c>
      <c r="K40" s="1032" t="s">
        <v>247</v>
      </c>
      <c r="L40" s="1032" t="s">
        <v>248</v>
      </c>
      <c r="M40" s="1032" t="s">
        <v>249</v>
      </c>
      <c r="N40" s="1033" t="s">
        <v>250</v>
      </c>
      <c r="O40" s="833"/>
      <c r="P40" s="1031"/>
      <c r="Q40" s="1032" t="s">
        <v>315</v>
      </c>
      <c r="R40" s="1032" t="s">
        <v>316</v>
      </c>
      <c r="S40" s="1032" t="s">
        <v>317</v>
      </c>
      <c r="T40" s="1033" t="s">
        <v>318</v>
      </c>
      <c r="U40" s="833"/>
      <c r="V40" s="1031"/>
      <c r="W40" s="1032" t="s">
        <v>319</v>
      </c>
      <c r="X40" s="1033" t="s">
        <v>320</v>
      </c>
      <c r="Y40" s="833"/>
      <c r="Z40" s="1031"/>
      <c r="AA40" s="1050" t="s">
        <v>321</v>
      </c>
      <c r="AF40" s="1025"/>
    </row>
    <row r="41" spans="2:32" ht="19.5" customHeight="1" thickBot="1">
      <c r="B41" s="1034" t="s">
        <v>322</v>
      </c>
      <c r="C41" s="1048">
        <v>164.61</v>
      </c>
      <c r="D41" s="1048">
        <v>169.95</v>
      </c>
      <c r="E41" s="1048">
        <v>176.6</v>
      </c>
      <c r="F41" s="1048">
        <v>182.99</v>
      </c>
      <c r="G41" s="1048">
        <v>183.27</v>
      </c>
      <c r="H41" s="1048">
        <v>176.31</v>
      </c>
      <c r="I41" s="1048">
        <v>175.64</v>
      </c>
      <c r="J41" s="1048">
        <v>178.38</v>
      </c>
      <c r="K41" s="1048">
        <v>185.49</v>
      </c>
      <c r="L41" s="1048">
        <v>186.13</v>
      </c>
      <c r="M41" s="1048">
        <v>184.29</v>
      </c>
      <c r="N41" s="1049">
        <v>177.08</v>
      </c>
      <c r="O41" s="833"/>
      <c r="P41" s="1034" t="s">
        <v>322</v>
      </c>
      <c r="Q41" s="1048">
        <v>170.4</v>
      </c>
      <c r="R41" s="1048">
        <v>180.93</v>
      </c>
      <c r="S41" s="1048">
        <v>179.75</v>
      </c>
      <c r="T41" s="1049">
        <v>183.05</v>
      </c>
      <c r="U41" s="833"/>
      <c r="V41" s="1031" t="s">
        <v>322</v>
      </c>
      <c r="W41" s="1032">
        <v>175.82</v>
      </c>
      <c r="X41" s="1059">
        <v>181.3</v>
      </c>
      <c r="Y41" s="833"/>
      <c r="Z41" s="1031" t="s">
        <v>322</v>
      </c>
      <c r="AA41" s="1060">
        <v>178.6</v>
      </c>
      <c r="AF41" s="1025"/>
    </row>
    <row r="42" spans="2:32" ht="19.5" customHeight="1">
      <c r="B42" s="1052"/>
      <c r="C42" s="1026"/>
      <c r="D42" s="1026"/>
      <c r="E42" s="1026"/>
      <c r="F42" s="1026"/>
      <c r="G42" s="1026"/>
      <c r="H42" s="1026"/>
      <c r="I42" s="1026"/>
      <c r="J42" s="1026"/>
      <c r="K42" s="1026"/>
      <c r="L42" s="1026"/>
      <c r="M42" s="1026"/>
      <c r="N42" s="1026"/>
      <c r="O42" s="833"/>
      <c r="P42" s="1026"/>
      <c r="Q42" s="1026"/>
      <c r="R42" s="1026"/>
      <c r="S42" s="1026"/>
      <c r="T42" s="1026"/>
      <c r="U42" s="833"/>
      <c r="V42" s="1026"/>
      <c r="W42" s="1026"/>
      <c r="X42" s="1026"/>
      <c r="Y42" s="1026"/>
      <c r="Z42" s="1026"/>
      <c r="AA42" s="1026"/>
      <c r="AF42" s="1025"/>
    </row>
    <row r="43" spans="2:32" ht="19.5" customHeight="1" thickBot="1">
      <c r="B43" s="1030">
        <v>2013</v>
      </c>
      <c r="C43" s="1047" t="s">
        <v>312</v>
      </c>
      <c r="D43" s="1026"/>
      <c r="E43" s="1026"/>
      <c r="F43" s="1026"/>
      <c r="G43" s="1026"/>
      <c r="H43" s="1026"/>
      <c r="I43" s="1026"/>
      <c r="J43" s="1026"/>
      <c r="K43" s="1026"/>
      <c r="L43" s="1026"/>
      <c r="M43" s="1026"/>
      <c r="N43" s="1026"/>
      <c r="O43" s="833"/>
      <c r="P43" s="1030">
        <v>2013</v>
      </c>
      <c r="Q43" s="1057" t="s">
        <v>313</v>
      </c>
      <c r="R43" s="1058"/>
      <c r="S43" s="1058"/>
      <c r="T43" s="1058"/>
      <c r="U43" s="833"/>
      <c r="V43" s="1030">
        <v>2013</v>
      </c>
      <c r="W43" s="1057" t="s">
        <v>314</v>
      </c>
      <c r="X43" s="1057"/>
      <c r="Y43" s="833"/>
      <c r="Z43" s="1030">
        <v>2013</v>
      </c>
      <c r="AA43" s="833"/>
      <c r="AF43" s="1025"/>
    </row>
    <row r="44" spans="2:32" ht="19.5" customHeight="1" thickBot="1">
      <c r="B44" s="1031"/>
      <c r="C44" s="1032" t="s">
        <v>239</v>
      </c>
      <c r="D44" s="1032" t="s">
        <v>240</v>
      </c>
      <c r="E44" s="1032" t="s">
        <v>241</v>
      </c>
      <c r="F44" s="1032" t="s">
        <v>242</v>
      </c>
      <c r="G44" s="1032" t="s">
        <v>243</v>
      </c>
      <c r="H44" s="1032" t="s">
        <v>244</v>
      </c>
      <c r="I44" s="1032" t="s">
        <v>245</v>
      </c>
      <c r="J44" s="1032" t="s">
        <v>246</v>
      </c>
      <c r="K44" s="1032" t="s">
        <v>247</v>
      </c>
      <c r="L44" s="1032" t="s">
        <v>248</v>
      </c>
      <c r="M44" s="1032" t="s">
        <v>249</v>
      </c>
      <c r="N44" s="1033" t="s">
        <v>250</v>
      </c>
      <c r="O44" s="833"/>
      <c r="P44" s="1031"/>
      <c r="Q44" s="1032" t="s">
        <v>315</v>
      </c>
      <c r="R44" s="1032" t="s">
        <v>316</v>
      </c>
      <c r="S44" s="1032" t="s">
        <v>317</v>
      </c>
      <c r="T44" s="1033" t="s">
        <v>318</v>
      </c>
      <c r="U44" s="833"/>
      <c r="V44" s="1031"/>
      <c r="W44" s="1032" t="s">
        <v>319</v>
      </c>
      <c r="X44" s="1033" t="s">
        <v>320</v>
      </c>
      <c r="Y44" s="833"/>
      <c r="Z44" s="1031"/>
      <c r="AA44" s="1050" t="s">
        <v>321</v>
      </c>
      <c r="AF44" s="1025"/>
    </row>
    <row r="45" spans="2:32" ht="19.5" customHeight="1" thickBot="1">
      <c r="B45" s="1034" t="s">
        <v>322</v>
      </c>
      <c r="C45" s="1048">
        <v>173.39</v>
      </c>
      <c r="D45" s="1048">
        <v>168.68</v>
      </c>
      <c r="E45" s="1048">
        <v>172.45</v>
      </c>
      <c r="F45" s="1048">
        <v>175.46</v>
      </c>
      <c r="G45" s="1048">
        <v>174.43</v>
      </c>
      <c r="H45" s="1048">
        <v>175.06</v>
      </c>
      <c r="I45" s="1048">
        <v>172.62</v>
      </c>
      <c r="J45" s="1048">
        <v>172.44</v>
      </c>
      <c r="K45" s="1048">
        <v>180.5</v>
      </c>
      <c r="L45" s="1048">
        <v>173.82</v>
      </c>
      <c r="M45" s="1048">
        <v>167.38</v>
      </c>
      <c r="N45" s="1049">
        <v>163.43</v>
      </c>
      <c r="O45" s="833"/>
      <c r="P45" s="1034" t="s">
        <v>322</v>
      </c>
      <c r="Q45" s="1048">
        <v>171.59</v>
      </c>
      <c r="R45" s="1048">
        <v>174.95</v>
      </c>
      <c r="S45" s="1048">
        <v>174.8</v>
      </c>
      <c r="T45" s="1049">
        <v>169.13</v>
      </c>
      <c r="U45" s="833"/>
      <c r="V45" s="1031" t="s">
        <v>322</v>
      </c>
      <c r="W45" s="1032">
        <v>173.22</v>
      </c>
      <c r="X45" s="1033">
        <v>172.22</v>
      </c>
      <c r="Y45" s="833"/>
      <c r="Z45" s="1031" t="s">
        <v>322</v>
      </c>
      <c r="AA45" s="1050">
        <v>172.76</v>
      </c>
      <c r="AF45" s="1025"/>
    </row>
    <row r="46" spans="2:32" ht="19.5" customHeight="1">
      <c r="B46" s="1052"/>
      <c r="C46" s="1026"/>
      <c r="D46" s="1026"/>
      <c r="E46" s="1026"/>
      <c r="F46" s="1026"/>
      <c r="G46" s="1026"/>
      <c r="H46" s="1026"/>
      <c r="I46" s="1026"/>
      <c r="J46" s="1026"/>
      <c r="K46" s="1026"/>
      <c r="L46" s="1026"/>
      <c r="M46" s="1026"/>
      <c r="N46" s="1026"/>
      <c r="O46" s="833"/>
      <c r="P46" s="1026"/>
      <c r="Q46" s="1026"/>
      <c r="R46" s="1026"/>
      <c r="S46" s="1026"/>
      <c r="T46" s="1026"/>
      <c r="U46" s="833"/>
      <c r="V46" s="1026"/>
      <c r="W46" s="1026"/>
      <c r="X46" s="1026"/>
      <c r="Y46" s="1026"/>
      <c r="Z46" s="1026"/>
      <c r="AA46" s="1026"/>
      <c r="AF46" s="1025"/>
    </row>
    <row r="47" spans="2:32" ht="19.5" customHeight="1" thickBot="1">
      <c r="B47" s="1030">
        <v>2014</v>
      </c>
      <c r="C47" s="1047" t="s">
        <v>312</v>
      </c>
      <c r="D47" s="1026"/>
      <c r="E47" s="1026"/>
      <c r="F47" s="1026"/>
      <c r="G47" s="1026"/>
      <c r="H47" s="1026"/>
      <c r="I47" s="1026"/>
      <c r="J47" s="1026"/>
      <c r="K47" s="1026"/>
      <c r="L47" s="1026"/>
      <c r="M47" s="1026"/>
      <c r="N47" s="1026"/>
      <c r="O47" s="833"/>
      <c r="P47" s="1030">
        <v>2014</v>
      </c>
      <c r="Q47" s="1057" t="s">
        <v>313</v>
      </c>
      <c r="R47" s="1058"/>
      <c r="S47" s="1058"/>
      <c r="T47" s="1058"/>
      <c r="U47" s="833"/>
      <c r="V47" s="1030">
        <v>2014</v>
      </c>
      <c r="W47" s="1057" t="s">
        <v>314</v>
      </c>
      <c r="X47" s="1057"/>
      <c r="Y47" s="833"/>
      <c r="Z47" s="1030">
        <v>2014</v>
      </c>
      <c r="AA47" s="833"/>
      <c r="AF47" s="1025"/>
    </row>
    <row r="48" spans="2:32" ht="19.5" customHeight="1" thickBot="1">
      <c r="B48" s="1031"/>
      <c r="C48" s="1032" t="s">
        <v>239</v>
      </c>
      <c r="D48" s="1032" t="s">
        <v>240</v>
      </c>
      <c r="E48" s="1032" t="s">
        <v>241</v>
      </c>
      <c r="F48" s="1032" t="s">
        <v>242</v>
      </c>
      <c r="G48" s="1032" t="s">
        <v>243</v>
      </c>
      <c r="H48" s="1032" t="s">
        <v>244</v>
      </c>
      <c r="I48" s="1032" t="s">
        <v>245</v>
      </c>
      <c r="J48" s="1032" t="s">
        <v>246</v>
      </c>
      <c r="K48" s="1032" t="s">
        <v>247</v>
      </c>
      <c r="L48" s="1032" t="s">
        <v>248</v>
      </c>
      <c r="M48" s="1032" t="s">
        <v>249</v>
      </c>
      <c r="N48" s="1033" t="s">
        <v>250</v>
      </c>
      <c r="O48" s="833"/>
      <c r="P48" s="1031"/>
      <c r="Q48" s="1032" t="s">
        <v>315</v>
      </c>
      <c r="R48" s="1032" t="s">
        <v>316</v>
      </c>
      <c r="S48" s="1032" t="s">
        <v>317</v>
      </c>
      <c r="T48" s="1033" t="s">
        <v>318</v>
      </c>
      <c r="U48" s="833"/>
      <c r="V48" s="1031"/>
      <c r="W48" s="1032" t="s">
        <v>319</v>
      </c>
      <c r="X48" s="1033" t="s">
        <v>320</v>
      </c>
      <c r="Y48" s="833"/>
      <c r="Z48" s="1031"/>
      <c r="AA48" s="1050" t="s">
        <v>321</v>
      </c>
      <c r="AF48" s="1025"/>
    </row>
    <row r="49" spans="2:35" ht="19.5" customHeight="1" thickBot="1">
      <c r="B49" s="1034" t="s">
        <v>322</v>
      </c>
      <c r="C49" s="1048">
        <v>167.21</v>
      </c>
      <c r="D49" s="1048">
        <v>161.33000000000001</v>
      </c>
      <c r="E49" s="1048">
        <v>166.11</v>
      </c>
      <c r="F49" s="1048">
        <v>174.34</v>
      </c>
      <c r="G49" s="1048">
        <v>176.06</v>
      </c>
      <c r="H49" s="1048">
        <v>170.78</v>
      </c>
      <c r="I49" s="1048">
        <v>164.81</v>
      </c>
      <c r="J49" s="1048">
        <v>164.4</v>
      </c>
      <c r="K49" s="1048">
        <v>167.18</v>
      </c>
      <c r="L49" s="1048">
        <v>160.56</v>
      </c>
      <c r="M49" s="1048">
        <v>158.87</v>
      </c>
      <c r="N49" s="1049">
        <v>152.19</v>
      </c>
      <c r="O49" s="833"/>
      <c r="P49" s="1034" t="s">
        <v>322</v>
      </c>
      <c r="Q49" s="1048">
        <v>164.85</v>
      </c>
      <c r="R49" s="1048">
        <v>173.84</v>
      </c>
      <c r="S49" s="1048">
        <v>165.41</v>
      </c>
      <c r="T49" s="1049">
        <v>157.51</v>
      </c>
      <c r="U49" s="833"/>
      <c r="V49" s="1031" t="s">
        <v>322</v>
      </c>
      <c r="W49" s="1032">
        <v>169.45</v>
      </c>
      <c r="X49" s="1033">
        <v>161.41999999999999</v>
      </c>
      <c r="Y49" s="833"/>
      <c r="Z49" s="1031" t="s">
        <v>322</v>
      </c>
      <c r="AA49" s="1050">
        <v>165.25</v>
      </c>
      <c r="AF49" s="1025"/>
    </row>
    <row r="50" spans="2:35" ht="19.5" customHeight="1">
      <c r="B50" s="1052"/>
      <c r="C50" s="1026"/>
      <c r="D50" s="1026"/>
      <c r="E50" s="1026"/>
      <c r="F50" s="1026"/>
      <c r="G50" s="1026"/>
      <c r="H50" s="1026"/>
      <c r="I50" s="1026"/>
      <c r="J50" s="1026"/>
      <c r="K50" s="1026"/>
      <c r="L50" s="1026"/>
      <c r="M50" s="1026"/>
      <c r="N50" s="1026"/>
      <c r="O50" s="833"/>
      <c r="P50" s="1026"/>
      <c r="Q50" s="1026"/>
      <c r="R50" s="1026"/>
      <c r="S50" s="1026"/>
      <c r="T50" s="1026"/>
      <c r="U50" s="833"/>
      <c r="V50" s="1026"/>
      <c r="W50" s="1026"/>
      <c r="X50" s="1026"/>
      <c r="Y50" s="1026"/>
      <c r="Z50" s="1026"/>
      <c r="AA50" s="1026"/>
      <c r="AF50" s="1025"/>
    </row>
    <row r="51" spans="2:35" ht="19.5" customHeight="1" thickBot="1">
      <c r="B51" s="1030">
        <v>2015</v>
      </c>
      <c r="C51" s="1047" t="s">
        <v>312</v>
      </c>
      <c r="D51" s="1026"/>
      <c r="E51" s="1026"/>
      <c r="F51" s="1026"/>
      <c r="G51" s="1026"/>
      <c r="H51" s="1026"/>
      <c r="I51" s="1026"/>
      <c r="J51" s="1026"/>
      <c r="K51" s="1026"/>
      <c r="L51" s="1026"/>
      <c r="M51" s="1026"/>
      <c r="N51" s="1026"/>
      <c r="O51" s="833"/>
      <c r="P51" s="1030">
        <v>2015</v>
      </c>
      <c r="Q51" s="1057" t="s">
        <v>313</v>
      </c>
      <c r="R51" s="1058"/>
      <c r="S51" s="1058"/>
      <c r="T51" s="1058"/>
      <c r="U51" s="833"/>
      <c r="V51" s="1030">
        <v>2015</v>
      </c>
      <c r="W51" s="1057" t="s">
        <v>314</v>
      </c>
      <c r="X51" s="1057"/>
      <c r="Y51" s="833"/>
      <c r="Z51" s="1030">
        <v>2015</v>
      </c>
      <c r="AA51" s="833"/>
      <c r="AF51" s="1025"/>
    </row>
    <row r="52" spans="2:35" ht="19.5" customHeight="1" thickBot="1">
      <c r="B52" s="1031"/>
      <c r="C52" s="1032" t="s">
        <v>239</v>
      </c>
      <c r="D52" s="1032" t="s">
        <v>240</v>
      </c>
      <c r="E52" s="1032" t="s">
        <v>241</v>
      </c>
      <c r="F52" s="1032" t="s">
        <v>242</v>
      </c>
      <c r="G52" s="1032" t="s">
        <v>243</v>
      </c>
      <c r="H52" s="1032" t="s">
        <v>244</v>
      </c>
      <c r="I52" s="1032" t="s">
        <v>245</v>
      </c>
      <c r="J52" s="1032" t="s">
        <v>246</v>
      </c>
      <c r="K52" s="1032" t="s">
        <v>247</v>
      </c>
      <c r="L52" s="1032" t="s">
        <v>248</v>
      </c>
      <c r="M52" s="1032" t="s">
        <v>249</v>
      </c>
      <c r="N52" s="1033" t="s">
        <v>250</v>
      </c>
      <c r="O52" s="833"/>
      <c r="P52" s="1031"/>
      <c r="Q52" s="1032" t="s">
        <v>315</v>
      </c>
      <c r="R52" s="1032" t="s">
        <v>316</v>
      </c>
      <c r="S52" s="1032" t="s">
        <v>317</v>
      </c>
      <c r="T52" s="1033" t="s">
        <v>318</v>
      </c>
      <c r="U52" s="833"/>
      <c r="V52" s="1031"/>
      <c r="W52" s="1032" t="s">
        <v>319</v>
      </c>
      <c r="X52" s="1033" t="s">
        <v>320</v>
      </c>
      <c r="Y52" s="833"/>
      <c r="Z52" s="1031"/>
      <c r="AA52" s="1050" t="s">
        <v>321</v>
      </c>
      <c r="AF52" s="1025"/>
    </row>
    <row r="53" spans="2:35" ht="19.5" customHeight="1" thickBot="1">
      <c r="B53" s="1034" t="s">
        <v>322</v>
      </c>
      <c r="C53" s="1048">
        <v>150.22</v>
      </c>
      <c r="D53" s="1048">
        <v>151.1</v>
      </c>
      <c r="E53" s="1048">
        <v>156.03</v>
      </c>
      <c r="F53" s="1048">
        <v>162.61000000000001</v>
      </c>
      <c r="G53" s="1048">
        <v>160.38999999999999</v>
      </c>
      <c r="H53" s="1048">
        <v>158.78</v>
      </c>
      <c r="I53" s="1048">
        <v>150.13999999999999</v>
      </c>
      <c r="J53" s="1048">
        <v>148.04</v>
      </c>
      <c r="K53" s="1048">
        <v>149.5</v>
      </c>
      <c r="L53" s="1048">
        <v>147.91999999999999</v>
      </c>
      <c r="M53" s="1048">
        <v>141.63</v>
      </c>
      <c r="N53" s="1049">
        <v>135.77000000000001</v>
      </c>
      <c r="O53" s="833"/>
      <c r="P53" s="1034" t="s">
        <v>322</v>
      </c>
      <c r="Q53" s="1048">
        <v>152.46</v>
      </c>
      <c r="R53" s="1048">
        <v>160.72999999999999</v>
      </c>
      <c r="S53" s="1048">
        <v>149.34</v>
      </c>
      <c r="T53" s="1049">
        <v>141.62</v>
      </c>
      <c r="U53" s="833"/>
      <c r="V53" s="1031" t="s">
        <v>322</v>
      </c>
      <c r="W53" s="1032">
        <v>156.76</v>
      </c>
      <c r="X53" s="1033">
        <v>145.74</v>
      </c>
      <c r="Y53" s="833"/>
      <c r="Z53" s="1031" t="s">
        <v>322</v>
      </c>
      <c r="AA53" s="1050">
        <v>151.05000000000001</v>
      </c>
      <c r="AF53" s="1025"/>
    </row>
    <row r="54" spans="2:35" ht="19.5" customHeight="1">
      <c r="B54" s="1052"/>
      <c r="C54" s="1026"/>
      <c r="D54" s="1026"/>
      <c r="E54" s="1026"/>
      <c r="F54" s="1026"/>
      <c r="G54" s="1026"/>
      <c r="H54" s="1026"/>
      <c r="I54" s="1026"/>
      <c r="J54" s="1026"/>
      <c r="K54" s="1026"/>
      <c r="L54" s="1026"/>
      <c r="M54" s="1026"/>
      <c r="N54" s="1026"/>
      <c r="O54" s="833"/>
      <c r="P54" s="1026"/>
      <c r="Q54" s="1026"/>
      <c r="R54" s="1026"/>
      <c r="S54" s="1026"/>
      <c r="T54" s="1026"/>
      <c r="U54" s="833"/>
      <c r="V54" s="1026"/>
      <c r="W54" s="1026"/>
      <c r="X54" s="1026"/>
      <c r="Y54" s="1026"/>
      <c r="Z54" s="1026"/>
      <c r="AA54" s="1026"/>
      <c r="AF54" s="1025"/>
    </row>
    <row r="55" spans="2:35" ht="19.5" customHeight="1" thickBot="1">
      <c r="B55" s="1030">
        <v>2016</v>
      </c>
      <c r="C55" s="1047" t="s">
        <v>312</v>
      </c>
      <c r="D55" s="1026"/>
      <c r="E55" s="1026"/>
      <c r="F55" s="1026"/>
      <c r="G55" s="1026"/>
      <c r="H55" s="1026"/>
      <c r="I55" s="1026"/>
      <c r="J55" s="1026"/>
      <c r="K55" s="1026"/>
      <c r="L55" s="1026"/>
      <c r="M55" s="1026"/>
      <c r="N55" s="1026"/>
      <c r="O55" s="833"/>
      <c r="P55" s="1030">
        <v>2016</v>
      </c>
      <c r="Q55" s="1057" t="s">
        <v>313</v>
      </c>
      <c r="R55" s="1058"/>
      <c r="S55" s="1058"/>
      <c r="T55" s="1058"/>
      <c r="U55" s="833"/>
      <c r="V55" s="1030">
        <v>2016</v>
      </c>
      <c r="W55" s="1057" t="s">
        <v>314</v>
      </c>
      <c r="X55" s="1057"/>
      <c r="Y55" s="833"/>
      <c r="Z55" s="1030">
        <v>2016</v>
      </c>
      <c r="AA55" s="833"/>
      <c r="AF55" s="1025"/>
    </row>
    <row r="56" spans="2:35" ht="19.5" customHeight="1" thickBot="1">
      <c r="B56" s="1031"/>
      <c r="C56" s="1032" t="s">
        <v>239</v>
      </c>
      <c r="D56" s="1032" t="s">
        <v>240</v>
      </c>
      <c r="E56" s="1032" t="s">
        <v>241</v>
      </c>
      <c r="F56" s="1032" t="s">
        <v>242</v>
      </c>
      <c r="G56" s="1032" t="s">
        <v>243</v>
      </c>
      <c r="H56" s="1032" t="s">
        <v>244</v>
      </c>
      <c r="I56" s="1032" t="s">
        <v>245</v>
      </c>
      <c r="J56" s="1032" t="s">
        <v>246</v>
      </c>
      <c r="K56" s="1032" t="s">
        <v>247</v>
      </c>
      <c r="L56" s="1032" t="s">
        <v>248</v>
      </c>
      <c r="M56" s="1032" t="s">
        <v>249</v>
      </c>
      <c r="N56" s="1033" t="s">
        <v>250</v>
      </c>
      <c r="O56" s="833"/>
      <c r="P56" s="1031"/>
      <c r="Q56" s="1032" t="s">
        <v>315</v>
      </c>
      <c r="R56" s="1032" t="s">
        <v>316</v>
      </c>
      <c r="S56" s="1032" t="s">
        <v>317</v>
      </c>
      <c r="T56" s="1033" t="s">
        <v>318</v>
      </c>
      <c r="U56" s="833"/>
      <c r="V56" s="1031"/>
      <c r="W56" s="1032" t="s">
        <v>319</v>
      </c>
      <c r="X56" s="1033" t="s">
        <v>320</v>
      </c>
      <c r="Y56" s="833"/>
      <c r="Z56" s="1031"/>
      <c r="AA56" s="1050" t="s">
        <v>321</v>
      </c>
      <c r="AF56" s="1025"/>
    </row>
    <row r="57" spans="2:35" ht="19.5" customHeight="1" thickBot="1">
      <c r="B57" s="1034" t="s">
        <v>322</v>
      </c>
      <c r="C57" s="1048">
        <v>132.08000000000001</v>
      </c>
      <c r="D57" s="1048">
        <v>131.72</v>
      </c>
      <c r="E57" s="1048">
        <v>140.28</v>
      </c>
      <c r="F57" s="1048">
        <v>147.78</v>
      </c>
      <c r="G57" s="1048">
        <v>149.07</v>
      </c>
      <c r="H57" s="1048">
        <v>153.72999999999999</v>
      </c>
      <c r="I57" s="1048">
        <v>157.59</v>
      </c>
      <c r="J57" s="1048">
        <v>163.19999999999999</v>
      </c>
      <c r="K57" s="1048">
        <v>168.82</v>
      </c>
      <c r="L57" s="1048">
        <v>169.74</v>
      </c>
      <c r="M57" s="1048">
        <v>172.36</v>
      </c>
      <c r="N57" s="1049">
        <v>176.74</v>
      </c>
      <c r="O57" s="833"/>
      <c r="P57" s="1034" t="s">
        <v>322</v>
      </c>
      <c r="Q57" s="1048">
        <v>135.25</v>
      </c>
      <c r="R57" s="1048">
        <v>150.47999999999999</v>
      </c>
      <c r="S57" s="1048">
        <v>162.43</v>
      </c>
      <c r="T57" s="1049">
        <v>172.56</v>
      </c>
      <c r="U57" s="833"/>
      <c r="V57" s="1031" t="s">
        <v>322</v>
      </c>
      <c r="W57" s="1032">
        <v>143.08000000000001</v>
      </c>
      <c r="X57" s="1033">
        <v>166.26</v>
      </c>
      <c r="Y57" s="833"/>
      <c r="Z57" s="1031" t="s">
        <v>322</v>
      </c>
      <c r="AA57" s="1050">
        <v>152.68</v>
      </c>
      <c r="AF57" s="1027"/>
      <c r="AH57" s="1028"/>
      <c r="AI57" s="1028"/>
    </row>
    <row r="58" spans="2:35">
      <c r="B58" s="833"/>
      <c r="C58" s="833"/>
      <c r="D58" s="833"/>
      <c r="E58" s="833"/>
      <c r="F58" s="833"/>
      <c r="G58" s="833"/>
      <c r="H58" s="833"/>
      <c r="I58" s="833"/>
      <c r="J58" s="833"/>
      <c r="K58" s="833"/>
      <c r="L58" s="833"/>
      <c r="M58" s="833"/>
      <c r="N58" s="833"/>
      <c r="O58" s="833"/>
      <c r="P58" s="833"/>
      <c r="Q58" s="833"/>
      <c r="R58" s="833"/>
      <c r="S58" s="833"/>
      <c r="T58" s="833"/>
      <c r="U58" s="833"/>
      <c r="V58" s="833"/>
      <c r="W58" s="833"/>
      <c r="X58" s="833"/>
      <c r="Y58" s="833"/>
      <c r="Z58" s="833"/>
      <c r="AA58" s="833"/>
    </row>
    <row r="59" spans="2:35" ht="15.75" thickBot="1">
      <c r="B59" s="1030">
        <v>2017</v>
      </c>
      <c r="C59" s="1047" t="s">
        <v>312</v>
      </c>
      <c r="D59" s="1026"/>
      <c r="E59" s="1026"/>
      <c r="F59" s="1026"/>
      <c r="G59" s="1026"/>
      <c r="H59" s="1026"/>
      <c r="I59" s="1026"/>
      <c r="J59" s="1026"/>
      <c r="K59" s="1026"/>
      <c r="L59" s="1026"/>
      <c r="M59" s="1026"/>
      <c r="N59" s="1026"/>
      <c r="O59" s="833"/>
      <c r="P59" s="1030">
        <v>2017</v>
      </c>
      <c r="Q59" s="1057" t="s">
        <v>313</v>
      </c>
      <c r="R59" s="1058"/>
      <c r="S59" s="1058"/>
      <c r="T59" s="1058"/>
      <c r="U59" s="833"/>
      <c r="V59" s="1030">
        <v>2017</v>
      </c>
      <c r="W59" s="1057" t="s">
        <v>314</v>
      </c>
      <c r="X59" s="1057"/>
      <c r="Y59" s="833"/>
      <c r="Z59" s="1030">
        <v>2017</v>
      </c>
      <c r="AA59" s="833"/>
    </row>
    <row r="60" spans="2:35" ht="13.5" thickBot="1">
      <c r="B60" s="1031"/>
      <c r="C60" s="1032" t="s">
        <v>239</v>
      </c>
      <c r="D60" s="1032" t="s">
        <v>240</v>
      </c>
      <c r="E60" s="1032" t="s">
        <v>241</v>
      </c>
      <c r="F60" s="1032" t="s">
        <v>242</v>
      </c>
      <c r="G60" s="1032" t="s">
        <v>243</v>
      </c>
      <c r="H60" s="1032" t="s">
        <v>244</v>
      </c>
      <c r="I60" s="1032" t="s">
        <v>245</v>
      </c>
      <c r="J60" s="1032" t="s">
        <v>246</v>
      </c>
      <c r="K60" s="1032" t="s">
        <v>247</v>
      </c>
      <c r="L60" s="1032" t="s">
        <v>248</v>
      </c>
      <c r="M60" s="1032" t="s">
        <v>249</v>
      </c>
      <c r="N60" s="1033" t="s">
        <v>250</v>
      </c>
      <c r="O60" s="833"/>
      <c r="P60" s="1031"/>
      <c r="Q60" s="1032" t="s">
        <v>315</v>
      </c>
      <c r="R60" s="1032" t="s">
        <v>316</v>
      </c>
      <c r="S60" s="1032" t="s">
        <v>317</v>
      </c>
      <c r="T60" s="1033" t="s">
        <v>318</v>
      </c>
      <c r="U60" s="833"/>
      <c r="V60" s="1031"/>
      <c r="W60" s="1032" t="s">
        <v>319</v>
      </c>
      <c r="X60" s="1033" t="s">
        <v>320</v>
      </c>
      <c r="Y60" s="833"/>
      <c r="Z60" s="1031"/>
      <c r="AA60" s="1050" t="s">
        <v>321</v>
      </c>
    </row>
    <row r="61" spans="2:35" ht="13.5" thickBot="1">
      <c r="B61" s="1034" t="s">
        <v>322</v>
      </c>
      <c r="C61" s="1048">
        <v>178.04</v>
      </c>
      <c r="D61" s="1048">
        <v>179.33</v>
      </c>
      <c r="E61" s="1048">
        <v>183.14</v>
      </c>
      <c r="F61" s="1048">
        <v>195.51</v>
      </c>
      <c r="G61" s="1048">
        <v>203.24</v>
      </c>
      <c r="H61" s="1048">
        <v>209.23</v>
      </c>
      <c r="I61" s="1048">
        <v>204.37</v>
      </c>
      <c r="J61" s="1048">
        <v>196.31</v>
      </c>
      <c r="K61" s="1048">
        <v>196.12</v>
      </c>
      <c r="L61" s="1048">
        <v>195.15</v>
      </c>
      <c r="M61" s="1048">
        <v>190.16</v>
      </c>
      <c r="N61" s="1049">
        <v>186.6</v>
      </c>
      <c r="O61" s="833"/>
      <c r="P61" s="1034" t="s">
        <v>322</v>
      </c>
      <c r="Q61" s="1048">
        <v>180.49</v>
      </c>
      <c r="R61" s="1048">
        <v>203.2</v>
      </c>
      <c r="S61" s="1048">
        <v>198.96</v>
      </c>
      <c r="T61" s="1049">
        <v>190.89</v>
      </c>
      <c r="U61" s="833"/>
      <c r="V61" s="1034" t="s">
        <v>322</v>
      </c>
      <c r="W61" s="1032">
        <v>191.63</v>
      </c>
      <c r="X61" s="1033">
        <v>195.21</v>
      </c>
      <c r="Y61" s="833"/>
      <c r="Z61" s="1031" t="s">
        <v>322</v>
      </c>
      <c r="AA61" s="1050">
        <v>193.43</v>
      </c>
    </row>
    <row r="62" spans="2:35">
      <c r="B62" s="833"/>
      <c r="C62" s="833"/>
      <c r="D62" s="833"/>
      <c r="E62" s="833"/>
      <c r="F62" s="833"/>
      <c r="G62" s="833"/>
      <c r="H62" s="833"/>
      <c r="I62" s="833"/>
      <c r="J62" s="833"/>
      <c r="K62" s="833"/>
      <c r="L62" s="833"/>
      <c r="M62" s="833"/>
      <c r="N62" s="833"/>
      <c r="O62" s="833"/>
      <c r="P62" s="833"/>
      <c r="Q62" s="833"/>
      <c r="R62" s="833"/>
      <c r="S62" s="833"/>
      <c r="T62" s="833"/>
      <c r="U62" s="833"/>
      <c r="V62" s="833"/>
      <c r="W62" s="833"/>
      <c r="X62" s="833"/>
      <c r="Y62" s="833"/>
      <c r="Z62" s="833"/>
      <c r="AA62" s="833"/>
    </row>
    <row r="63" spans="2:35" ht="15.75" thickBot="1">
      <c r="B63" s="1030">
        <v>2018</v>
      </c>
      <c r="C63" s="1047" t="s">
        <v>312</v>
      </c>
      <c r="D63" s="1026"/>
      <c r="E63" s="1026"/>
      <c r="F63" s="1026"/>
      <c r="G63" s="1026"/>
      <c r="H63" s="1026"/>
      <c r="I63" s="1026"/>
      <c r="J63" s="1026"/>
      <c r="K63" s="1026"/>
      <c r="L63" s="1026"/>
      <c r="M63" s="1026"/>
      <c r="N63" s="1026"/>
      <c r="O63" s="833"/>
      <c r="P63" s="1030">
        <v>2018</v>
      </c>
      <c r="Q63" s="1057" t="s">
        <v>313</v>
      </c>
      <c r="R63" s="1058"/>
      <c r="S63" s="1058"/>
      <c r="T63" s="1058"/>
      <c r="U63" s="833"/>
      <c r="V63" s="1030">
        <v>2018</v>
      </c>
      <c r="W63" s="1057" t="s">
        <v>314</v>
      </c>
      <c r="X63" s="1057"/>
      <c r="Y63" s="833"/>
      <c r="Z63" s="1030">
        <v>2018</v>
      </c>
      <c r="AA63" s="833"/>
    </row>
    <row r="64" spans="2:35" ht="13.5" thickBot="1">
      <c r="B64" s="1031"/>
      <c r="C64" s="1032" t="s">
        <v>239</v>
      </c>
      <c r="D64" s="1032" t="s">
        <v>240</v>
      </c>
      <c r="E64" s="1032" t="s">
        <v>241</v>
      </c>
      <c r="F64" s="1032" t="s">
        <v>242</v>
      </c>
      <c r="G64" s="1032" t="s">
        <v>243</v>
      </c>
      <c r="H64" s="1032" t="s">
        <v>244</v>
      </c>
      <c r="I64" s="1032" t="s">
        <v>245</v>
      </c>
      <c r="J64" s="1032" t="s">
        <v>246</v>
      </c>
      <c r="K64" s="1032" t="s">
        <v>247</v>
      </c>
      <c r="L64" s="1032" t="s">
        <v>248</v>
      </c>
      <c r="M64" s="1032" t="s">
        <v>249</v>
      </c>
      <c r="N64" s="1033" t="s">
        <v>250</v>
      </c>
      <c r="O64" s="833"/>
      <c r="P64" s="1031"/>
      <c r="Q64" s="1032" t="s">
        <v>315</v>
      </c>
      <c r="R64" s="1032" t="s">
        <v>316</v>
      </c>
      <c r="S64" s="1032" t="s">
        <v>317</v>
      </c>
      <c r="T64" s="1033" t="s">
        <v>318</v>
      </c>
      <c r="U64" s="833"/>
      <c r="V64" s="1031"/>
      <c r="W64" s="1032" t="s">
        <v>319</v>
      </c>
      <c r="X64" s="1033" t="s">
        <v>320</v>
      </c>
      <c r="Y64" s="833"/>
      <c r="Z64" s="1031"/>
      <c r="AA64" s="1050" t="s">
        <v>321</v>
      </c>
    </row>
    <row r="65" spans="2:30" ht="13.5" thickBot="1">
      <c r="B65" s="1034" t="s">
        <v>322</v>
      </c>
      <c r="C65" s="1048">
        <v>185.33</v>
      </c>
      <c r="D65" s="1048">
        <v>180.1</v>
      </c>
      <c r="E65" s="1048">
        <v>184.16</v>
      </c>
      <c r="F65" s="1048">
        <v>190.89</v>
      </c>
      <c r="G65" s="1048">
        <v>183.51</v>
      </c>
      <c r="H65" s="1048">
        <v>180.03</v>
      </c>
      <c r="I65" s="1048">
        <v>184.73</v>
      </c>
      <c r="J65" s="1048">
        <v>180.82</v>
      </c>
      <c r="K65" s="1048">
        <v>177.45</v>
      </c>
      <c r="L65" s="1048">
        <v>179.98</v>
      </c>
      <c r="M65" s="1048">
        <v>168.09</v>
      </c>
      <c r="N65" s="1049">
        <v>166.58</v>
      </c>
      <c r="O65" s="833"/>
      <c r="P65" s="1034" t="s">
        <v>322</v>
      </c>
      <c r="Q65" s="1048">
        <v>183.45</v>
      </c>
      <c r="R65" s="1048">
        <v>184.56</v>
      </c>
      <c r="S65" s="1048">
        <v>181.16</v>
      </c>
      <c r="T65" s="1049">
        <v>172.43</v>
      </c>
      <c r="U65" s="833"/>
      <c r="V65" s="1034" t="s">
        <v>322</v>
      </c>
      <c r="W65" s="1032">
        <v>183.96</v>
      </c>
      <c r="X65" s="1033">
        <v>176.78</v>
      </c>
      <c r="Y65" s="833"/>
      <c r="Z65" s="1034" t="s">
        <v>322</v>
      </c>
      <c r="AA65" s="1050">
        <v>180.63</v>
      </c>
      <c r="AD65" s="1029"/>
    </row>
    <row r="66" spans="2:30">
      <c r="Y66" s="833"/>
      <c r="AA66" s="477"/>
      <c r="AB66" s="1028"/>
    </row>
    <row r="67" spans="2:30" ht="15.75" thickBot="1">
      <c r="B67" s="1030">
        <v>2019</v>
      </c>
      <c r="C67" s="1047" t="s">
        <v>312</v>
      </c>
      <c r="D67" s="1026"/>
      <c r="E67" s="1026"/>
      <c r="F67" s="1026"/>
      <c r="G67" s="1026"/>
      <c r="H67" s="1026"/>
      <c r="I67" s="1026"/>
      <c r="J67" s="1026"/>
      <c r="K67" s="1026"/>
      <c r="L67" s="1026"/>
      <c r="M67" s="1026"/>
      <c r="N67" s="1026"/>
      <c r="O67" s="833"/>
      <c r="P67" s="1030">
        <v>2019</v>
      </c>
      <c r="Q67" s="1300" t="s">
        <v>313</v>
      </c>
      <c r="R67" s="1301"/>
      <c r="S67" s="1301"/>
      <c r="T67" s="1301"/>
      <c r="U67" s="833"/>
      <c r="V67" s="1030">
        <v>2019</v>
      </c>
      <c r="W67" s="1300" t="s">
        <v>314</v>
      </c>
      <c r="X67" s="1300"/>
      <c r="Y67" s="833"/>
      <c r="Z67" s="1030">
        <v>2019</v>
      </c>
      <c r="AA67" s="833"/>
    </row>
    <row r="68" spans="2:30" ht="13.5" thickBot="1">
      <c r="B68" s="1031"/>
      <c r="C68" s="1032" t="s">
        <v>239</v>
      </c>
      <c r="D68" s="1032" t="s">
        <v>240</v>
      </c>
      <c r="E68" s="1032" t="s">
        <v>241</v>
      </c>
      <c r="F68" s="1032" t="s">
        <v>242</v>
      </c>
      <c r="G68" s="1032" t="s">
        <v>243</v>
      </c>
      <c r="H68" s="1032" t="s">
        <v>244</v>
      </c>
      <c r="I68" s="1032" t="s">
        <v>245</v>
      </c>
      <c r="J68" s="1032" t="s">
        <v>246</v>
      </c>
      <c r="K68" s="1032" t="s">
        <v>247</v>
      </c>
      <c r="L68" s="1032" t="s">
        <v>248</v>
      </c>
      <c r="M68" s="1032" t="s">
        <v>249</v>
      </c>
      <c r="N68" s="1033" t="s">
        <v>250</v>
      </c>
      <c r="O68" s="833"/>
      <c r="P68" s="1031"/>
      <c r="Q68" s="1032" t="s">
        <v>315</v>
      </c>
      <c r="R68" s="1032" t="s">
        <v>316</v>
      </c>
      <c r="S68" s="1032" t="s">
        <v>317</v>
      </c>
      <c r="T68" s="1033" t="s">
        <v>318</v>
      </c>
      <c r="U68" s="833"/>
      <c r="V68" s="1031"/>
      <c r="W68" s="1032" t="s">
        <v>319</v>
      </c>
      <c r="X68" s="1033" t="s">
        <v>320</v>
      </c>
      <c r="Y68" s="833"/>
      <c r="Z68" s="1031"/>
      <c r="AA68" s="1050" t="s">
        <v>321</v>
      </c>
    </row>
    <row r="69" spans="2:30" ht="13.5" thickBot="1">
      <c r="B69" s="1034" t="s">
        <v>322</v>
      </c>
      <c r="C69" s="1048">
        <v>162.74</v>
      </c>
      <c r="D69" s="1048">
        <v>161.47</v>
      </c>
      <c r="E69" s="1048">
        <v>166.18</v>
      </c>
      <c r="F69" s="1048">
        <v>175.41</v>
      </c>
      <c r="G69" s="1048">
        <v>204.95</v>
      </c>
      <c r="H69" s="1048">
        <v>211.09</v>
      </c>
      <c r="I69" s="1048">
        <v>216.07</v>
      </c>
      <c r="J69" s="1048">
        <v>223.72</v>
      </c>
      <c r="K69" s="1048">
        <v>235.12</v>
      </c>
      <c r="L69" s="1048">
        <v>234.7</v>
      </c>
      <c r="M69" s="1048">
        <v>240.79</v>
      </c>
      <c r="N69" s="1049">
        <v>238.24</v>
      </c>
      <c r="O69" s="833"/>
      <c r="P69" s="1034" t="s">
        <v>322</v>
      </c>
      <c r="Q69" s="1048">
        <v>163.44</v>
      </c>
      <c r="R69" s="1048">
        <v>197.49</v>
      </c>
      <c r="S69" s="1048">
        <v>224.55</v>
      </c>
      <c r="T69" s="1049">
        <v>237.51</v>
      </c>
      <c r="U69" s="833"/>
      <c r="V69" s="1034" t="s">
        <v>322</v>
      </c>
      <c r="W69" s="1032">
        <v>179.05</v>
      </c>
      <c r="X69" s="1033">
        <v>230.92</v>
      </c>
      <c r="Y69" s="833"/>
      <c r="Z69" s="1034" t="s">
        <v>322</v>
      </c>
      <c r="AA69" s="1050">
        <v>203.18</v>
      </c>
    </row>
    <row r="71" spans="2:30" ht="15.75" thickBot="1">
      <c r="B71" s="1030">
        <v>2020</v>
      </c>
      <c r="C71" s="1047" t="s">
        <v>312</v>
      </c>
      <c r="D71" s="1026"/>
      <c r="E71" s="1026"/>
      <c r="F71" s="1026"/>
      <c r="G71" s="1026"/>
      <c r="H71" s="1026"/>
      <c r="I71" s="1026"/>
      <c r="J71" s="1026"/>
      <c r="K71" s="1026"/>
      <c r="L71" s="1026"/>
      <c r="M71" s="1026"/>
      <c r="N71" s="1026"/>
      <c r="O71" s="833"/>
      <c r="P71" s="1030">
        <v>2020</v>
      </c>
      <c r="Q71" s="1531" t="s">
        <v>313</v>
      </c>
      <c r="R71" s="1532"/>
      <c r="S71" s="1532"/>
      <c r="T71" s="1532"/>
      <c r="U71" s="833"/>
      <c r="V71" s="1030">
        <v>2020</v>
      </c>
      <c r="W71" s="1531" t="s">
        <v>314</v>
      </c>
      <c r="X71" s="1531"/>
      <c r="Y71" s="833"/>
      <c r="Z71" s="1030">
        <v>2020</v>
      </c>
      <c r="AA71" s="833"/>
    </row>
    <row r="72" spans="2:30" ht="13.5" thickBot="1">
      <c r="B72" s="1031"/>
      <c r="C72" s="1032" t="s">
        <v>239</v>
      </c>
      <c r="D72" s="1032" t="s">
        <v>240</v>
      </c>
      <c r="E72" s="1032" t="s">
        <v>241</v>
      </c>
      <c r="F72" s="1032" t="s">
        <v>242</v>
      </c>
      <c r="G72" s="1032" t="s">
        <v>243</v>
      </c>
      <c r="H72" s="1032" t="s">
        <v>244</v>
      </c>
      <c r="I72" s="1032" t="s">
        <v>245</v>
      </c>
      <c r="J72" s="1032" t="s">
        <v>246</v>
      </c>
      <c r="K72" s="1032" t="s">
        <v>247</v>
      </c>
      <c r="L72" s="1032" t="s">
        <v>248</v>
      </c>
      <c r="M72" s="1032" t="s">
        <v>249</v>
      </c>
      <c r="N72" s="1033" t="s">
        <v>250</v>
      </c>
      <c r="O72" s="833"/>
      <c r="P72" s="1031"/>
      <c r="Q72" s="1032" t="s">
        <v>315</v>
      </c>
      <c r="R72" s="1032" t="s">
        <v>316</v>
      </c>
      <c r="S72" s="1032" t="s">
        <v>317</v>
      </c>
      <c r="T72" s="1033" t="s">
        <v>318</v>
      </c>
      <c r="U72" s="833"/>
      <c r="V72" s="1031"/>
      <c r="W72" s="1032" t="s">
        <v>319</v>
      </c>
      <c r="X72" s="1033" t="s">
        <v>320</v>
      </c>
      <c r="Y72" s="833"/>
      <c r="Z72" s="1031"/>
      <c r="AA72" s="1050" t="s">
        <v>321</v>
      </c>
    </row>
    <row r="73" spans="2:30" ht="13.5" thickBot="1">
      <c r="B73" s="1034" t="s">
        <v>322</v>
      </c>
      <c r="C73" s="1048">
        <v>245.83</v>
      </c>
      <c r="D73" s="1048">
        <v>262.52</v>
      </c>
      <c r="E73" s="1048">
        <v>266.52999999999997</v>
      </c>
      <c r="F73" s="1048">
        <v>244.55</v>
      </c>
      <c r="G73" s="1048">
        <v>257.64999999999998</v>
      </c>
      <c r="H73" s="1048"/>
      <c r="I73" s="1048"/>
      <c r="J73" s="1048"/>
      <c r="K73" s="1048"/>
      <c r="L73" s="1048"/>
      <c r="M73" s="1048"/>
      <c r="N73" s="1049"/>
      <c r="O73" s="833"/>
      <c r="P73" s="1034" t="s">
        <v>322</v>
      </c>
      <c r="Q73" s="1048"/>
      <c r="R73" s="1048"/>
      <c r="S73" s="1048"/>
      <c r="T73" s="1049"/>
      <c r="U73" s="833"/>
      <c r="V73" s="1034" t="s">
        <v>322</v>
      </c>
      <c r="W73" s="1032"/>
      <c r="X73" s="1033"/>
      <c r="Y73" s="833"/>
      <c r="Z73" s="1034" t="s">
        <v>322</v>
      </c>
      <c r="AA73" s="1050"/>
    </row>
    <row r="78" spans="2:30" ht="15.75">
      <c r="B78" s="833"/>
      <c r="C78" s="833"/>
      <c r="D78" s="1533" t="s">
        <v>323</v>
      </c>
      <c r="E78" s="833"/>
      <c r="F78" s="833"/>
      <c r="G78" s="833"/>
      <c r="H78" s="1534"/>
      <c r="I78" s="833"/>
      <c r="J78" s="833"/>
      <c r="K78" s="833"/>
      <c r="L78" s="833"/>
      <c r="M78" s="833"/>
      <c r="N78" s="833"/>
      <c r="O78" s="833"/>
    </row>
    <row r="79" spans="2:30" ht="16.5" thickBot="1">
      <c r="B79" s="1030">
        <v>2017</v>
      </c>
      <c r="C79" s="1535" t="s">
        <v>4</v>
      </c>
      <c r="D79" s="1026"/>
      <c r="E79" s="1026"/>
      <c r="F79" s="1026"/>
      <c r="G79" s="1026"/>
      <c r="H79" s="1026"/>
      <c r="I79" s="1026"/>
      <c r="J79" s="1026"/>
      <c r="K79" s="1026"/>
      <c r="L79" s="1026"/>
      <c r="M79" s="1026"/>
      <c r="N79" s="1026"/>
      <c r="O79" s="833"/>
    </row>
    <row r="80" spans="2:30" ht="13.5" thickBot="1">
      <c r="B80" s="1031"/>
      <c r="C80" s="1032" t="s">
        <v>239</v>
      </c>
      <c r="D80" s="1032" t="s">
        <v>240</v>
      </c>
      <c r="E80" s="1032" t="s">
        <v>241</v>
      </c>
      <c r="F80" s="1032" t="s">
        <v>242</v>
      </c>
      <c r="G80" s="1032" t="s">
        <v>243</v>
      </c>
      <c r="H80" s="1032" t="s">
        <v>244</v>
      </c>
      <c r="I80" s="1032" t="s">
        <v>245</v>
      </c>
      <c r="J80" s="1032" t="s">
        <v>246</v>
      </c>
      <c r="K80" s="1032" t="s">
        <v>247</v>
      </c>
      <c r="L80" s="1032" t="s">
        <v>248</v>
      </c>
      <c r="M80" s="1032" t="s">
        <v>249</v>
      </c>
      <c r="N80" s="1033" t="s">
        <v>250</v>
      </c>
      <c r="O80" s="833"/>
    </row>
    <row r="81" spans="2:15" ht="13.5" thickBot="1">
      <c r="B81" s="1034" t="s">
        <v>322</v>
      </c>
      <c r="C81" s="1536">
        <f>(C61-N57)/N57*100</f>
        <v>0.73554373656217209</v>
      </c>
      <c r="D81" s="1536">
        <f t="shared" ref="D81:N81" si="0">(D61-C61)/C61*100</f>
        <v>0.72455627948776713</v>
      </c>
      <c r="E81" s="1536">
        <f t="shared" si="0"/>
        <v>2.1245748062231491</v>
      </c>
      <c r="F81" s="1536">
        <f t="shared" si="0"/>
        <v>6.7543955443922705</v>
      </c>
      <c r="G81" s="1536">
        <f t="shared" si="0"/>
        <v>3.9537619559101933</v>
      </c>
      <c r="H81" s="1536">
        <f t="shared" si="0"/>
        <v>2.9472544774650564</v>
      </c>
      <c r="I81" s="1536">
        <f t="shared" si="0"/>
        <v>-2.3228026573627041</v>
      </c>
      <c r="J81" s="1536">
        <f t="shared" si="0"/>
        <v>-3.9438273719234731</v>
      </c>
      <c r="K81" s="1536">
        <f t="shared" si="0"/>
        <v>-9.6785696092913112E-2</v>
      </c>
      <c r="L81" s="1536">
        <f t="shared" si="0"/>
        <v>-0.49459514582908365</v>
      </c>
      <c r="M81" s="1536">
        <f t="shared" si="0"/>
        <v>-2.5570074301819159</v>
      </c>
      <c r="N81" s="1536">
        <f t="shared" si="0"/>
        <v>-1.8721076987799758</v>
      </c>
      <c r="O81" s="833"/>
    </row>
    <row r="82" spans="2:15">
      <c r="B82" s="833"/>
      <c r="C82" s="833"/>
      <c r="D82" s="833"/>
      <c r="E82" s="833"/>
      <c r="F82" s="833"/>
      <c r="G82" s="833"/>
      <c r="H82" s="833"/>
      <c r="I82" s="833"/>
      <c r="J82" s="833"/>
      <c r="K82" s="833"/>
      <c r="L82" s="833"/>
      <c r="M82" s="833"/>
      <c r="N82" s="833"/>
      <c r="O82" s="833"/>
    </row>
    <row r="83" spans="2:15">
      <c r="B83" s="833"/>
      <c r="C83" s="833"/>
      <c r="D83" s="833"/>
      <c r="E83" s="833"/>
      <c r="F83" s="833"/>
      <c r="G83" s="833"/>
      <c r="H83" s="833"/>
      <c r="I83" s="833"/>
      <c r="J83" s="833"/>
      <c r="K83" s="833"/>
      <c r="L83" s="833"/>
      <c r="M83" s="833"/>
      <c r="N83" s="833"/>
      <c r="O83" s="833"/>
    </row>
    <row r="84" spans="2:15">
      <c r="B84" s="833"/>
      <c r="C84" s="833"/>
      <c r="D84" s="833"/>
      <c r="E84" s="833"/>
      <c r="F84" s="833"/>
      <c r="G84" s="833"/>
      <c r="H84" s="833"/>
      <c r="I84" s="833"/>
      <c r="J84" s="833"/>
      <c r="K84" s="833"/>
      <c r="L84" s="833"/>
      <c r="M84" s="833"/>
      <c r="N84" s="833"/>
      <c r="O84" s="833"/>
    </row>
    <row r="85" spans="2:15">
      <c r="B85" s="833"/>
      <c r="C85" s="833"/>
      <c r="D85" s="833"/>
      <c r="E85" s="833"/>
      <c r="F85" s="833"/>
      <c r="G85" s="833"/>
      <c r="H85" s="833"/>
      <c r="I85" s="833"/>
      <c r="J85" s="833"/>
      <c r="K85" s="833"/>
      <c r="L85" s="833"/>
      <c r="M85" s="833"/>
      <c r="N85" s="833"/>
      <c r="O85" s="833"/>
    </row>
    <row r="86" spans="2:15" ht="15.75">
      <c r="B86" s="833"/>
      <c r="C86" s="833"/>
      <c r="D86" s="1533" t="s">
        <v>324</v>
      </c>
      <c r="E86" s="833"/>
      <c r="F86" s="833"/>
      <c r="G86" s="833"/>
      <c r="H86" s="1534"/>
      <c r="I86" s="833"/>
      <c r="J86" s="833"/>
      <c r="K86" s="833"/>
      <c r="L86" s="833"/>
      <c r="M86" s="833"/>
      <c r="N86" s="833"/>
      <c r="O86" s="833"/>
    </row>
    <row r="87" spans="2:15" ht="16.5" thickBot="1">
      <c r="B87" s="1030">
        <v>2017</v>
      </c>
      <c r="C87" s="1535" t="s">
        <v>4</v>
      </c>
      <c r="D87" s="1026"/>
      <c r="E87" s="1026"/>
      <c r="F87" s="1026"/>
      <c r="G87" s="1026"/>
      <c r="H87" s="1026"/>
      <c r="I87" s="1026"/>
      <c r="J87" s="1026"/>
      <c r="K87" s="1026"/>
      <c r="L87" s="1026"/>
      <c r="M87" s="1026"/>
      <c r="N87" s="1026"/>
      <c r="O87" s="833"/>
    </row>
    <row r="88" spans="2:15" ht="13.5" thickBot="1">
      <c r="B88" s="1031"/>
      <c r="C88" s="1032" t="s">
        <v>239</v>
      </c>
      <c r="D88" s="1032" t="s">
        <v>240</v>
      </c>
      <c r="E88" s="1032" t="s">
        <v>241</v>
      </c>
      <c r="F88" s="1032" t="s">
        <v>242</v>
      </c>
      <c r="G88" s="1032" t="s">
        <v>243</v>
      </c>
      <c r="H88" s="1032" t="s">
        <v>244</v>
      </c>
      <c r="I88" s="1032" t="s">
        <v>245</v>
      </c>
      <c r="J88" s="1032" t="s">
        <v>246</v>
      </c>
      <c r="K88" s="1032" t="s">
        <v>247</v>
      </c>
      <c r="L88" s="1032" t="s">
        <v>248</v>
      </c>
      <c r="M88" s="1032" t="s">
        <v>249</v>
      </c>
      <c r="N88" s="1033" t="s">
        <v>250</v>
      </c>
      <c r="O88" s="833"/>
    </row>
    <row r="89" spans="2:15" ht="13.5" thickBot="1">
      <c r="B89" s="1034" t="s">
        <v>322</v>
      </c>
      <c r="C89" s="1536">
        <f t="shared" ref="C89:N89" si="1">(C61-C57)/C57*100</f>
        <v>34.797092671108402</v>
      </c>
      <c r="D89" s="1536">
        <f t="shared" si="1"/>
        <v>36.144852717886437</v>
      </c>
      <c r="E89" s="1536">
        <f t="shared" si="1"/>
        <v>30.553179355574557</v>
      </c>
      <c r="F89" s="1536">
        <f t="shared" si="1"/>
        <v>32.298010556232235</v>
      </c>
      <c r="G89" s="1536">
        <f t="shared" si="1"/>
        <v>36.338632857047038</v>
      </c>
      <c r="H89" s="1536">
        <f t="shared" si="1"/>
        <v>36.102257204189165</v>
      </c>
      <c r="I89" s="1536">
        <f t="shared" si="1"/>
        <v>29.684624658925056</v>
      </c>
      <c r="J89" s="1536">
        <f t="shared" si="1"/>
        <v>20.287990196078439</v>
      </c>
      <c r="K89" s="1536">
        <f t="shared" si="1"/>
        <v>16.171069778462275</v>
      </c>
      <c r="L89" s="1536">
        <f t="shared" si="1"/>
        <v>14.969954047366556</v>
      </c>
      <c r="M89" s="1536">
        <f t="shared" si="1"/>
        <v>10.327222093293097</v>
      </c>
      <c r="N89" s="1536">
        <f t="shared" si="1"/>
        <v>5.578816340387001</v>
      </c>
      <c r="O89" s="833"/>
    </row>
    <row r="90" spans="2:15">
      <c r="B90" s="833"/>
      <c r="C90" s="833"/>
      <c r="D90" s="833"/>
      <c r="E90" s="833"/>
      <c r="F90" s="833"/>
      <c r="G90" s="833"/>
      <c r="H90" s="833"/>
      <c r="I90" s="833"/>
      <c r="J90" s="833"/>
      <c r="K90" s="833"/>
      <c r="L90" s="833"/>
      <c r="M90" s="833"/>
      <c r="N90" s="833"/>
      <c r="O90" s="833"/>
    </row>
    <row r="91" spans="2:15">
      <c r="B91" s="833"/>
      <c r="C91" s="833"/>
      <c r="D91" s="833"/>
      <c r="E91" s="833"/>
      <c r="F91" s="833"/>
      <c r="G91" s="833"/>
      <c r="H91" s="833"/>
      <c r="I91" s="833"/>
      <c r="J91" s="833"/>
      <c r="K91" s="833"/>
      <c r="L91" s="833"/>
      <c r="M91" s="833"/>
      <c r="N91" s="833"/>
      <c r="O91" s="833"/>
    </row>
    <row r="92" spans="2:15">
      <c r="B92" s="833"/>
      <c r="C92" s="833"/>
      <c r="D92" s="833"/>
      <c r="E92" s="833"/>
      <c r="F92" s="833"/>
      <c r="G92" s="833"/>
      <c r="H92" s="833"/>
      <c r="I92" s="833"/>
      <c r="J92" s="833"/>
      <c r="K92" s="833"/>
      <c r="L92" s="833"/>
      <c r="M92" s="833"/>
      <c r="N92" s="833"/>
      <c r="O92" s="833"/>
    </row>
    <row r="93" spans="2:15" ht="15.75">
      <c r="B93" s="833"/>
      <c r="C93" s="833"/>
      <c r="D93" s="1533" t="s">
        <v>323</v>
      </c>
      <c r="E93" s="833"/>
      <c r="F93" s="833"/>
      <c r="G93" s="833"/>
      <c r="H93" s="1534"/>
      <c r="I93" s="833"/>
      <c r="J93" s="833"/>
      <c r="K93" s="833"/>
      <c r="L93" s="833"/>
      <c r="M93" s="833"/>
      <c r="N93" s="833"/>
      <c r="O93" s="833"/>
    </row>
    <row r="94" spans="2:15" ht="16.5" thickBot="1">
      <c r="B94" s="1030">
        <v>2018</v>
      </c>
      <c r="C94" s="1535" t="s">
        <v>4</v>
      </c>
      <c r="D94" s="1026"/>
      <c r="E94" s="1026"/>
      <c r="F94" s="1026"/>
      <c r="G94" s="1026"/>
      <c r="H94" s="1026"/>
      <c r="I94" s="1026"/>
      <c r="J94" s="1026"/>
      <c r="K94" s="1026"/>
      <c r="L94" s="1026"/>
      <c r="M94" s="1026"/>
      <c r="N94" s="1026"/>
      <c r="O94" s="833"/>
    </row>
    <row r="95" spans="2:15" ht="13.5" thickBot="1">
      <c r="B95" s="1031"/>
      <c r="C95" s="1032" t="s">
        <v>239</v>
      </c>
      <c r="D95" s="1032" t="s">
        <v>240</v>
      </c>
      <c r="E95" s="1032" t="s">
        <v>241</v>
      </c>
      <c r="F95" s="1032" t="s">
        <v>242</v>
      </c>
      <c r="G95" s="1032" t="s">
        <v>243</v>
      </c>
      <c r="H95" s="1032" t="s">
        <v>244</v>
      </c>
      <c r="I95" s="1032" t="s">
        <v>245</v>
      </c>
      <c r="J95" s="1032" t="s">
        <v>246</v>
      </c>
      <c r="K95" s="1032" t="s">
        <v>247</v>
      </c>
      <c r="L95" s="1032" t="s">
        <v>248</v>
      </c>
      <c r="M95" s="1032" t="s">
        <v>249</v>
      </c>
      <c r="N95" s="1033" t="s">
        <v>250</v>
      </c>
      <c r="O95" s="833"/>
    </row>
    <row r="96" spans="2:15" ht="13.5" thickBot="1">
      <c r="B96" s="1034" t="s">
        <v>322</v>
      </c>
      <c r="C96" s="1536">
        <f>(C65-N61)/N61*100</f>
        <v>-0.68060021436226248</v>
      </c>
      <c r="D96" s="1536">
        <f>(D65-C65)/C65*100</f>
        <v>-2.8219932013165803</v>
      </c>
      <c r="E96" s="1536">
        <f>(E65-D65)/D65*100</f>
        <v>2.2543031649083853</v>
      </c>
      <c r="F96" s="1536">
        <f>(F65-E65)/E65*100</f>
        <v>3.6544309296264066</v>
      </c>
      <c r="G96" s="1536">
        <f t="shared" ref="G96:N96" si="2">(G65-F65)/F65*100</f>
        <v>-3.8661008958038638</v>
      </c>
      <c r="H96" s="1536">
        <f t="shared" si="2"/>
        <v>-1.8963544221023323</v>
      </c>
      <c r="I96" s="1536">
        <f t="shared" si="2"/>
        <v>2.6106759984446972</v>
      </c>
      <c r="J96" s="1536">
        <f t="shared" si="2"/>
        <v>-2.1166026092134449</v>
      </c>
      <c r="K96" s="1536">
        <f t="shared" si="2"/>
        <v>-1.8637318880654821</v>
      </c>
      <c r="L96" s="1536">
        <f t="shared" si="2"/>
        <v>1.4257537334460419</v>
      </c>
      <c r="M96" s="1536">
        <f t="shared" si="2"/>
        <v>-6.606289587731963</v>
      </c>
      <c r="N96" s="1536">
        <f t="shared" si="2"/>
        <v>-0.89832827651852631</v>
      </c>
      <c r="O96" s="833"/>
    </row>
    <row r="97" spans="2:15">
      <c r="B97" s="833"/>
      <c r="C97" s="833"/>
      <c r="D97" s="833"/>
      <c r="E97" s="833"/>
      <c r="F97" s="833"/>
      <c r="G97" s="833"/>
      <c r="H97" s="833"/>
      <c r="I97" s="833"/>
      <c r="J97" s="833"/>
      <c r="K97" s="833"/>
      <c r="L97" s="833"/>
      <c r="M97" s="833"/>
      <c r="N97" s="833"/>
      <c r="O97" s="833"/>
    </row>
    <row r="98" spans="2:15">
      <c r="B98" s="833"/>
      <c r="C98" s="833"/>
      <c r="D98" s="833"/>
      <c r="E98" s="833"/>
      <c r="F98" s="833"/>
      <c r="G98" s="833"/>
      <c r="H98" s="833"/>
      <c r="I98" s="833"/>
      <c r="J98" s="833"/>
      <c r="K98" s="833"/>
      <c r="L98" s="833"/>
      <c r="M98" s="833"/>
      <c r="N98" s="833"/>
      <c r="O98" s="833"/>
    </row>
    <row r="99" spans="2:15">
      <c r="B99" s="833"/>
      <c r="C99" s="833"/>
      <c r="D99" s="833"/>
      <c r="E99" s="833"/>
      <c r="F99" s="833"/>
      <c r="G99" s="833"/>
      <c r="H99" s="833"/>
      <c r="I99" s="833"/>
      <c r="J99" s="833"/>
      <c r="K99" s="833"/>
      <c r="L99" s="833"/>
      <c r="M99" s="833"/>
      <c r="N99" s="833"/>
      <c r="O99" s="833"/>
    </row>
    <row r="100" spans="2:15">
      <c r="B100" s="833"/>
      <c r="C100" s="833"/>
      <c r="D100" s="833"/>
      <c r="E100" s="833"/>
      <c r="F100" s="833"/>
      <c r="G100" s="833"/>
      <c r="H100" s="833"/>
      <c r="I100" s="833"/>
      <c r="J100" s="833"/>
      <c r="K100" s="833"/>
      <c r="L100" s="833"/>
      <c r="M100" s="833"/>
      <c r="N100" s="833"/>
      <c r="O100" s="833"/>
    </row>
    <row r="101" spans="2:15" ht="15.75">
      <c r="B101" s="833"/>
      <c r="C101" s="833"/>
      <c r="D101" s="1533" t="s">
        <v>324</v>
      </c>
      <c r="E101" s="833"/>
      <c r="F101" s="833"/>
      <c r="G101" s="833"/>
      <c r="H101" s="1534"/>
      <c r="I101" s="833"/>
      <c r="J101" s="833"/>
      <c r="K101" s="833"/>
      <c r="L101" s="833"/>
      <c r="M101" s="833"/>
      <c r="N101" s="833"/>
      <c r="O101" s="833"/>
    </row>
    <row r="102" spans="2:15" ht="16.5" thickBot="1">
      <c r="B102" s="1030">
        <v>2018</v>
      </c>
      <c r="C102" s="1535" t="s">
        <v>4</v>
      </c>
      <c r="D102" s="1026"/>
      <c r="E102" s="1026"/>
      <c r="F102" s="1026"/>
      <c r="G102" s="1026"/>
      <c r="H102" s="1026"/>
      <c r="I102" s="1026"/>
      <c r="J102" s="1026"/>
      <c r="K102" s="1026"/>
      <c r="L102" s="1026"/>
      <c r="M102" s="1026"/>
      <c r="N102" s="1026"/>
      <c r="O102" s="833"/>
    </row>
    <row r="103" spans="2:15" ht="13.5" thickBot="1">
      <c r="B103" s="1031"/>
      <c r="C103" s="1032" t="s">
        <v>239</v>
      </c>
      <c r="D103" s="1032" t="s">
        <v>240</v>
      </c>
      <c r="E103" s="1032" t="s">
        <v>241</v>
      </c>
      <c r="F103" s="1032" t="s">
        <v>242</v>
      </c>
      <c r="G103" s="1032" t="s">
        <v>243</v>
      </c>
      <c r="H103" s="1032" t="s">
        <v>244</v>
      </c>
      <c r="I103" s="1032" t="s">
        <v>245</v>
      </c>
      <c r="J103" s="1032" t="s">
        <v>246</v>
      </c>
      <c r="K103" s="1032" t="s">
        <v>247</v>
      </c>
      <c r="L103" s="1032" t="s">
        <v>248</v>
      </c>
      <c r="M103" s="1032" t="s">
        <v>249</v>
      </c>
      <c r="N103" s="1033" t="s">
        <v>250</v>
      </c>
      <c r="O103" s="833"/>
    </row>
    <row r="104" spans="2:15" ht="13.5" thickBot="1">
      <c r="B104" s="1034" t="s">
        <v>322</v>
      </c>
      <c r="C104" s="1536">
        <f>(C65-C61)/C61*100</f>
        <v>4.0945854864075608</v>
      </c>
      <c r="D104" s="1536">
        <f t="shared" ref="D104:N104" si="3">(D65-D61)/D61*100</f>
        <v>0.42937601070650855</v>
      </c>
      <c r="E104" s="1536">
        <f t="shared" si="3"/>
        <v>0.55695096647374154</v>
      </c>
      <c r="F104" s="1536">
        <f t="shared" si="3"/>
        <v>-2.3630504833512376</v>
      </c>
      <c r="G104" s="1536">
        <f t="shared" si="3"/>
        <v>-9.707734697894125</v>
      </c>
      <c r="H104" s="1536">
        <f t="shared" si="3"/>
        <v>-13.955933661520808</v>
      </c>
      <c r="I104" s="1536">
        <f t="shared" si="3"/>
        <v>-9.6100210402701052</v>
      </c>
      <c r="J104" s="1536">
        <f t="shared" si="3"/>
        <v>-7.8905812235749622</v>
      </c>
      <c r="K104" s="1536">
        <f t="shared" si="3"/>
        <v>-9.5196818274525885</v>
      </c>
      <c r="L104" s="1536">
        <f t="shared" si="3"/>
        <v>-7.7735075582885047</v>
      </c>
      <c r="M104" s="1536">
        <f t="shared" si="3"/>
        <v>-11.606015986537649</v>
      </c>
      <c r="N104" s="1536">
        <f t="shared" si="3"/>
        <v>-10.728831725616281</v>
      </c>
      <c r="O104" s="833"/>
    </row>
    <row r="106" spans="2:15" ht="15.75">
      <c r="D106" s="1533"/>
      <c r="E106" s="833"/>
      <c r="F106" s="833"/>
    </row>
    <row r="107" spans="2:15" ht="15.75">
      <c r="D107" s="1533" t="s">
        <v>323</v>
      </c>
      <c r="E107" s="833"/>
      <c r="F107" s="833"/>
      <c r="H107" s="272">
        <v>2019</v>
      </c>
    </row>
    <row r="108" spans="2:15" ht="15.75" thickBot="1">
      <c r="B108" s="1030">
        <v>2019</v>
      </c>
      <c r="C108" s="272" t="s">
        <v>4</v>
      </c>
    </row>
    <row r="109" spans="2:15" ht="13.5" thickBot="1">
      <c r="B109" s="1042"/>
      <c r="C109" s="1043" t="s">
        <v>239</v>
      </c>
      <c r="D109" s="1043" t="s">
        <v>240</v>
      </c>
      <c r="E109" s="1043" t="s">
        <v>241</v>
      </c>
      <c r="F109" s="1043" t="s">
        <v>242</v>
      </c>
      <c r="G109" s="1043" t="s">
        <v>243</v>
      </c>
      <c r="H109" s="1043" t="s">
        <v>244</v>
      </c>
      <c r="I109" s="1043" t="s">
        <v>245</v>
      </c>
      <c r="J109" s="1043" t="s">
        <v>246</v>
      </c>
      <c r="K109" s="1043" t="s">
        <v>247</v>
      </c>
      <c r="L109" s="1043" t="s">
        <v>248</v>
      </c>
      <c r="M109" s="1043" t="s">
        <v>249</v>
      </c>
      <c r="N109" s="1044" t="s">
        <v>250</v>
      </c>
    </row>
    <row r="110" spans="2:15" ht="13.5" thickBot="1">
      <c r="B110" s="1045" t="s">
        <v>322</v>
      </c>
      <c r="C110" s="1046">
        <f>(C69-N65)/N65*100</f>
        <v>-2.3051987033257313</v>
      </c>
      <c r="D110" s="1046">
        <f>(D69-C69)/C69*100</f>
        <v>-0.78038589160624938</v>
      </c>
      <c r="E110" s="1046">
        <f t="shared" ref="E110:N110" si="4">(E69-D69)/D69*100</f>
        <v>2.9169505171239289</v>
      </c>
      <c r="F110" s="1046">
        <f t="shared" si="4"/>
        <v>5.5542183174870559</v>
      </c>
      <c r="G110" s="1046">
        <f t="shared" si="4"/>
        <v>16.840545008836436</v>
      </c>
      <c r="H110" s="1046">
        <f t="shared" si="4"/>
        <v>2.9958526469870774</v>
      </c>
      <c r="I110" s="1046">
        <f t="shared" si="4"/>
        <v>2.3591832867497229</v>
      </c>
      <c r="J110" s="1046">
        <f t="shared" si="4"/>
        <v>3.5405192761605067</v>
      </c>
      <c r="K110" s="1046">
        <f t="shared" si="4"/>
        <v>5.095655283389954</v>
      </c>
      <c r="L110" s="1046">
        <f t="shared" si="4"/>
        <v>-0.17863218781899282</v>
      </c>
      <c r="M110" s="1046">
        <f t="shared" si="4"/>
        <v>2.5948018747337045</v>
      </c>
      <c r="N110" s="1046">
        <f t="shared" si="4"/>
        <v>-1.0590140786577444</v>
      </c>
    </row>
    <row r="115" spans="2:14" ht="15.75">
      <c r="D115" s="1533" t="s">
        <v>324</v>
      </c>
      <c r="E115" s="833"/>
      <c r="F115" s="833"/>
      <c r="H115" s="272">
        <v>2019</v>
      </c>
    </row>
    <row r="116" spans="2:14" ht="15.75" thickBot="1">
      <c r="B116" s="1030">
        <v>2019</v>
      </c>
      <c r="C116" s="272" t="s">
        <v>4</v>
      </c>
    </row>
    <row r="117" spans="2:14" ht="13.5" thickBot="1">
      <c r="B117" s="1042"/>
      <c r="C117" s="1043" t="s">
        <v>239</v>
      </c>
      <c r="D117" s="1043" t="s">
        <v>240</v>
      </c>
      <c r="E117" s="1043" t="s">
        <v>241</v>
      </c>
      <c r="F117" s="1043" t="s">
        <v>242</v>
      </c>
      <c r="G117" s="1043" t="s">
        <v>243</v>
      </c>
      <c r="H117" s="1043" t="s">
        <v>244</v>
      </c>
      <c r="I117" s="1043" t="s">
        <v>245</v>
      </c>
      <c r="J117" s="1043" t="s">
        <v>246</v>
      </c>
      <c r="K117" s="1043" t="s">
        <v>247</v>
      </c>
      <c r="L117" s="1043" t="s">
        <v>248</v>
      </c>
      <c r="M117" s="1043" t="s">
        <v>249</v>
      </c>
      <c r="N117" s="1044" t="s">
        <v>250</v>
      </c>
    </row>
    <row r="118" spans="2:14" ht="13.5" thickBot="1">
      <c r="B118" s="1045" t="s">
        <v>322</v>
      </c>
      <c r="C118" s="1046">
        <f>(C69-C65)/C65*100</f>
        <v>-12.189068148707712</v>
      </c>
      <c r="D118" s="1046">
        <f>(D69-D65)/D65*100</f>
        <v>-10.344253192670736</v>
      </c>
      <c r="E118" s="1046">
        <f t="shared" ref="E118:N118" si="5">(E69-E65)/E65*100</f>
        <v>-9.7632493483926961</v>
      </c>
      <c r="F118" s="1046">
        <f t="shared" si="5"/>
        <v>-8.109382366808104</v>
      </c>
      <c r="G118" s="1046">
        <f t="shared" si="5"/>
        <v>11.683287014331643</v>
      </c>
      <c r="H118" s="1046">
        <f t="shared" si="5"/>
        <v>17.252680108870745</v>
      </c>
      <c r="I118" s="1046">
        <f t="shared" si="5"/>
        <v>16.965300709143076</v>
      </c>
      <c r="J118" s="1046">
        <f t="shared" si="5"/>
        <v>23.7252516314567</v>
      </c>
      <c r="K118" s="1046">
        <f t="shared" si="5"/>
        <v>32.499295576218664</v>
      </c>
      <c r="L118" s="1046">
        <f t="shared" si="5"/>
        <v>30.403378153128124</v>
      </c>
      <c r="M118" s="1046">
        <f t="shared" si="5"/>
        <v>43.250639538342547</v>
      </c>
      <c r="N118" s="1046">
        <f t="shared" si="5"/>
        <v>43.018369552167123</v>
      </c>
    </row>
    <row r="120" spans="2:14" ht="15.75">
      <c r="B120" s="1035"/>
      <c r="C120" s="1035"/>
      <c r="D120" s="1036" t="s">
        <v>323</v>
      </c>
      <c r="E120" s="1035"/>
      <c r="F120" s="1035"/>
      <c r="G120" s="1035"/>
      <c r="H120" s="1035">
        <v>2020</v>
      </c>
      <c r="I120" s="1035"/>
      <c r="J120" s="1035"/>
      <c r="K120" s="1035"/>
      <c r="L120" s="1035"/>
      <c r="M120" s="1035"/>
      <c r="N120" s="1035"/>
    </row>
    <row r="121" spans="2:14" ht="15.75" thickBot="1">
      <c r="B121" s="1537">
        <v>2020</v>
      </c>
      <c r="C121" s="1035" t="s">
        <v>4</v>
      </c>
      <c r="D121" s="1035"/>
      <c r="E121" s="1035"/>
      <c r="F121" s="1035"/>
      <c r="G121" s="1035"/>
      <c r="H121" s="1035"/>
      <c r="I121" s="1035"/>
      <c r="J121" s="1035"/>
      <c r="K121" s="1035"/>
      <c r="L121" s="1035"/>
      <c r="M121" s="1035"/>
      <c r="N121" s="1035"/>
    </row>
    <row r="122" spans="2:14" ht="13.5" thickBot="1">
      <c r="B122" s="1037"/>
      <c r="C122" s="1038" t="s">
        <v>239</v>
      </c>
      <c r="D122" s="1038" t="s">
        <v>240</v>
      </c>
      <c r="E122" s="1038" t="s">
        <v>241</v>
      </c>
      <c r="F122" s="1038" t="s">
        <v>242</v>
      </c>
      <c r="G122" s="1038" t="s">
        <v>243</v>
      </c>
      <c r="H122" s="1038" t="s">
        <v>244</v>
      </c>
      <c r="I122" s="1038" t="s">
        <v>245</v>
      </c>
      <c r="J122" s="1038" t="s">
        <v>246</v>
      </c>
      <c r="K122" s="1038" t="s">
        <v>247</v>
      </c>
      <c r="L122" s="1038" t="s">
        <v>248</v>
      </c>
      <c r="M122" s="1038" t="s">
        <v>249</v>
      </c>
      <c r="N122" s="1039" t="s">
        <v>250</v>
      </c>
    </row>
    <row r="123" spans="2:14" ht="13.5" thickBot="1">
      <c r="B123" s="1040" t="s">
        <v>322</v>
      </c>
      <c r="C123" s="1041">
        <f>(C73-N69)/N69*100</f>
        <v>3.1858629952988595</v>
      </c>
      <c r="D123" s="1041">
        <f>(C73-D73)/C73*100</f>
        <v>-6.7892445999267661</v>
      </c>
      <c r="E123" s="1041">
        <f t="shared" ref="E123:N123" si="6">(D73-E73)/D73*100</f>
        <v>-1.5275026664635043</v>
      </c>
      <c r="F123" s="1041">
        <f t="shared" si="6"/>
        <v>8.2467264473042299</v>
      </c>
      <c r="G123" s="1041">
        <f t="shared" si="6"/>
        <v>-5.3567777550603006</v>
      </c>
      <c r="H123" s="1041">
        <f t="shared" si="6"/>
        <v>100</v>
      </c>
      <c r="I123" s="1041" t="e">
        <f t="shared" si="6"/>
        <v>#DIV/0!</v>
      </c>
      <c r="J123" s="1041" t="e">
        <f t="shared" si="6"/>
        <v>#DIV/0!</v>
      </c>
      <c r="K123" s="1041" t="e">
        <f t="shared" si="6"/>
        <v>#DIV/0!</v>
      </c>
      <c r="L123" s="1041" t="e">
        <f t="shared" si="6"/>
        <v>#DIV/0!</v>
      </c>
      <c r="M123" s="1041" t="e">
        <f t="shared" si="6"/>
        <v>#DIV/0!</v>
      </c>
      <c r="N123" s="1041" t="e">
        <f t="shared" si="6"/>
        <v>#DIV/0!</v>
      </c>
    </row>
    <row r="124" spans="2:14">
      <c r="B124" s="1035"/>
      <c r="C124" s="1035"/>
      <c r="D124" s="1035"/>
      <c r="E124" s="1035"/>
      <c r="F124" s="1035"/>
      <c r="G124" s="1035"/>
      <c r="H124" s="1035"/>
      <c r="I124" s="1035"/>
      <c r="J124" s="1035"/>
      <c r="K124" s="1035"/>
      <c r="L124" s="1035"/>
      <c r="M124" s="1035"/>
      <c r="N124" s="1035"/>
    </row>
    <row r="125" spans="2:14">
      <c r="B125" s="1035"/>
      <c r="C125" s="1035"/>
      <c r="D125" s="1035"/>
      <c r="E125" s="1035"/>
      <c r="F125" s="1035"/>
      <c r="G125" s="1035"/>
      <c r="H125" s="1035"/>
      <c r="I125" s="1035"/>
      <c r="J125" s="1035"/>
      <c r="K125" s="1035"/>
      <c r="L125" s="1035"/>
      <c r="M125" s="1035"/>
      <c r="N125" s="1035"/>
    </row>
    <row r="126" spans="2:14">
      <c r="B126" s="1035"/>
      <c r="C126" s="1035"/>
      <c r="D126" s="1035"/>
      <c r="E126" s="1035"/>
      <c r="F126" s="1035"/>
      <c r="G126" s="1035"/>
      <c r="H126" s="1035"/>
      <c r="I126" s="1035"/>
      <c r="J126" s="1035"/>
      <c r="K126" s="1035"/>
      <c r="L126" s="1035"/>
      <c r="M126" s="1035"/>
      <c r="N126" s="1035"/>
    </row>
    <row r="127" spans="2:14">
      <c r="B127" s="1035"/>
      <c r="C127" s="1035"/>
      <c r="D127" s="1035"/>
      <c r="E127" s="1035"/>
      <c r="F127" s="1035"/>
      <c r="G127" s="1035"/>
      <c r="H127" s="1035"/>
      <c r="I127" s="1035"/>
      <c r="J127" s="1035"/>
      <c r="K127" s="1035"/>
      <c r="L127" s="1035"/>
      <c r="M127" s="1035"/>
      <c r="N127" s="1035"/>
    </row>
    <row r="128" spans="2:14" ht="15.75">
      <c r="B128" s="1035"/>
      <c r="C128" s="1035"/>
      <c r="D128" s="1036" t="s">
        <v>324</v>
      </c>
      <c r="E128" s="1035"/>
      <c r="F128" s="1035"/>
      <c r="G128" s="1035"/>
      <c r="H128" s="1035">
        <v>2020</v>
      </c>
      <c r="I128" s="1035"/>
      <c r="J128" s="1035"/>
      <c r="K128" s="1035"/>
      <c r="L128" s="1035"/>
      <c r="M128" s="1035"/>
      <c r="N128" s="1035"/>
    </row>
    <row r="129" spans="2:14" ht="15.75" thickBot="1">
      <c r="B129" s="1537">
        <v>2020</v>
      </c>
      <c r="C129" s="1035" t="s">
        <v>4</v>
      </c>
      <c r="D129" s="1035"/>
      <c r="E129" s="1035"/>
      <c r="F129" s="1035"/>
      <c r="G129" s="1035"/>
      <c r="H129" s="1035"/>
      <c r="I129" s="1035"/>
      <c r="J129" s="1035"/>
      <c r="K129" s="1035"/>
      <c r="L129" s="1035"/>
      <c r="M129" s="1035"/>
      <c r="N129" s="1035"/>
    </row>
    <row r="130" spans="2:14" ht="13.5" thickBot="1">
      <c r="B130" s="1037"/>
      <c r="C130" s="1038" t="s">
        <v>239</v>
      </c>
      <c r="D130" s="1038" t="s">
        <v>240</v>
      </c>
      <c r="E130" s="1038" t="s">
        <v>241</v>
      </c>
      <c r="F130" s="1038" t="s">
        <v>242</v>
      </c>
      <c r="G130" s="1038" t="s">
        <v>243</v>
      </c>
      <c r="H130" s="1038" t="s">
        <v>244</v>
      </c>
      <c r="I130" s="1038" t="s">
        <v>245</v>
      </c>
      <c r="J130" s="1038" t="s">
        <v>246</v>
      </c>
      <c r="K130" s="1038" t="s">
        <v>247</v>
      </c>
      <c r="L130" s="1038" t="s">
        <v>248</v>
      </c>
      <c r="M130" s="1038" t="s">
        <v>249</v>
      </c>
      <c r="N130" s="1039" t="s">
        <v>250</v>
      </c>
    </row>
    <row r="131" spans="2:14" ht="13.5" thickBot="1">
      <c r="B131" s="1040" t="s">
        <v>322</v>
      </c>
      <c r="C131" s="1041">
        <f>(C73-C69)/C69*100</f>
        <v>51.056900577608452</v>
      </c>
      <c r="D131" s="1041">
        <f t="shared" ref="D131:N131" si="7">(D73-D69)/D69*100</f>
        <v>62.581284449123665</v>
      </c>
      <c r="E131" s="1041">
        <f t="shared" si="7"/>
        <v>60.386328077987706</v>
      </c>
      <c r="F131" s="1041">
        <f t="shared" si="7"/>
        <v>39.41622484464969</v>
      </c>
      <c r="G131" s="1041">
        <f t="shared" si="7"/>
        <v>25.713588680165888</v>
      </c>
      <c r="H131" s="1041">
        <f t="shared" si="7"/>
        <v>-100</v>
      </c>
      <c r="I131" s="1041">
        <f t="shared" si="7"/>
        <v>-100</v>
      </c>
      <c r="J131" s="1041">
        <f t="shared" si="7"/>
        <v>-100</v>
      </c>
      <c r="K131" s="1041">
        <f t="shared" si="7"/>
        <v>-100</v>
      </c>
      <c r="L131" s="1041">
        <f t="shared" si="7"/>
        <v>-100</v>
      </c>
      <c r="M131" s="1041">
        <f t="shared" si="7"/>
        <v>-100</v>
      </c>
      <c r="N131" s="1041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topLeftCell="A46" zoomScale="85" zoomScaleNormal="85" workbookViewId="0">
      <selection activeCell="T66" sqref="T66"/>
    </sheetView>
  </sheetViews>
  <sheetFormatPr defaultRowHeight="12.75"/>
  <cols>
    <col min="1" max="1" width="11.28515625" style="1354" customWidth="1"/>
    <col min="2" max="2" width="18.5703125" style="1354" customWidth="1"/>
    <col min="3" max="3" width="16.140625" style="1354" customWidth="1"/>
    <col min="4" max="4" width="12.140625" style="1354" customWidth="1"/>
    <col min="5" max="5" width="9.5703125" style="1354" customWidth="1"/>
    <col min="6" max="6" width="10.42578125" style="1354" customWidth="1"/>
    <col min="7" max="8" width="9.140625" style="1354"/>
    <col min="9" max="9" width="11.28515625" style="1354" customWidth="1"/>
    <col min="10" max="10" width="9.7109375" style="1354" customWidth="1"/>
    <col min="11" max="11" width="9.85546875" style="1354" customWidth="1"/>
    <col min="12" max="12" width="9.5703125" style="1354" customWidth="1"/>
    <col min="13" max="13" width="9.7109375" style="1354" customWidth="1"/>
    <col min="14" max="14" width="11.140625" style="1354" customWidth="1"/>
    <col min="15" max="15" width="6.42578125" style="1356" customWidth="1"/>
    <col min="16" max="16384" width="9.140625" style="1354"/>
  </cols>
  <sheetData>
    <row r="1" spans="2:15" ht="20.25" customHeight="1">
      <c r="L1" s="1355"/>
      <c r="M1" s="1355"/>
    </row>
    <row r="2" spans="2:15" ht="20.25" customHeight="1">
      <c r="B2" s="1357" t="s">
        <v>478</v>
      </c>
      <c r="C2" s="1357"/>
      <c r="D2" s="1357"/>
      <c r="E2" s="1357"/>
      <c r="F2" s="1357"/>
      <c r="G2" s="1357"/>
      <c r="H2" s="1357"/>
      <c r="I2" s="1357"/>
      <c r="J2" s="1357"/>
      <c r="K2" s="1357"/>
      <c r="L2" s="1357"/>
      <c r="M2" s="1357"/>
      <c r="N2" s="1357"/>
      <c r="O2" s="1358"/>
    </row>
    <row r="3" spans="2:15" ht="20.25" customHeight="1">
      <c r="B3" s="1359"/>
      <c r="C3" s="1360"/>
      <c r="D3" s="1361"/>
      <c r="E3" s="1361"/>
      <c r="F3" s="1361"/>
      <c r="G3" s="1361"/>
      <c r="H3" s="1361"/>
      <c r="I3" s="1361"/>
      <c r="J3" s="1361"/>
      <c r="K3" s="1361"/>
      <c r="L3" s="1361"/>
      <c r="M3" s="1361"/>
      <c r="N3" s="1361"/>
    </row>
    <row r="4" spans="2:15" ht="20.25" customHeight="1" thickBot="1">
      <c r="B4" s="1359">
        <v>2004</v>
      </c>
      <c r="C4" s="1360" t="s">
        <v>238</v>
      </c>
      <c r="D4" s="1361"/>
      <c r="E4" s="1361"/>
      <c r="F4" s="1361"/>
      <c r="G4" s="1361"/>
      <c r="H4" s="1361"/>
      <c r="I4" s="1361"/>
      <c r="J4" s="1361"/>
      <c r="K4" s="1361"/>
      <c r="L4" s="1361"/>
      <c r="M4" s="1361"/>
      <c r="N4" s="1361"/>
    </row>
    <row r="5" spans="2:15" ht="20.25" customHeight="1" thickBot="1">
      <c r="B5" s="1362"/>
      <c r="C5" s="1363" t="s">
        <v>239</v>
      </c>
      <c r="D5" s="1363" t="s">
        <v>240</v>
      </c>
      <c r="E5" s="1363" t="s">
        <v>241</v>
      </c>
      <c r="F5" s="1363" t="s">
        <v>242</v>
      </c>
      <c r="G5" s="1363" t="s">
        <v>243</v>
      </c>
      <c r="H5" s="1363" t="s">
        <v>244</v>
      </c>
      <c r="I5" s="1363" t="s">
        <v>245</v>
      </c>
      <c r="J5" s="1363" t="s">
        <v>246</v>
      </c>
      <c r="K5" s="1363" t="s">
        <v>247</v>
      </c>
      <c r="L5" s="1363" t="s">
        <v>248</v>
      </c>
      <c r="M5" s="1363" t="s">
        <v>249</v>
      </c>
      <c r="N5" s="1364" t="s">
        <v>250</v>
      </c>
    </row>
    <row r="6" spans="2:15" ht="20.25" customHeight="1" thickBot="1">
      <c r="B6" s="1365" t="s">
        <v>251</v>
      </c>
      <c r="C6" s="1366">
        <v>4745.1329999999998</v>
      </c>
      <c r="D6" s="1366">
        <v>4967.0389999999998</v>
      </c>
      <c r="E6" s="1366">
        <v>5718.8540000000003</v>
      </c>
      <c r="F6" s="1366">
        <v>5972.0820000000003</v>
      </c>
      <c r="G6" s="1366">
        <v>6055.5649999999996</v>
      </c>
      <c r="H6" s="1366">
        <v>6825.7389999999996</v>
      </c>
      <c r="I6" s="1366">
        <v>6966.6059999999998</v>
      </c>
      <c r="J6" s="1366">
        <v>6854.2579999999998</v>
      </c>
      <c r="K6" s="1366">
        <v>7221.1440000000002</v>
      </c>
      <c r="L6" s="1366">
        <v>6917.2629999999999</v>
      </c>
      <c r="M6" s="1366">
        <v>6750.8010000000004</v>
      </c>
      <c r="N6" s="1367">
        <v>6535.24</v>
      </c>
    </row>
    <row r="7" spans="2:15" ht="20.25" customHeight="1">
      <c r="B7" s="1361"/>
      <c r="C7" s="1361"/>
      <c r="D7" s="1361"/>
      <c r="E7" s="1361"/>
      <c r="F7" s="1361"/>
      <c r="G7" s="1361"/>
      <c r="H7" s="1361"/>
      <c r="I7" s="1361"/>
      <c r="J7" s="1361"/>
      <c r="K7" s="1361"/>
      <c r="L7" s="1361"/>
      <c r="M7" s="1361"/>
      <c r="N7" s="1361"/>
    </row>
    <row r="8" spans="2:15" ht="20.25" customHeight="1" thickBot="1">
      <c r="B8" s="1359">
        <v>2005</v>
      </c>
      <c r="C8" s="1360" t="s">
        <v>238</v>
      </c>
      <c r="D8" s="1361"/>
      <c r="E8" s="1361"/>
      <c r="F8" s="1361"/>
      <c r="G8" s="1361"/>
      <c r="H8" s="1361"/>
      <c r="I8" s="1361"/>
      <c r="J8" s="1361"/>
      <c r="K8" s="1361"/>
      <c r="L8" s="1361"/>
      <c r="M8" s="1361"/>
      <c r="N8" s="1361"/>
    </row>
    <row r="9" spans="2:15" ht="20.25" customHeight="1" thickBot="1">
      <c r="B9" s="1362"/>
      <c r="C9" s="1363" t="s">
        <v>239</v>
      </c>
      <c r="D9" s="1363" t="s">
        <v>240</v>
      </c>
      <c r="E9" s="1363" t="s">
        <v>241</v>
      </c>
      <c r="F9" s="1363" t="s">
        <v>242</v>
      </c>
      <c r="G9" s="1363" t="s">
        <v>243</v>
      </c>
      <c r="H9" s="1363" t="s">
        <v>244</v>
      </c>
      <c r="I9" s="1363" t="s">
        <v>245</v>
      </c>
      <c r="J9" s="1363" t="s">
        <v>246</v>
      </c>
      <c r="K9" s="1363" t="s">
        <v>247</v>
      </c>
      <c r="L9" s="1363" t="s">
        <v>248</v>
      </c>
      <c r="M9" s="1363" t="s">
        <v>249</v>
      </c>
      <c r="N9" s="1364" t="s">
        <v>250</v>
      </c>
    </row>
    <row r="10" spans="2:15" ht="20.25" customHeight="1" thickBot="1">
      <c r="B10" s="1365" t="s">
        <v>251</v>
      </c>
      <c r="C10" s="1366">
        <v>5727.442</v>
      </c>
      <c r="D10" s="1366">
        <v>5805.5129999999999</v>
      </c>
      <c r="E10" s="1366">
        <v>5895.8040000000001</v>
      </c>
      <c r="F10" s="1366">
        <v>5498.875</v>
      </c>
      <c r="G10" s="1366">
        <v>5386.9530000000004</v>
      </c>
      <c r="H10" s="1366">
        <v>5545.4840000000004</v>
      </c>
      <c r="I10" s="1366">
        <v>5961.8959999999997</v>
      </c>
      <c r="J10" s="1366">
        <v>6210.8370000000004</v>
      </c>
      <c r="K10" s="1366">
        <v>6114.4129999999996</v>
      </c>
      <c r="L10" s="1366">
        <v>5863.924</v>
      </c>
      <c r="M10" s="1366">
        <v>5541.8360000000002</v>
      </c>
      <c r="N10" s="1367">
        <v>5474.7569999999996</v>
      </c>
    </row>
    <row r="11" spans="2:15" ht="20.25" customHeight="1">
      <c r="B11" s="1361"/>
      <c r="C11" s="1361"/>
      <c r="D11" s="1361"/>
      <c r="E11" s="1361"/>
      <c r="F11" s="1361"/>
      <c r="G11" s="1361"/>
      <c r="H11" s="1361"/>
      <c r="I11" s="1361"/>
      <c r="J11" s="1361"/>
      <c r="K11" s="1361"/>
      <c r="L11" s="1361"/>
      <c r="M11" s="1361"/>
      <c r="N11" s="1361"/>
    </row>
    <row r="12" spans="2:15" ht="20.25" customHeight="1" thickBot="1">
      <c r="B12" s="1359">
        <v>2006</v>
      </c>
      <c r="C12" s="1360" t="s">
        <v>238</v>
      </c>
      <c r="D12" s="1361"/>
      <c r="E12" s="1361"/>
      <c r="F12" s="1361"/>
      <c r="G12" s="1361"/>
      <c r="H12" s="1361"/>
      <c r="I12" s="1361"/>
      <c r="J12" s="1361"/>
      <c r="K12" s="1361"/>
      <c r="L12" s="1361"/>
      <c r="M12" s="1361"/>
      <c r="N12" s="1361"/>
    </row>
    <row r="13" spans="2:15" ht="20.25" customHeight="1" thickBot="1">
      <c r="B13" s="1362"/>
      <c r="C13" s="1363" t="s">
        <v>239</v>
      </c>
      <c r="D13" s="1363" t="s">
        <v>240</v>
      </c>
      <c r="E13" s="1363" t="s">
        <v>241</v>
      </c>
      <c r="F13" s="1363" t="s">
        <v>242</v>
      </c>
      <c r="G13" s="1363" t="s">
        <v>243</v>
      </c>
      <c r="H13" s="1363" t="s">
        <v>244</v>
      </c>
      <c r="I13" s="1363" t="s">
        <v>245</v>
      </c>
      <c r="J13" s="1363" t="s">
        <v>246</v>
      </c>
      <c r="K13" s="1363" t="s">
        <v>247</v>
      </c>
      <c r="L13" s="1363" t="s">
        <v>248</v>
      </c>
      <c r="M13" s="1363" t="s">
        <v>249</v>
      </c>
      <c r="N13" s="1364" t="s">
        <v>250</v>
      </c>
    </row>
    <row r="14" spans="2:15" ht="20.25" customHeight="1" thickBot="1">
      <c r="B14" s="1365" t="s">
        <v>251</v>
      </c>
      <c r="C14" s="1366">
        <v>5167.4750000000004</v>
      </c>
      <c r="D14" s="1366">
        <v>4922.9769999999999</v>
      </c>
      <c r="E14" s="1366">
        <v>5063.8980000000001</v>
      </c>
      <c r="F14" s="1366">
        <v>5127.4639999999999</v>
      </c>
      <c r="G14" s="1366">
        <v>5106.8609999999999</v>
      </c>
      <c r="H14" s="1366">
        <v>5589.4520000000002</v>
      </c>
      <c r="I14" s="1366">
        <v>6026.9629999999997</v>
      </c>
      <c r="J14" s="1366">
        <v>6499.076</v>
      </c>
      <c r="K14" s="1366">
        <v>6186.4949999999999</v>
      </c>
      <c r="L14" s="1366">
        <v>5618.3580000000002</v>
      </c>
      <c r="M14" s="1366">
        <v>5259.9059999999999</v>
      </c>
      <c r="N14" s="1367">
        <v>5045.9780000000001</v>
      </c>
    </row>
    <row r="15" spans="2:15" ht="20.25" customHeight="1">
      <c r="B15" s="1368"/>
      <c r="C15" s="1369"/>
      <c r="D15" s="1369"/>
      <c r="E15" s="1369"/>
      <c r="F15" s="1369"/>
      <c r="G15" s="1369"/>
      <c r="H15" s="1369"/>
      <c r="I15" s="1369"/>
      <c r="J15" s="1369"/>
      <c r="K15" s="1369"/>
      <c r="L15" s="1369"/>
      <c r="M15" s="1369"/>
      <c r="N15" s="1369"/>
    </row>
    <row r="16" spans="2:15" ht="20.25" customHeight="1" thickBot="1">
      <c r="B16" s="1359">
        <v>2007</v>
      </c>
      <c r="C16" s="1360" t="s">
        <v>238</v>
      </c>
      <c r="D16" s="1369"/>
      <c r="E16" s="1369"/>
      <c r="F16" s="1369"/>
      <c r="G16" s="1369"/>
      <c r="H16" s="1369"/>
      <c r="I16" s="1369"/>
      <c r="J16" s="1369"/>
      <c r="K16" s="1369"/>
      <c r="L16" s="1369"/>
      <c r="M16" s="1369"/>
      <c r="N16" s="1369"/>
    </row>
    <row r="17" spans="2:14" ht="20.25" customHeight="1" thickBot="1">
      <c r="B17" s="1362"/>
      <c r="C17" s="1363" t="s">
        <v>239</v>
      </c>
      <c r="D17" s="1363" t="s">
        <v>240</v>
      </c>
      <c r="E17" s="1363" t="s">
        <v>241</v>
      </c>
      <c r="F17" s="1363" t="s">
        <v>242</v>
      </c>
      <c r="G17" s="1363" t="s">
        <v>243</v>
      </c>
      <c r="H17" s="1363" t="s">
        <v>244</v>
      </c>
      <c r="I17" s="1363" t="s">
        <v>245</v>
      </c>
      <c r="J17" s="1363" t="s">
        <v>246</v>
      </c>
      <c r="K17" s="1363" t="s">
        <v>247</v>
      </c>
      <c r="L17" s="1363" t="s">
        <v>248</v>
      </c>
      <c r="M17" s="1363" t="s">
        <v>249</v>
      </c>
      <c r="N17" s="1364" t="s">
        <v>250</v>
      </c>
    </row>
    <row r="18" spans="2:14" ht="20.25" customHeight="1" thickBot="1">
      <c r="B18" s="1365" t="s">
        <v>251</v>
      </c>
      <c r="C18" s="1366">
        <v>4878.0050000000001</v>
      </c>
      <c r="D18" s="1366">
        <v>4998.683</v>
      </c>
      <c r="E18" s="1366">
        <v>5080.3729999999996</v>
      </c>
      <c r="F18" s="1366">
        <v>4985.0389999999998</v>
      </c>
      <c r="G18" s="1366">
        <v>4864.4809999999998</v>
      </c>
      <c r="H18" s="1366">
        <v>5416.3459999999995</v>
      </c>
      <c r="I18" s="1366">
        <v>5850.35</v>
      </c>
      <c r="J18" s="1366">
        <v>6101.1459999999997</v>
      </c>
      <c r="K18" s="1366">
        <v>6062.3810000000003</v>
      </c>
      <c r="L18" s="1366">
        <v>5389.2690000000002</v>
      </c>
      <c r="M18" s="1366">
        <v>5060.2169999999996</v>
      </c>
      <c r="N18" s="1367">
        <v>5200.0069999999996</v>
      </c>
    </row>
    <row r="19" spans="2:14" ht="20.25" customHeight="1">
      <c r="B19" s="1359"/>
      <c r="C19" s="1360"/>
      <c r="D19" s="1361"/>
      <c r="E19" s="1361"/>
      <c r="F19" s="1361"/>
      <c r="G19" s="1361"/>
      <c r="H19" s="1361"/>
      <c r="I19" s="1361"/>
      <c r="J19" s="1361"/>
      <c r="K19" s="1361"/>
      <c r="L19" s="1361"/>
      <c r="M19" s="1361"/>
      <c r="N19" s="1361"/>
    </row>
    <row r="20" spans="2:14" ht="20.25" customHeight="1" thickBot="1">
      <c r="B20" s="1359">
        <v>2008</v>
      </c>
      <c r="C20" s="1360" t="s">
        <v>238</v>
      </c>
      <c r="D20" s="1369"/>
      <c r="E20" s="1369"/>
      <c r="F20" s="1369"/>
      <c r="G20" s="1369"/>
      <c r="H20" s="1369"/>
      <c r="I20" s="1369"/>
      <c r="J20" s="1369"/>
      <c r="K20" s="1369"/>
      <c r="L20" s="1369"/>
      <c r="M20" s="1369"/>
      <c r="N20" s="1369"/>
    </row>
    <row r="21" spans="2:14" ht="20.25" customHeight="1" thickBot="1">
      <c r="B21" s="1362"/>
      <c r="C21" s="1363" t="s">
        <v>239</v>
      </c>
      <c r="D21" s="1363" t="s">
        <v>240</v>
      </c>
      <c r="E21" s="1363" t="s">
        <v>241</v>
      </c>
      <c r="F21" s="1363" t="s">
        <v>242</v>
      </c>
      <c r="G21" s="1363" t="s">
        <v>243</v>
      </c>
      <c r="H21" s="1363" t="s">
        <v>244</v>
      </c>
      <c r="I21" s="1363" t="s">
        <v>245</v>
      </c>
      <c r="J21" s="1363" t="s">
        <v>246</v>
      </c>
      <c r="K21" s="1363" t="s">
        <v>247</v>
      </c>
      <c r="L21" s="1363" t="s">
        <v>248</v>
      </c>
      <c r="M21" s="1363" t="s">
        <v>249</v>
      </c>
      <c r="N21" s="1364" t="s">
        <v>250</v>
      </c>
    </row>
    <row r="22" spans="2:14" ht="20.25" customHeight="1" thickBot="1">
      <c r="B22" s="1365" t="s">
        <v>251</v>
      </c>
      <c r="C22" s="1366">
        <v>5362.0659999999998</v>
      </c>
      <c r="D22" s="1366">
        <v>4991.3639999999996</v>
      </c>
      <c r="E22" s="1366">
        <v>5502.9759999999997</v>
      </c>
      <c r="F22" s="1366">
        <v>5445.4089999999997</v>
      </c>
      <c r="G22" s="1366">
        <v>6090.0209999999997</v>
      </c>
      <c r="H22" s="1366">
        <v>6347.5010000000002</v>
      </c>
      <c r="I22" s="1366">
        <v>6491.11</v>
      </c>
      <c r="J22" s="1366">
        <v>6519.6940000000004</v>
      </c>
      <c r="K22" s="1366">
        <v>6710.549</v>
      </c>
      <c r="L22" s="1366">
        <v>6325.4049999999997</v>
      </c>
      <c r="M22" s="1366">
        <v>6235.9309999999996</v>
      </c>
      <c r="N22" s="1367">
        <v>6463.6270000000004</v>
      </c>
    </row>
    <row r="23" spans="2:14" ht="20.25" customHeight="1">
      <c r="B23" s="1359"/>
      <c r="C23" s="1360"/>
      <c r="D23" s="1361"/>
      <c r="E23" s="1361"/>
      <c r="F23" s="1361"/>
      <c r="G23" s="1361"/>
      <c r="H23" s="1361"/>
      <c r="I23" s="1361"/>
      <c r="J23" s="1361"/>
      <c r="K23" s="1361"/>
      <c r="L23" s="1361"/>
      <c r="M23" s="1361"/>
      <c r="N23" s="1361"/>
    </row>
    <row r="24" spans="2:14" ht="20.25" customHeight="1">
      <c r="B24" s="1359"/>
      <c r="C24" s="1360"/>
      <c r="D24" s="1361"/>
      <c r="E24" s="1361"/>
      <c r="F24" s="1361"/>
      <c r="G24" s="1361"/>
      <c r="H24" s="1361"/>
      <c r="I24" s="1361"/>
      <c r="J24" s="1361"/>
      <c r="K24" s="1361"/>
      <c r="L24" s="1361"/>
      <c r="M24" s="1361"/>
      <c r="N24" s="1361"/>
    </row>
    <row r="25" spans="2:14" ht="20.25" customHeight="1" thickBot="1">
      <c r="B25" s="1359">
        <v>2009</v>
      </c>
      <c r="C25" s="1360" t="s">
        <v>238</v>
      </c>
      <c r="D25" s="1369"/>
      <c r="E25" s="1369"/>
      <c r="F25" s="1369"/>
      <c r="G25" s="1369"/>
      <c r="H25" s="1369"/>
      <c r="I25" s="1369"/>
      <c r="J25" s="1369"/>
      <c r="K25" s="1369"/>
      <c r="L25" s="1369"/>
      <c r="M25" s="1369"/>
      <c r="N25" s="1369"/>
    </row>
    <row r="26" spans="2:14" ht="20.25" customHeight="1" thickBot="1">
      <c r="B26" s="1362"/>
      <c r="C26" s="1363" t="s">
        <v>239</v>
      </c>
      <c r="D26" s="1363" t="s">
        <v>240</v>
      </c>
      <c r="E26" s="1363" t="s">
        <v>241</v>
      </c>
      <c r="F26" s="1363" t="s">
        <v>242</v>
      </c>
      <c r="G26" s="1363" t="s">
        <v>243</v>
      </c>
      <c r="H26" s="1363" t="s">
        <v>244</v>
      </c>
      <c r="I26" s="1363" t="s">
        <v>245</v>
      </c>
      <c r="J26" s="1363" t="s">
        <v>246</v>
      </c>
      <c r="K26" s="1363" t="s">
        <v>247</v>
      </c>
      <c r="L26" s="1363" t="s">
        <v>248</v>
      </c>
      <c r="M26" s="1363" t="s">
        <v>249</v>
      </c>
      <c r="N26" s="1364" t="s">
        <v>250</v>
      </c>
    </row>
    <row r="27" spans="2:14" ht="20.25" customHeight="1" thickBot="1">
      <c r="B27" s="1365" t="s">
        <v>251</v>
      </c>
      <c r="C27" s="1366">
        <v>6295.6080000000002</v>
      </c>
      <c r="D27" s="1366">
        <v>6468.9390000000003</v>
      </c>
      <c r="E27" s="1366">
        <v>6927.45</v>
      </c>
      <c r="F27" s="1366">
        <v>7086.6149999999998</v>
      </c>
      <c r="G27" s="1366">
        <v>6944.3450000000003</v>
      </c>
      <c r="H27" s="1366">
        <v>7275.0780000000004</v>
      </c>
      <c r="I27" s="1366">
        <v>7259.6670000000004</v>
      </c>
      <c r="J27" s="1366">
        <v>7016.5630000000001</v>
      </c>
      <c r="K27" s="1366">
        <v>6702.5069999999996</v>
      </c>
      <c r="L27" s="1366">
        <v>6094.8180000000002</v>
      </c>
      <c r="M27" s="1366">
        <v>5990.2740000000003</v>
      </c>
      <c r="N27" s="1367">
        <v>5714.6890000000003</v>
      </c>
    </row>
    <row r="28" spans="2:14" ht="20.25" customHeight="1">
      <c r="B28" s="1359"/>
      <c r="C28" s="1360"/>
      <c r="D28" s="1361"/>
      <c r="E28" s="1361"/>
      <c r="F28" s="1361"/>
      <c r="G28" s="1361"/>
      <c r="H28" s="1361"/>
      <c r="I28" s="1361"/>
      <c r="J28" s="1361"/>
      <c r="K28" s="1361"/>
      <c r="L28" s="1361"/>
      <c r="M28" s="1361"/>
      <c r="N28" s="1361"/>
    </row>
    <row r="29" spans="2:14" ht="20.25" customHeight="1">
      <c r="B29" s="1359"/>
      <c r="C29" s="1360"/>
      <c r="D29" s="1361"/>
      <c r="E29" s="1361"/>
      <c r="F29" s="1361"/>
      <c r="G29" s="1361"/>
      <c r="H29" s="1361"/>
      <c r="I29" s="1361"/>
      <c r="J29" s="1361"/>
      <c r="K29" s="1361"/>
      <c r="L29" s="1361"/>
      <c r="M29" s="1361"/>
      <c r="N29" s="1361"/>
    </row>
    <row r="30" spans="2:14" ht="20.25" customHeight="1" thickBot="1">
      <c r="B30" s="1359">
        <v>2010</v>
      </c>
      <c r="C30" s="1360" t="s">
        <v>238</v>
      </c>
      <c r="D30" s="1369"/>
      <c r="E30" s="1369"/>
      <c r="F30" s="1369"/>
      <c r="G30" s="1369"/>
      <c r="H30" s="1369"/>
      <c r="I30" s="1369"/>
      <c r="J30" s="1369"/>
      <c r="K30" s="1369"/>
      <c r="L30" s="1369"/>
      <c r="M30" s="1369"/>
      <c r="N30" s="1369"/>
    </row>
    <row r="31" spans="2:14" ht="20.25" customHeight="1" thickBot="1">
      <c r="B31" s="1362"/>
      <c r="C31" s="1363" t="s">
        <v>239</v>
      </c>
      <c r="D31" s="1363" t="s">
        <v>240</v>
      </c>
      <c r="E31" s="1363" t="s">
        <v>241</v>
      </c>
      <c r="F31" s="1363" t="s">
        <v>242</v>
      </c>
      <c r="G31" s="1363" t="s">
        <v>243</v>
      </c>
      <c r="H31" s="1363" t="s">
        <v>244</v>
      </c>
      <c r="I31" s="1363" t="s">
        <v>245</v>
      </c>
      <c r="J31" s="1363" t="s">
        <v>246</v>
      </c>
      <c r="K31" s="1363" t="s">
        <v>247</v>
      </c>
      <c r="L31" s="1363" t="s">
        <v>248</v>
      </c>
      <c r="M31" s="1363" t="s">
        <v>249</v>
      </c>
      <c r="N31" s="1364" t="s">
        <v>250</v>
      </c>
    </row>
    <row r="32" spans="2:14" ht="20.25" customHeight="1" thickBot="1">
      <c r="B32" s="1365" t="s">
        <v>251</v>
      </c>
      <c r="C32" s="1366">
        <v>5513.7250000000004</v>
      </c>
      <c r="D32" s="1366">
        <v>5337.8959999999997</v>
      </c>
      <c r="E32" s="1366">
        <v>5419.1390000000001</v>
      </c>
      <c r="F32" s="1366">
        <v>5230.2240000000002</v>
      </c>
      <c r="G32" s="1366">
        <v>5525.125</v>
      </c>
      <c r="H32" s="1366">
        <v>6384.0550000000003</v>
      </c>
      <c r="I32" s="1366">
        <v>6260.77</v>
      </c>
      <c r="J32" s="1366">
        <v>6435.451</v>
      </c>
      <c r="K32" s="1366">
        <v>6148.3149999999996</v>
      </c>
      <c r="L32" s="1366">
        <v>5620.31</v>
      </c>
      <c r="M32" s="1366">
        <v>5639.1809999999996</v>
      </c>
      <c r="N32" s="1367">
        <v>5829.0429999999997</v>
      </c>
    </row>
    <row r="33" spans="2:14" ht="20.25" customHeight="1">
      <c r="B33" s="1359"/>
      <c r="C33" s="1360"/>
      <c r="D33" s="1361"/>
      <c r="E33" s="1361"/>
      <c r="F33" s="1361"/>
      <c r="G33" s="1361"/>
      <c r="H33" s="1361"/>
      <c r="I33" s="1361"/>
      <c r="J33" s="1361"/>
      <c r="K33" s="1361"/>
      <c r="L33" s="1361"/>
      <c r="M33" s="1361"/>
      <c r="N33" s="1361"/>
    </row>
    <row r="34" spans="2:14" ht="20.25" customHeight="1" thickBot="1">
      <c r="B34" s="1359">
        <v>2011</v>
      </c>
      <c r="C34" s="1360" t="s">
        <v>238</v>
      </c>
      <c r="D34" s="1361"/>
      <c r="E34" s="1361"/>
      <c r="F34" s="1361"/>
      <c r="G34" s="1361"/>
      <c r="H34" s="1361"/>
      <c r="I34" s="1361"/>
      <c r="J34" s="1361"/>
      <c r="K34" s="1361"/>
      <c r="L34" s="1361"/>
      <c r="M34" s="1361"/>
      <c r="N34" s="1361"/>
    </row>
    <row r="35" spans="2:14" ht="20.25" customHeight="1" thickBot="1">
      <c r="B35" s="1362"/>
      <c r="C35" s="1363" t="s">
        <v>239</v>
      </c>
      <c r="D35" s="1363" t="s">
        <v>240</v>
      </c>
      <c r="E35" s="1363" t="s">
        <v>241</v>
      </c>
      <c r="F35" s="1363" t="s">
        <v>242</v>
      </c>
      <c r="G35" s="1363" t="s">
        <v>243</v>
      </c>
      <c r="H35" s="1363" t="s">
        <v>244</v>
      </c>
      <c r="I35" s="1363" t="s">
        <v>245</v>
      </c>
      <c r="J35" s="1363" t="s">
        <v>246</v>
      </c>
      <c r="K35" s="1363" t="s">
        <v>247</v>
      </c>
      <c r="L35" s="1363" t="s">
        <v>248</v>
      </c>
      <c r="M35" s="1363" t="s">
        <v>249</v>
      </c>
      <c r="N35" s="1364" t="s">
        <v>250</v>
      </c>
    </row>
    <row r="36" spans="2:14" ht="20.25" customHeight="1" thickBot="1">
      <c r="B36" s="1365" t="s">
        <v>251</v>
      </c>
      <c r="C36" s="1366">
        <v>5542.2489999999998</v>
      </c>
      <c r="D36" s="1366">
        <v>5758.527</v>
      </c>
      <c r="E36" s="1366">
        <v>6129.1270000000004</v>
      </c>
      <c r="F36" s="1366">
        <v>6495.5770000000002</v>
      </c>
      <c r="G36" s="1366">
        <v>6462.6729999999998</v>
      </c>
      <c r="H36" s="1366">
        <v>6556.2529999999997</v>
      </c>
      <c r="I36" s="1366">
        <v>6740.4040000000005</v>
      </c>
      <c r="J36" s="1366">
        <v>6784.7690000000002</v>
      </c>
      <c r="K36" s="1366">
        <v>7121.5379999999996</v>
      </c>
      <c r="L36" s="1366">
        <v>7260.2550000000001</v>
      </c>
      <c r="M36" s="1366">
        <v>7431.1750000000002</v>
      </c>
      <c r="N36" s="1367">
        <v>8022.55</v>
      </c>
    </row>
    <row r="37" spans="2:14" ht="20.25" customHeight="1">
      <c r="B37" s="1368"/>
      <c r="C37" s="1370"/>
      <c r="D37" s="1370"/>
      <c r="E37" s="1370"/>
      <c r="F37" s="1370"/>
      <c r="G37" s="1370"/>
      <c r="H37" s="1370"/>
      <c r="I37" s="1370"/>
      <c r="J37" s="1370"/>
      <c r="K37" s="1370"/>
      <c r="L37" s="1370"/>
      <c r="M37" s="1370"/>
      <c r="N37" s="1370"/>
    </row>
    <row r="38" spans="2:14" ht="20.25" customHeight="1">
      <c r="B38" s="1368"/>
      <c r="C38" s="1370"/>
      <c r="D38" s="1370"/>
      <c r="E38" s="1370"/>
      <c r="F38" s="1370"/>
      <c r="G38" s="1370"/>
      <c r="H38" s="1370"/>
      <c r="I38" s="1370"/>
      <c r="J38" s="1370"/>
      <c r="K38" s="1370"/>
      <c r="L38" s="1370"/>
      <c r="M38" s="1370"/>
      <c r="N38" s="1370"/>
    </row>
    <row r="39" spans="2:14" ht="20.25" customHeight="1" thickBot="1">
      <c r="B39" s="1359">
        <v>2012</v>
      </c>
      <c r="C39" s="1360" t="s">
        <v>238</v>
      </c>
      <c r="D39" s="1369"/>
      <c r="E39" s="1369"/>
      <c r="F39" s="1369"/>
      <c r="G39" s="1369"/>
      <c r="H39" s="1369"/>
      <c r="I39" s="1369"/>
      <c r="J39" s="1369"/>
      <c r="K39" s="1369"/>
      <c r="L39" s="1369"/>
      <c r="M39" s="1369"/>
      <c r="N39" s="1369"/>
    </row>
    <row r="40" spans="2:14" ht="20.25" customHeight="1" thickBot="1">
      <c r="B40" s="1362"/>
      <c r="C40" s="1363" t="s">
        <v>239</v>
      </c>
      <c r="D40" s="1363" t="s">
        <v>240</v>
      </c>
      <c r="E40" s="1363" t="s">
        <v>241</v>
      </c>
      <c r="F40" s="1363" t="s">
        <v>242</v>
      </c>
      <c r="G40" s="1363" t="s">
        <v>243</v>
      </c>
      <c r="H40" s="1363" t="s">
        <v>244</v>
      </c>
      <c r="I40" s="1363" t="s">
        <v>245</v>
      </c>
      <c r="J40" s="1363" t="s">
        <v>246</v>
      </c>
      <c r="K40" s="1363" t="s">
        <v>247</v>
      </c>
      <c r="L40" s="1363" t="s">
        <v>248</v>
      </c>
      <c r="M40" s="1363" t="s">
        <v>249</v>
      </c>
      <c r="N40" s="1364" t="s">
        <v>250</v>
      </c>
    </row>
    <row r="41" spans="2:14" ht="20.25" customHeight="1" thickBot="1">
      <c r="B41" s="1365" t="s">
        <v>251</v>
      </c>
      <c r="C41" s="1366">
        <v>7220.2179999999998</v>
      </c>
      <c r="D41" s="1366">
        <v>7285.2380000000003</v>
      </c>
      <c r="E41" s="1366">
        <v>7222.0290000000005</v>
      </c>
      <c r="F41" s="1366">
        <v>7308.799</v>
      </c>
      <c r="G41" s="1366">
        <v>7419.9120000000003</v>
      </c>
      <c r="H41" s="1366">
        <v>7830.9740000000002</v>
      </c>
      <c r="I41" s="1366">
        <v>7652.692</v>
      </c>
      <c r="J41" s="1366">
        <v>7979.491</v>
      </c>
      <c r="K41" s="1366">
        <v>8261.9950000000008</v>
      </c>
      <c r="L41" s="1366">
        <v>8323.91</v>
      </c>
      <c r="M41" s="1366">
        <v>8027.0209999999997</v>
      </c>
      <c r="N41" s="1367">
        <v>7753.5780000000004</v>
      </c>
    </row>
    <row r="42" spans="2:14" ht="20.25" customHeight="1">
      <c r="B42" s="1368"/>
      <c r="C42" s="1370"/>
      <c r="D42" s="1370"/>
      <c r="E42" s="1370"/>
      <c r="F42" s="1370"/>
      <c r="G42" s="1370"/>
      <c r="H42" s="1370"/>
      <c r="I42" s="1370"/>
      <c r="J42" s="1370"/>
      <c r="K42" s="1370"/>
      <c r="L42" s="1370"/>
      <c r="M42" s="1370"/>
      <c r="N42" s="1370"/>
    </row>
    <row r="43" spans="2:14" ht="20.25" customHeight="1" thickBot="1">
      <c r="B43" s="1359">
        <v>2013</v>
      </c>
      <c r="C43" s="1360" t="s">
        <v>238</v>
      </c>
      <c r="D43" s="1369"/>
      <c r="E43" s="1369"/>
      <c r="F43" s="1369"/>
      <c r="G43" s="1369"/>
      <c r="H43" s="1369"/>
      <c r="I43" s="1369"/>
      <c r="J43" s="1369"/>
      <c r="K43" s="1369"/>
      <c r="L43" s="1369"/>
      <c r="M43" s="1369"/>
      <c r="N43" s="1369"/>
    </row>
    <row r="44" spans="2:14" ht="20.25" customHeight="1" thickBot="1">
      <c r="B44" s="1362"/>
      <c r="C44" s="1363" t="s">
        <v>239</v>
      </c>
      <c r="D44" s="1363" t="s">
        <v>240</v>
      </c>
      <c r="E44" s="1363" t="s">
        <v>241</v>
      </c>
      <c r="F44" s="1363" t="s">
        <v>242</v>
      </c>
      <c r="G44" s="1363" t="s">
        <v>243</v>
      </c>
      <c r="H44" s="1363" t="s">
        <v>244</v>
      </c>
      <c r="I44" s="1363" t="s">
        <v>245</v>
      </c>
      <c r="J44" s="1363" t="s">
        <v>246</v>
      </c>
      <c r="K44" s="1363" t="s">
        <v>247</v>
      </c>
      <c r="L44" s="1363" t="s">
        <v>248</v>
      </c>
      <c r="M44" s="1363" t="s">
        <v>249</v>
      </c>
      <c r="N44" s="1364" t="s">
        <v>250</v>
      </c>
    </row>
    <row r="45" spans="2:14" ht="20.25" customHeight="1" thickBot="1">
      <c r="B45" s="1365" t="s">
        <v>251</v>
      </c>
      <c r="C45" s="1366">
        <v>7308.357</v>
      </c>
      <c r="D45" s="1366">
        <v>7186.6750000000002</v>
      </c>
      <c r="E45" s="1366">
        <v>7373.3140000000003</v>
      </c>
      <c r="F45" s="1366">
        <v>7369.2830000000004</v>
      </c>
      <c r="G45" s="1366">
        <v>7246.326</v>
      </c>
      <c r="H45" s="1366">
        <v>7797.8069999999998</v>
      </c>
      <c r="I45" s="1366">
        <v>8149.6509999999998</v>
      </c>
      <c r="J45" s="1366">
        <v>8393.5580000000009</v>
      </c>
      <c r="K45" s="1366">
        <v>8527.268</v>
      </c>
      <c r="L45" s="1366">
        <v>8053.9530000000004</v>
      </c>
      <c r="M45" s="1366">
        <v>7689.7520000000004</v>
      </c>
      <c r="N45" s="1367">
        <v>7709.8720000000003</v>
      </c>
    </row>
    <row r="46" spans="2:14" ht="20.25" customHeight="1">
      <c r="B46" s="1368"/>
      <c r="C46" s="1370"/>
      <c r="D46" s="1370"/>
      <c r="E46" s="1370"/>
      <c r="F46" s="1370"/>
      <c r="G46" s="1370"/>
      <c r="H46" s="1370"/>
      <c r="I46" s="1370"/>
      <c r="J46" s="1370"/>
      <c r="K46" s="1370"/>
      <c r="L46" s="1370"/>
      <c r="M46" s="1370"/>
      <c r="N46" s="1370"/>
    </row>
    <row r="47" spans="2:14" ht="20.25" customHeight="1" thickBot="1">
      <c r="B47" s="1359">
        <v>2014</v>
      </c>
      <c r="C47" s="1370" t="s">
        <v>238</v>
      </c>
      <c r="D47" s="1370"/>
      <c r="E47" s="1370"/>
      <c r="F47" s="1370"/>
      <c r="G47" s="1370"/>
      <c r="H47" s="1370"/>
      <c r="I47" s="1370"/>
      <c r="J47" s="1370"/>
      <c r="K47" s="1370"/>
      <c r="L47" s="1370"/>
      <c r="M47" s="1370"/>
      <c r="N47" s="1370"/>
    </row>
    <row r="48" spans="2:14" ht="20.25" customHeight="1" thickBot="1">
      <c r="B48" s="1362"/>
      <c r="C48" s="1363" t="s">
        <v>239</v>
      </c>
      <c r="D48" s="1363" t="s">
        <v>240</v>
      </c>
      <c r="E48" s="1363" t="s">
        <v>241</v>
      </c>
      <c r="F48" s="1363" t="s">
        <v>242</v>
      </c>
      <c r="G48" s="1363" t="s">
        <v>243</v>
      </c>
      <c r="H48" s="1363" t="s">
        <v>244</v>
      </c>
      <c r="I48" s="1363" t="s">
        <v>245</v>
      </c>
      <c r="J48" s="1363" t="s">
        <v>246</v>
      </c>
      <c r="K48" s="1363" t="s">
        <v>247</v>
      </c>
      <c r="L48" s="1363" t="s">
        <v>248</v>
      </c>
      <c r="M48" s="1363" t="s">
        <v>249</v>
      </c>
      <c r="N48" s="1364" t="s">
        <v>250</v>
      </c>
    </row>
    <row r="49" spans="2:15" ht="20.25" customHeight="1" thickBot="1">
      <c r="B49" s="1365" t="s">
        <v>251</v>
      </c>
      <c r="C49" s="1366">
        <v>7262.8469999999998</v>
      </c>
      <c r="D49" s="1366">
        <v>6800.7120000000004</v>
      </c>
      <c r="E49" s="1366">
        <v>6722.1270000000004</v>
      </c>
      <c r="F49" s="1366">
        <v>7257.9780000000001</v>
      </c>
      <c r="G49" s="1366">
        <v>7289.0529999999999</v>
      </c>
      <c r="H49" s="1366">
        <v>7462.4669999999996</v>
      </c>
      <c r="I49" s="1366">
        <v>7570.5439999999999</v>
      </c>
      <c r="J49" s="1366">
        <v>7332.3329999999996</v>
      </c>
      <c r="K49" s="1366">
        <v>7125.6239999999998</v>
      </c>
      <c r="L49" s="1366">
        <v>6584.1970000000001</v>
      </c>
      <c r="M49" s="1366">
        <v>6464.5140000000001</v>
      </c>
      <c r="N49" s="1367">
        <v>6212.4610000000002</v>
      </c>
    </row>
    <row r="50" spans="2:15" ht="20.25" customHeight="1">
      <c r="B50" s="1368"/>
      <c r="C50" s="1370"/>
      <c r="D50" s="1370"/>
      <c r="E50" s="1370"/>
      <c r="F50" s="1370"/>
      <c r="G50" s="1370"/>
      <c r="H50" s="1370"/>
      <c r="I50" s="1370"/>
      <c r="J50" s="1370"/>
      <c r="K50" s="1370"/>
      <c r="L50" s="1370"/>
      <c r="M50" s="1370"/>
      <c r="N50" s="1370"/>
    </row>
    <row r="51" spans="2:15" ht="20.25" customHeight="1" thickBot="1">
      <c r="B51" s="1359">
        <v>2015</v>
      </c>
      <c r="C51" s="1370" t="s">
        <v>238</v>
      </c>
      <c r="D51" s="1370"/>
      <c r="E51" s="1370"/>
      <c r="F51" s="1370"/>
      <c r="G51" s="1370"/>
      <c r="H51" s="1370"/>
      <c r="I51" s="1370"/>
      <c r="J51" s="1370"/>
      <c r="K51" s="1370"/>
      <c r="L51" s="1370"/>
      <c r="M51" s="1370"/>
      <c r="N51" s="1370"/>
    </row>
    <row r="52" spans="2:15" ht="20.25" customHeight="1" thickBot="1">
      <c r="B52" s="1362"/>
      <c r="C52" s="1363" t="s">
        <v>239</v>
      </c>
      <c r="D52" s="1363" t="s">
        <v>240</v>
      </c>
      <c r="E52" s="1363" t="s">
        <v>241</v>
      </c>
      <c r="F52" s="1363" t="s">
        <v>242</v>
      </c>
      <c r="G52" s="1363" t="s">
        <v>243</v>
      </c>
      <c r="H52" s="1363" t="s">
        <v>244</v>
      </c>
      <c r="I52" s="1363" t="s">
        <v>245</v>
      </c>
      <c r="J52" s="1363" t="s">
        <v>246</v>
      </c>
      <c r="K52" s="1363" t="s">
        <v>247</v>
      </c>
      <c r="L52" s="1363" t="s">
        <v>248</v>
      </c>
      <c r="M52" s="1363" t="s">
        <v>249</v>
      </c>
      <c r="N52" s="1364" t="s">
        <v>250</v>
      </c>
    </row>
    <row r="53" spans="2:15" ht="20.25" customHeight="1" thickBot="1">
      <c r="B53" s="1365" t="s">
        <v>251</v>
      </c>
      <c r="C53" s="1366">
        <v>5988.5789999999997</v>
      </c>
      <c r="D53" s="1366">
        <v>6226.96</v>
      </c>
      <c r="E53" s="1366">
        <v>6357.433</v>
      </c>
      <c r="F53" s="1366">
        <v>6430.7160000000003</v>
      </c>
      <c r="G53" s="1366">
        <v>6157.1660000000002</v>
      </c>
      <c r="H53" s="1366">
        <v>6392.8370000000004</v>
      </c>
      <c r="I53" s="1366">
        <v>6266.0069999999996</v>
      </c>
      <c r="J53" s="1366">
        <v>6294.1379999999999</v>
      </c>
      <c r="K53" s="1366">
        <v>6632.9830000000002</v>
      </c>
      <c r="L53" s="1366">
        <v>6475.1030000000001</v>
      </c>
      <c r="M53" s="1366">
        <v>5982.0010000000002</v>
      </c>
      <c r="N53" s="1367">
        <v>5794.0420000000004</v>
      </c>
    </row>
    <row r="54" spans="2:15" ht="20.25" customHeight="1">
      <c r="B54" s="1368"/>
      <c r="C54" s="1370"/>
      <c r="D54" s="1370"/>
      <c r="E54" s="1370"/>
      <c r="F54" s="1370"/>
      <c r="G54" s="1370"/>
      <c r="H54" s="1370"/>
      <c r="I54" s="1370"/>
      <c r="J54" s="1370"/>
      <c r="K54" s="1370"/>
      <c r="L54" s="1370"/>
      <c r="M54" s="1370"/>
      <c r="N54" s="1370"/>
    </row>
    <row r="55" spans="2:15" ht="20.25" customHeight="1" thickBot="1">
      <c r="B55" s="1359">
        <v>2016</v>
      </c>
      <c r="C55" s="1370" t="s">
        <v>238</v>
      </c>
      <c r="D55" s="1370"/>
      <c r="E55" s="1370"/>
      <c r="F55" s="1370"/>
      <c r="G55" s="1370"/>
      <c r="H55" s="1370"/>
      <c r="I55" s="1370"/>
      <c r="J55" s="1370"/>
      <c r="K55" s="1370"/>
      <c r="L55" s="1370"/>
      <c r="M55" s="1370"/>
      <c r="N55" s="1370"/>
    </row>
    <row r="56" spans="2:15" ht="20.25" customHeight="1" thickBot="1">
      <c r="B56" s="1362"/>
      <c r="C56" s="1363" t="s">
        <v>239</v>
      </c>
      <c r="D56" s="1363" t="s">
        <v>240</v>
      </c>
      <c r="E56" s="1363" t="s">
        <v>241</v>
      </c>
      <c r="F56" s="1363" t="s">
        <v>242</v>
      </c>
      <c r="G56" s="1363" t="s">
        <v>243</v>
      </c>
      <c r="H56" s="1363" t="s">
        <v>244</v>
      </c>
      <c r="I56" s="1363" t="s">
        <v>245</v>
      </c>
      <c r="J56" s="1363" t="s">
        <v>246</v>
      </c>
      <c r="K56" s="1363" t="s">
        <v>247</v>
      </c>
      <c r="L56" s="1363" t="s">
        <v>248</v>
      </c>
      <c r="M56" s="1363" t="s">
        <v>249</v>
      </c>
      <c r="N56" s="1364" t="s">
        <v>250</v>
      </c>
    </row>
    <row r="57" spans="2:15" ht="20.25" customHeight="1" thickBot="1">
      <c r="B57" s="1365" t="s">
        <v>251</v>
      </c>
      <c r="C57" s="1366">
        <v>5874.2449999999999</v>
      </c>
      <c r="D57" s="1366">
        <v>5990.7640000000001</v>
      </c>
      <c r="E57" s="1366">
        <v>6134.9849999999997</v>
      </c>
      <c r="F57" s="1366">
        <v>6074.7089999999998</v>
      </c>
      <c r="G57" s="1366">
        <v>6544.3220000000001</v>
      </c>
      <c r="H57" s="1366">
        <v>7168.3109999999997</v>
      </c>
      <c r="I57" s="1366">
        <v>7648.6670000000004</v>
      </c>
      <c r="J57" s="1366">
        <v>7646.9120000000003</v>
      </c>
      <c r="K57" s="1366">
        <v>7698.9219999999996</v>
      </c>
      <c r="L57" s="1366">
        <v>7356.1809999999996</v>
      </c>
      <c r="M57" s="1366">
        <v>7136.1949999999997</v>
      </c>
      <c r="N57" s="1367">
        <v>7355.4430000000002</v>
      </c>
    </row>
    <row r="58" spans="2:15" ht="20.25" customHeight="1">
      <c r="B58" s="1368"/>
      <c r="C58" s="1370"/>
      <c r="D58" s="1370"/>
      <c r="E58" s="1370"/>
      <c r="F58" s="1371"/>
      <c r="G58" s="1370"/>
      <c r="H58" s="1370"/>
      <c r="I58" s="1370"/>
      <c r="J58" s="1370"/>
      <c r="K58" s="1370"/>
      <c r="L58" s="1370"/>
      <c r="M58" s="1370"/>
      <c r="N58" s="1370"/>
    </row>
    <row r="59" spans="2:15" ht="20.25" customHeight="1" thickBot="1">
      <c r="B59" s="1359">
        <v>2017</v>
      </c>
      <c r="C59" s="1370" t="s">
        <v>238</v>
      </c>
      <c r="D59" s="1370"/>
      <c r="E59" s="1370"/>
      <c r="F59" s="1370"/>
      <c r="G59" s="1370"/>
      <c r="H59" s="1370"/>
      <c r="I59" s="1370"/>
      <c r="J59" s="1370"/>
      <c r="K59" s="1370"/>
      <c r="L59" s="1370"/>
      <c r="M59" s="1370"/>
      <c r="N59" s="1370"/>
    </row>
    <row r="60" spans="2:15" ht="20.25" customHeight="1" thickBot="1">
      <c r="B60" s="1362"/>
      <c r="C60" s="1363" t="s">
        <v>239</v>
      </c>
      <c r="D60" s="1363" t="s">
        <v>240</v>
      </c>
      <c r="E60" s="1363" t="s">
        <v>241</v>
      </c>
      <c r="F60" s="1363" t="s">
        <v>242</v>
      </c>
      <c r="G60" s="1363" t="s">
        <v>243</v>
      </c>
      <c r="H60" s="1363" t="s">
        <v>244</v>
      </c>
      <c r="I60" s="1363" t="s">
        <v>245</v>
      </c>
      <c r="J60" s="1363" t="s">
        <v>246</v>
      </c>
      <c r="K60" s="1363" t="s">
        <v>247</v>
      </c>
      <c r="L60" s="1363" t="s">
        <v>248</v>
      </c>
      <c r="M60" s="1363" t="s">
        <v>249</v>
      </c>
      <c r="N60" s="1364" t="s">
        <v>250</v>
      </c>
    </row>
    <row r="61" spans="2:15" ht="20.25" customHeight="1" thickBot="1">
      <c r="B61" s="1365" t="s">
        <v>251</v>
      </c>
      <c r="C61" s="1366">
        <v>7107.8590000000004</v>
      </c>
      <c r="D61" s="1366">
        <v>7032.9409999999998</v>
      </c>
      <c r="E61" s="1366">
        <v>7178.1710000000003</v>
      </c>
      <c r="F61" s="1366">
        <v>7899.58</v>
      </c>
      <c r="G61" s="1366">
        <v>8096.6610000000001</v>
      </c>
      <c r="H61" s="1366">
        <v>8142.7550000000001</v>
      </c>
      <c r="I61" s="1366">
        <v>7976.6329999999998</v>
      </c>
      <c r="J61" s="1366">
        <v>7841.8630000000003</v>
      </c>
      <c r="K61" s="1366">
        <v>7669.6620000000003</v>
      </c>
      <c r="L61" s="1366">
        <v>7096.991</v>
      </c>
      <c r="M61" s="1366">
        <v>6818.5039999999999</v>
      </c>
      <c r="N61" s="1367">
        <v>6791.3230000000003</v>
      </c>
    </row>
    <row r="62" spans="2:15" ht="20.25" customHeight="1">
      <c r="B62" s="1372"/>
      <c r="C62" s="1355"/>
      <c r="D62" s="1355"/>
      <c r="E62" s="1355"/>
      <c r="F62" s="1355"/>
      <c r="G62" s="1355"/>
      <c r="H62" s="1355"/>
      <c r="I62" s="1355"/>
      <c r="J62" s="1355"/>
      <c r="K62" s="1355"/>
      <c r="L62" s="1355"/>
      <c r="M62" s="1355"/>
      <c r="N62" s="1355"/>
      <c r="O62" s="1372"/>
    </row>
    <row r="63" spans="2:15" ht="20.25" customHeight="1" thickBot="1">
      <c r="B63" s="1359">
        <v>2018</v>
      </c>
      <c r="C63" s="1370" t="s">
        <v>238</v>
      </c>
      <c r="D63" s="1370"/>
      <c r="E63" s="1370"/>
      <c r="F63" s="1370"/>
      <c r="G63" s="1370"/>
      <c r="H63" s="1370"/>
      <c r="I63" s="1370"/>
      <c r="J63" s="1370"/>
      <c r="K63" s="1370"/>
      <c r="L63" s="1370"/>
      <c r="M63" s="1370"/>
      <c r="N63" s="1370"/>
    </row>
    <row r="64" spans="2:15" ht="20.25" customHeight="1" thickBot="1">
      <c r="B64" s="1362"/>
      <c r="C64" s="1363" t="s">
        <v>239</v>
      </c>
      <c r="D64" s="1363" t="s">
        <v>240</v>
      </c>
      <c r="E64" s="1363" t="s">
        <v>241</v>
      </c>
      <c r="F64" s="1363" t="s">
        <v>242</v>
      </c>
      <c r="G64" s="1363" t="s">
        <v>243</v>
      </c>
      <c r="H64" s="1363" t="s">
        <v>244</v>
      </c>
      <c r="I64" s="1363" t="s">
        <v>245</v>
      </c>
      <c r="J64" s="1363" t="s">
        <v>246</v>
      </c>
      <c r="K64" s="1363" t="s">
        <v>247</v>
      </c>
      <c r="L64" s="1363" t="s">
        <v>248</v>
      </c>
      <c r="M64" s="1363" t="s">
        <v>249</v>
      </c>
      <c r="N64" s="1364" t="s">
        <v>250</v>
      </c>
    </row>
    <row r="65" spans="2:15" ht="20.25" customHeight="1" thickBot="1">
      <c r="B65" s="1365" t="s">
        <v>251</v>
      </c>
      <c r="C65" s="1366">
        <v>6304.1369999999997</v>
      </c>
      <c r="D65" s="1366">
        <v>6602.5190000000002</v>
      </c>
      <c r="E65" s="1366">
        <v>6838.3890000000001</v>
      </c>
      <c r="F65" s="1366">
        <v>6668.2719999999999</v>
      </c>
      <c r="G65" s="1366">
        <v>6553.5039999999999</v>
      </c>
      <c r="H65" s="1366">
        <v>6794.8559999999998</v>
      </c>
      <c r="I65" s="1366">
        <v>6792.067</v>
      </c>
      <c r="J65" s="1366">
        <v>7043.116</v>
      </c>
      <c r="K65" s="1366">
        <v>6983.848</v>
      </c>
      <c r="L65" s="1366">
        <v>6532.5169999999998</v>
      </c>
      <c r="M65" s="1366">
        <v>6422.5680000000002</v>
      </c>
      <c r="N65" s="1367">
        <v>6408.8670000000002</v>
      </c>
    </row>
    <row r="66" spans="2:15" ht="20.25" customHeight="1">
      <c r="B66" s="1372"/>
      <c r="C66" s="1355"/>
      <c r="D66" s="1355"/>
      <c r="E66" s="1355"/>
      <c r="F66" s="1355"/>
      <c r="G66" s="1355"/>
      <c r="H66" s="1355"/>
      <c r="I66" s="1355"/>
      <c r="J66" s="1355"/>
      <c r="K66" s="1355"/>
      <c r="L66" s="1355"/>
      <c r="M66" s="1355"/>
      <c r="N66" s="1355"/>
      <c r="O66" s="1372"/>
    </row>
    <row r="67" spans="2:15" ht="20.25" customHeight="1" thickBot="1">
      <c r="B67" s="1359">
        <v>2019</v>
      </c>
      <c r="C67" s="1370" t="s">
        <v>238</v>
      </c>
      <c r="D67" s="1370"/>
      <c r="E67" s="1370"/>
      <c r="F67" s="1370"/>
      <c r="G67" s="1370"/>
      <c r="H67" s="1370"/>
      <c r="I67" s="1370"/>
      <c r="J67" s="1370"/>
      <c r="K67" s="1370"/>
      <c r="L67" s="1370"/>
      <c r="M67" s="1370"/>
      <c r="N67" s="1370"/>
    </row>
    <row r="68" spans="2:15" ht="20.25" customHeight="1" thickBot="1">
      <c r="B68" s="1362"/>
      <c r="C68" s="1363" t="s">
        <v>239</v>
      </c>
      <c r="D68" s="1363" t="s">
        <v>240</v>
      </c>
      <c r="E68" s="1363" t="s">
        <v>241</v>
      </c>
      <c r="F68" s="1363" t="s">
        <v>242</v>
      </c>
      <c r="G68" s="1363" t="s">
        <v>243</v>
      </c>
      <c r="H68" s="1363" t="s">
        <v>244</v>
      </c>
      <c r="I68" s="1363" t="s">
        <v>245</v>
      </c>
      <c r="J68" s="1363" t="s">
        <v>246</v>
      </c>
      <c r="K68" s="1363" t="s">
        <v>247</v>
      </c>
      <c r="L68" s="1363" t="s">
        <v>248</v>
      </c>
      <c r="M68" s="1363" t="s">
        <v>249</v>
      </c>
      <c r="N68" s="1364" t="s">
        <v>250</v>
      </c>
    </row>
    <row r="69" spans="2:15" ht="20.25" customHeight="1" thickBot="1">
      <c r="B69" s="1365" t="s">
        <v>251</v>
      </c>
      <c r="C69" s="1366">
        <v>6293.2969999999996</v>
      </c>
      <c r="D69" s="1366">
        <v>6301.5559999999996</v>
      </c>
      <c r="E69" s="1366">
        <v>6571.634</v>
      </c>
      <c r="F69" s="1366">
        <v>8477.1820000000007</v>
      </c>
      <c r="G69" s="1366">
        <v>8512.2630000000008</v>
      </c>
      <c r="H69" s="1366">
        <v>8364.6530000000002</v>
      </c>
      <c r="I69" s="1366">
        <v>8132.777</v>
      </c>
      <c r="J69" s="1366">
        <v>8539.4519999999993</v>
      </c>
      <c r="K69" s="1366">
        <v>8538.0300000000007</v>
      </c>
      <c r="L69" s="1366">
        <v>8525.3870000000006</v>
      </c>
      <c r="M69" s="1366">
        <v>8711.92</v>
      </c>
      <c r="N69" s="1367">
        <v>9366.018</v>
      </c>
    </row>
    <row r="70" spans="2:15" s="1356" customFormat="1" ht="20.25" customHeight="1">
      <c r="B70" s="1372"/>
      <c r="C70" s="1355"/>
      <c r="D70" s="1355"/>
      <c r="E70" s="1355"/>
      <c r="F70" s="1355"/>
      <c r="G70" s="1355"/>
      <c r="H70" s="1355"/>
      <c r="I70" s="1355"/>
      <c r="J70" s="1355"/>
      <c r="K70" s="1355"/>
      <c r="L70" s="1355"/>
      <c r="M70" s="1355"/>
      <c r="N70" s="1355"/>
    </row>
    <row r="71" spans="2:15" ht="13.5" thickBot="1">
      <c r="B71" s="1359">
        <v>2020</v>
      </c>
      <c r="C71" s="1370" t="s">
        <v>238</v>
      </c>
      <c r="D71" s="1370"/>
      <c r="E71" s="1370"/>
      <c r="F71" s="1370"/>
      <c r="G71" s="1370"/>
      <c r="H71" s="1370"/>
      <c r="I71" s="1370"/>
      <c r="J71" s="1370"/>
      <c r="K71" s="1370"/>
      <c r="L71" s="1370"/>
      <c r="M71" s="1370"/>
      <c r="N71" s="1370"/>
      <c r="O71" s="1372"/>
    </row>
    <row r="72" spans="2:15" ht="13.5" thickBot="1">
      <c r="B72" s="1362"/>
      <c r="C72" s="1363" t="s">
        <v>239</v>
      </c>
      <c r="D72" s="1363" t="s">
        <v>240</v>
      </c>
      <c r="E72" s="1363" t="s">
        <v>241</v>
      </c>
      <c r="F72" s="1363" t="s">
        <v>242</v>
      </c>
      <c r="G72" s="1363" t="s">
        <v>243</v>
      </c>
      <c r="H72" s="1363" t="s">
        <v>244</v>
      </c>
      <c r="I72" s="1363" t="s">
        <v>245</v>
      </c>
      <c r="J72" s="1363" t="s">
        <v>246</v>
      </c>
      <c r="K72" s="1363" t="s">
        <v>247</v>
      </c>
      <c r="L72" s="1363" t="s">
        <v>248</v>
      </c>
      <c r="M72" s="1363" t="s">
        <v>249</v>
      </c>
      <c r="N72" s="1364" t="s">
        <v>250</v>
      </c>
      <c r="O72" s="1372"/>
    </row>
    <row r="73" spans="2:15" ht="13.5" thickBot="1">
      <c r="B73" s="1365" t="s">
        <v>251</v>
      </c>
      <c r="C73" s="1366">
        <v>8722.2080000000005</v>
      </c>
      <c r="D73" s="1366">
        <v>8888.68</v>
      </c>
      <c r="E73" s="1366">
        <v>9249.9439999999995</v>
      </c>
      <c r="F73" s="1366">
        <v>8827.5239999999994</v>
      </c>
      <c r="G73" s="1366">
        <v>7595.232</v>
      </c>
      <c r="H73" s="1366"/>
      <c r="I73" s="1366"/>
      <c r="J73" s="1366"/>
      <c r="K73" s="1366"/>
      <c r="L73" s="1366"/>
      <c r="M73" s="1366"/>
      <c r="N73" s="1367"/>
      <c r="O73" s="1372"/>
    </row>
    <row r="74" spans="2:15">
      <c r="L74" s="1554"/>
      <c r="M74" s="1372"/>
      <c r="N74" s="1372"/>
      <c r="O74" s="1372"/>
    </row>
    <row r="75" spans="2:15">
      <c r="L75" s="1554"/>
      <c r="M75" s="1372"/>
      <c r="N75" s="1372"/>
      <c r="O75" s="1372"/>
    </row>
    <row r="76" spans="2:15">
      <c r="L76" s="1554"/>
      <c r="M76" s="1372"/>
      <c r="N76" s="1372"/>
      <c r="O76" s="1372"/>
    </row>
    <row r="77" spans="2:15">
      <c r="L77" s="1554"/>
      <c r="M77" s="1372"/>
      <c r="N77" s="1372"/>
      <c r="O77" s="1372"/>
    </row>
    <row r="78" spans="2:15">
      <c r="L78" s="1554"/>
      <c r="M78" s="1372"/>
      <c r="N78" s="1372"/>
      <c r="O78" s="1372"/>
    </row>
    <row r="79" spans="2:15">
      <c r="L79" s="1554"/>
      <c r="M79" s="1372"/>
      <c r="N79" s="1372"/>
      <c r="O79" s="1372"/>
    </row>
  </sheetData>
  <pageMargins left="0.17" right="0.19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2"/>
  <sheetViews>
    <sheetView showGridLines="0" workbookViewId="0">
      <selection activeCell="T24" sqref="T24:T25"/>
    </sheetView>
  </sheetViews>
  <sheetFormatPr defaultRowHeight="15"/>
  <cols>
    <col min="1" max="1" width="9.28515625" style="1374" customWidth="1"/>
    <col min="2" max="2" width="11.28515625" style="1374" customWidth="1"/>
    <col min="3" max="4" width="9.140625" style="1374"/>
    <col min="5" max="5" width="10.28515625" style="1374" customWidth="1"/>
    <col min="6" max="6" width="9.140625" style="1374"/>
    <col min="7" max="7" width="10" style="1374" bestFit="1" customWidth="1"/>
    <col min="8" max="8" width="9.140625" style="1374"/>
    <col min="9" max="9" width="10.28515625" style="1374" customWidth="1"/>
    <col min="10" max="10" width="10.140625" style="1374" bestFit="1" customWidth="1"/>
    <col min="11" max="11" width="12.5703125" style="1374" bestFit="1" customWidth="1"/>
    <col min="12" max="12" width="9.5703125" style="1374" bestFit="1" customWidth="1"/>
    <col min="13" max="13" width="10.28515625" style="1374" bestFit="1" customWidth="1"/>
    <col min="14" max="16384" width="9.140625" style="1374"/>
  </cols>
  <sheetData>
    <row r="1" spans="1:13" ht="15.75">
      <c r="A1" s="1373" t="s">
        <v>477</v>
      </c>
    </row>
    <row r="2" spans="1:13" ht="15.75">
      <c r="A2" s="1375" t="s">
        <v>479</v>
      </c>
    </row>
    <row r="3" spans="1:13" ht="15.75">
      <c r="A3" s="1375" t="s">
        <v>480</v>
      </c>
    </row>
    <row r="4" spans="1:13" ht="35.25" customHeight="1">
      <c r="A4" s="1376" t="s">
        <v>502</v>
      </c>
    </row>
    <row r="5" spans="1:13" ht="18.75">
      <c r="A5" s="1376" t="s">
        <v>481</v>
      </c>
    </row>
    <row r="6" spans="1:13" ht="12" customHeight="1">
      <c r="A6" s="1377"/>
    </row>
    <row r="7" spans="1:13" ht="13.5" customHeight="1">
      <c r="A7" s="1378" t="s">
        <v>482</v>
      </c>
    </row>
    <row r="9" spans="1:13" ht="22.5" customHeight="1" thickBot="1">
      <c r="C9" s="1379" t="s">
        <v>483</v>
      </c>
      <c r="E9" s="1380"/>
      <c r="F9" s="1381"/>
    </row>
    <row r="10" spans="1:13" ht="15.75" thickBot="1">
      <c r="A10" s="1382" t="s">
        <v>484</v>
      </c>
      <c r="B10" s="1383" t="s">
        <v>485</v>
      </c>
      <c r="C10" s="1384" t="s">
        <v>486</v>
      </c>
      <c r="D10" s="1384" t="s">
        <v>487</v>
      </c>
      <c r="E10" s="1384" t="s">
        <v>488</v>
      </c>
      <c r="F10" s="1384" t="s">
        <v>489</v>
      </c>
      <c r="G10" s="1384" t="s">
        <v>490</v>
      </c>
      <c r="H10" s="1384" t="s">
        <v>491</v>
      </c>
      <c r="I10" s="1384" t="s">
        <v>492</v>
      </c>
      <c r="J10" s="1384" t="s">
        <v>493</v>
      </c>
      <c r="K10" s="1384" t="s">
        <v>494</v>
      </c>
      <c r="L10" s="1384" t="s">
        <v>495</v>
      </c>
      <c r="M10" s="1385" t="s">
        <v>496</v>
      </c>
    </row>
    <row r="11" spans="1:13" ht="16.5" thickBot="1">
      <c r="A11" s="1386" t="s">
        <v>500</v>
      </c>
      <c r="B11" s="1387"/>
      <c r="C11" s="1387"/>
      <c r="D11" s="1387"/>
      <c r="E11" s="1387"/>
      <c r="F11" s="1387"/>
      <c r="G11" s="1387"/>
      <c r="H11" s="1387"/>
      <c r="I11" s="1387"/>
      <c r="J11" s="1387"/>
      <c r="K11" s="1387"/>
      <c r="L11" s="1387"/>
      <c r="M11" s="1388"/>
    </row>
    <row r="12" spans="1:13" ht="15.75">
      <c r="A12" s="1600" t="s">
        <v>497</v>
      </c>
      <c r="B12" s="1595">
        <v>12072.460066898788</v>
      </c>
      <c r="C12" s="1596">
        <v>11801.754024324327</v>
      </c>
      <c r="D12" s="1596">
        <v>11842.874129213025</v>
      </c>
      <c r="E12" s="1596">
        <v>12635.769988031125</v>
      </c>
      <c r="F12" s="1596">
        <v>12629.137716030946</v>
      </c>
      <c r="G12" s="1596">
        <v>12583.955527752287</v>
      </c>
      <c r="H12" s="1596">
        <v>12409.656890636163</v>
      </c>
      <c r="I12" s="1596">
        <v>12314.176792211427</v>
      </c>
      <c r="J12" s="1596">
        <v>12236.484970709</v>
      </c>
      <c r="K12" s="1596">
        <v>11952.61433067424</v>
      </c>
      <c r="L12" s="1596">
        <v>11905.714046979869</v>
      </c>
      <c r="M12" s="1597">
        <v>12034.467692820765</v>
      </c>
    </row>
    <row r="13" spans="1:13" ht="15.75">
      <c r="A13" s="1389" t="s">
        <v>498</v>
      </c>
      <c r="B13" s="1598">
        <v>11640.855915020755</v>
      </c>
      <c r="C13" s="1450">
        <v>11612.937112078713</v>
      </c>
      <c r="D13" s="1450">
        <v>12018.127992604223</v>
      </c>
      <c r="E13" s="1450">
        <v>11874.202222075666</v>
      </c>
      <c r="F13" s="1450">
        <v>11826.881186150231</v>
      </c>
      <c r="G13" s="1450">
        <v>11494.455592602042</v>
      </c>
      <c r="H13" s="1450">
        <v>11378.649654487566</v>
      </c>
      <c r="I13" s="1450">
        <v>11500.772655429282</v>
      </c>
      <c r="J13" s="1450">
        <v>11555.248191666431</v>
      </c>
      <c r="K13" s="1450">
        <v>11351.845098183347</v>
      </c>
      <c r="L13" s="1450">
        <v>11391.502646445555</v>
      </c>
      <c r="M13" s="1451">
        <v>11492.859999452077</v>
      </c>
    </row>
    <row r="14" spans="1:13" ht="15.75">
      <c r="A14" s="1389" t="s">
        <v>499</v>
      </c>
      <c r="B14" s="1598">
        <v>11468.445677214311</v>
      </c>
      <c r="C14" s="1450">
        <v>11395.660197596975</v>
      </c>
      <c r="D14" s="1450">
        <v>11429.39419859064</v>
      </c>
      <c r="E14" s="1450">
        <v>12775.194222807571</v>
      </c>
      <c r="F14" s="1450">
        <v>12854.221299749677</v>
      </c>
      <c r="G14" s="1450">
        <v>12653.163547531443</v>
      </c>
      <c r="H14" s="1450">
        <v>12344.801068499683</v>
      </c>
      <c r="I14" s="1450">
        <v>12340.35</v>
      </c>
      <c r="J14" s="1594">
        <v>12423.259</v>
      </c>
      <c r="K14" s="1450">
        <v>11381.679</v>
      </c>
      <c r="L14" s="1450">
        <v>11571.589</v>
      </c>
      <c r="M14" s="1451">
        <v>12975.208000000001</v>
      </c>
    </row>
    <row r="15" spans="1:13" ht="16.5" thickBot="1">
      <c r="A15" s="1390">
        <v>2020</v>
      </c>
      <c r="B15" s="1599">
        <v>12510.022000000001</v>
      </c>
      <c r="C15" s="1452">
        <v>12273.789000000001</v>
      </c>
      <c r="D15" s="1452">
        <v>13020.531000000001</v>
      </c>
      <c r="E15" s="1452">
        <v>12219.789000000001</v>
      </c>
      <c r="F15" s="1452">
        <v>11271.537</v>
      </c>
      <c r="G15" s="1452"/>
      <c r="H15" s="1452"/>
      <c r="I15" s="1452"/>
      <c r="J15" s="1452"/>
      <c r="K15" s="1452"/>
      <c r="L15" s="1452"/>
      <c r="M15" s="1453"/>
    </row>
    <row r="16" spans="1:13" ht="16.5" thickBot="1">
      <c r="A16" s="1386" t="s">
        <v>501</v>
      </c>
      <c r="B16" s="1387"/>
      <c r="C16" s="1387"/>
      <c r="D16" s="1387"/>
      <c r="E16" s="1387"/>
      <c r="F16" s="1387"/>
      <c r="G16" s="1387"/>
      <c r="H16" s="1387"/>
      <c r="I16" s="1387"/>
      <c r="J16" s="1387"/>
      <c r="K16" s="1387"/>
      <c r="L16" s="1387"/>
      <c r="M16" s="1388"/>
    </row>
    <row r="17" spans="1:19" ht="15.75">
      <c r="A17" s="1600" t="s">
        <v>497</v>
      </c>
      <c r="B17" s="1595">
        <v>16521.015311102961</v>
      </c>
      <c r="C17" s="1596">
        <v>16329.848133231302</v>
      </c>
      <c r="D17" s="1596">
        <v>16386.325031621967</v>
      </c>
      <c r="E17" s="1596">
        <v>16685.23248821239</v>
      </c>
      <c r="F17" s="1596">
        <v>16478.558665396817</v>
      </c>
      <c r="G17" s="1596">
        <v>17481.393714721282</v>
      </c>
      <c r="H17" s="1596">
        <v>17152.130721219499</v>
      </c>
      <c r="I17" s="1596">
        <v>17594.326029049367</v>
      </c>
      <c r="J17" s="1596">
        <v>17664.347577413922</v>
      </c>
      <c r="K17" s="1596">
        <v>17992.626149633696</v>
      </c>
      <c r="L17" s="1596">
        <v>17189.463741507981</v>
      </c>
      <c r="M17" s="1597">
        <v>17708.052386413412</v>
      </c>
    </row>
    <row r="18" spans="1:19" ht="15.75">
      <c r="A18" s="1389" t="s">
        <v>498</v>
      </c>
      <c r="B18" s="1598">
        <v>17405.203196364768</v>
      </c>
      <c r="C18" s="1450">
        <v>16663.489714689258</v>
      </c>
      <c r="D18" s="1450">
        <v>17876.778164465093</v>
      </c>
      <c r="E18" s="1450">
        <v>17492.473995654553</v>
      </c>
      <c r="F18" s="1450">
        <v>17408.261366694438</v>
      </c>
      <c r="G18" s="1450">
        <v>17768.295914177183</v>
      </c>
      <c r="H18" s="1450">
        <v>17638.293330420769</v>
      </c>
      <c r="I18" s="1450">
        <v>17053.353500612251</v>
      </c>
      <c r="J18" s="1450">
        <v>16997.901762003297</v>
      </c>
      <c r="K18" s="1450">
        <v>17011.40309944937</v>
      </c>
      <c r="L18" s="1450">
        <v>16307.846554248332</v>
      </c>
      <c r="M18" s="1451">
        <v>17138.4291193067</v>
      </c>
    </row>
    <row r="19" spans="1:19" ht="15.75">
      <c r="A19" s="1389" t="s">
        <v>499</v>
      </c>
      <c r="B19" s="1598">
        <v>16877.095027891006</v>
      </c>
      <c r="C19" s="1450">
        <v>17482.236551893751</v>
      </c>
      <c r="D19" s="1450">
        <v>17242.294654298134</v>
      </c>
      <c r="E19" s="1450">
        <v>18427.025149968933</v>
      </c>
      <c r="F19" s="1450">
        <v>19024.980514747356</v>
      </c>
      <c r="G19" s="1450">
        <v>19273.248992715995</v>
      </c>
      <c r="H19" s="1450">
        <v>18923.676691274948</v>
      </c>
      <c r="I19" s="1450">
        <v>19224.04</v>
      </c>
      <c r="J19" s="1594">
        <v>19225.103999999999</v>
      </c>
      <c r="K19" s="1450">
        <v>19146.864000000001</v>
      </c>
      <c r="L19" s="1450">
        <v>19042.045999999998</v>
      </c>
      <c r="M19" s="1451">
        <v>19725.342000000001</v>
      </c>
    </row>
    <row r="20" spans="1:19" ht="16.5" thickBot="1">
      <c r="A20" s="1390">
        <v>2020</v>
      </c>
      <c r="B20" s="1599">
        <v>20283.589</v>
      </c>
      <c r="C20" s="1452">
        <v>20300.54</v>
      </c>
      <c r="D20" s="1452">
        <v>20608.195</v>
      </c>
      <c r="E20" s="1452">
        <v>20332.895</v>
      </c>
      <c r="F20" s="1452">
        <v>19536.315999999999</v>
      </c>
      <c r="G20" s="1452"/>
      <c r="H20" s="1452"/>
      <c r="I20" s="1452"/>
      <c r="J20" s="1452"/>
      <c r="K20" s="1452"/>
      <c r="L20" s="1452"/>
      <c r="M20" s="1453"/>
    </row>
    <row r="21" spans="1:19">
      <c r="A21" s="1380"/>
      <c r="B21" s="1381"/>
      <c r="E21" s="1380"/>
      <c r="F21" s="1381"/>
      <c r="O21" s="1472"/>
      <c r="P21" s="1472"/>
      <c r="Q21" s="1472"/>
      <c r="R21" s="1472"/>
      <c r="S21" s="1472"/>
    </row>
    <row r="22" spans="1:19">
      <c r="A22" s="1380"/>
      <c r="B22" s="1381"/>
      <c r="E22" s="1380"/>
      <c r="F22" s="1381"/>
      <c r="O22" s="1473"/>
      <c r="P22" s="1474"/>
      <c r="Q22" s="1474"/>
      <c r="R22" s="1472"/>
      <c r="S22" s="1472"/>
    </row>
    <row r="23" spans="1:19">
      <c r="A23" s="1380"/>
      <c r="B23" s="1381"/>
      <c r="E23" s="1380"/>
      <c r="F23" s="1381"/>
      <c r="O23" s="1473"/>
      <c r="P23" s="1474"/>
      <c r="Q23" s="1474"/>
      <c r="R23" s="1472"/>
      <c r="S23" s="1472"/>
    </row>
    <row r="24" spans="1:19">
      <c r="A24" s="1380"/>
      <c r="B24" s="1381"/>
      <c r="E24" s="1380"/>
      <c r="F24" s="1381"/>
    </row>
    <row r="25" spans="1:19">
      <c r="A25" s="1380"/>
      <c r="B25" s="1381"/>
      <c r="E25" s="1380"/>
      <c r="F25" s="1381"/>
    </row>
    <row r="26" spans="1:19">
      <c r="A26" s="1380"/>
      <c r="B26" s="1381"/>
      <c r="E26" s="1380"/>
      <c r="F26" s="1381"/>
    </row>
    <row r="27" spans="1:19">
      <c r="A27" s="1380"/>
      <c r="B27" s="1381"/>
      <c r="E27" s="1380"/>
      <c r="F27" s="1381"/>
    </row>
    <row r="28" spans="1:19">
      <c r="A28" s="1380"/>
      <c r="B28" s="1381"/>
      <c r="E28" s="1380"/>
      <c r="F28" s="1381"/>
    </row>
    <row r="29" spans="1:19">
      <c r="A29" s="1380"/>
      <c r="B29" s="1381"/>
      <c r="E29" s="1380"/>
      <c r="F29" s="1381"/>
    </row>
    <row r="30" spans="1:19">
      <c r="A30" s="1380"/>
      <c r="B30" s="1381"/>
      <c r="E30" s="1380"/>
      <c r="F30" s="1381"/>
    </row>
    <row r="31" spans="1:19">
      <c r="A31" s="1380"/>
      <c r="B31" s="1381"/>
      <c r="E31" s="1380"/>
      <c r="F31" s="1381"/>
    </row>
    <row r="32" spans="1:19">
      <c r="A32" s="1380"/>
      <c r="B32" s="1381"/>
      <c r="E32" s="1380"/>
      <c r="F32" s="1381"/>
    </row>
    <row r="33" spans="1:6">
      <c r="A33" s="1380"/>
      <c r="B33" s="1381"/>
      <c r="E33" s="1380"/>
      <c r="F33" s="1381"/>
    </row>
    <row r="34" spans="1:6">
      <c r="A34" s="1380"/>
      <c r="B34" s="1381"/>
      <c r="E34" s="1380"/>
      <c r="F34" s="1381"/>
    </row>
    <row r="35" spans="1:6">
      <c r="A35" s="1380"/>
      <c r="B35" s="1381"/>
      <c r="E35" s="1380"/>
      <c r="F35" s="1381"/>
    </row>
    <row r="36" spans="1:6">
      <c r="A36" s="1380"/>
      <c r="B36" s="1381"/>
      <c r="E36" s="1380"/>
      <c r="F36" s="1381"/>
    </row>
    <row r="37" spans="1:6">
      <c r="A37" s="1380"/>
      <c r="B37" s="1381"/>
      <c r="E37" s="1380"/>
      <c r="F37" s="1381"/>
    </row>
    <row r="38" spans="1:6">
      <c r="A38" s="1380"/>
      <c r="B38" s="1381"/>
      <c r="E38" s="1380"/>
      <c r="F38" s="1381"/>
    </row>
    <row r="39" spans="1:6">
      <c r="A39" s="1380"/>
      <c r="B39" s="1381"/>
      <c r="E39" s="1380"/>
      <c r="F39" s="1381"/>
    </row>
    <row r="40" spans="1:6">
      <c r="A40" s="1380"/>
      <c r="B40" s="1381"/>
      <c r="E40" s="1380"/>
      <c r="F40" s="1381"/>
    </row>
    <row r="41" spans="1:6">
      <c r="A41" s="1380"/>
      <c r="B41" s="1381"/>
      <c r="E41" s="1380"/>
      <c r="F41" s="1381"/>
    </row>
    <row r="42" spans="1:6">
      <c r="A42" s="1380"/>
      <c r="B42" s="1381"/>
      <c r="E42" s="1380"/>
      <c r="F42" s="1381"/>
    </row>
    <row r="43" spans="1:6">
      <c r="A43" s="1380"/>
      <c r="B43" s="1381"/>
      <c r="E43" s="1380"/>
      <c r="F43" s="1381"/>
    </row>
    <row r="44" spans="1:6">
      <c r="A44" s="1380"/>
      <c r="B44" s="1381"/>
      <c r="E44" s="1380"/>
      <c r="F44" s="1381"/>
    </row>
    <row r="45" spans="1:6">
      <c r="A45" s="1380"/>
      <c r="B45" s="1381"/>
      <c r="E45" s="1380"/>
      <c r="F45" s="1381"/>
    </row>
    <row r="46" spans="1:6">
      <c r="A46" s="1380"/>
      <c r="B46" s="1381"/>
      <c r="E46" s="1380"/>
      <c r="F46" s="1381"/>
    </row>
    <row r="47" spans="1:6">
      <c r="A47" s="1380"/>
      <c r="B47" s="1381"/>
      <c r="E47" s="1380"/>
      <c r="F47" s="1381"/>
    </row>
    <row r="48" spans="1:6">
      <c r="A48" s="1380"/>
      <c r="B48" s="1381"/>
      <c r="E48" s="1380"/>
      <c r="F48" s="1381"/>
    </row>
    <row r="49" spans="1:6">
      <c r="A49" s="1380"/>
      <c r="B49" s="1381"/>
      <c r="E49" s="1380"/>
      <c r="F49" s="1381"/>
    </row>
    <row r="50" spans="1:6">
      <c r="A50" s="1380"/>
      <c r="B50" s="1381"/>
      <c r="E50" s="1380"/>
      <c r="F50" s="1381"/>
    </row>
    <row r="51" spans="1:6">
      <c r="A51" s="1380"/>
      <c r="B51" s="1381"/>
      <c r="E51" s="1380"/>
      <c r="F51" s="1381"/>
    </row>
    <row r="52" spans="1:6">
      <c r="A52" s="1380"/>
      <c r="B52" s="1381"/>
      <c r="E52" s="1380"/>
      <c r="F52" s="1381"/>
    </row>
    <row r="53" spans="1:6">
      <c r="A53" s="1380"/>
      <c r="B53" s="1381"/>
      <c r="E53" s="1380"/>
      <c r="F53" s="1381"/>
    </row>
    <row r="54" spans="1:6">
      <c r="A54" s="1380"/>
      <c r="B54" s="1381"/>
      <c r="E54" s="1380"/>
      <c r="F54" s="1381"/>
    </row>
    <row r="55" spans="1:6">
      <c r="A55" s="1380"/>
      <c r="B55" s="1381"/>
      <c r="E55" s="1380"/>
      <c r="F55" s="1381"/>
    </row>
    <row r="56" spans="1:6">
      <c r="A56" s="1380"/>
      <c r="B56" s="1381"/>
      <c r="E56" s="1380"/>
      <c r="F56" s="1381"/>
    </row>
    <row r="57" spans="1:6">
      <c r="A57" s="1380"/>
      <c r="B57" s="1381"/>
      <c r="E57" s="1380"/>
      <c r="F57" s="1381"/>
    </row>
    <row r="58" spans="1:6">
      <c r="A58" s="1380"/>
      <c r="B58" s="1381"/>
      <c r="E58" s="1380"/>
      <c r="F58" s="1381"/>
    </row>
    <row r="59" spans="1:6">
      <c r="A59" s="1380"/>
      <c r="B59" s="1381"/>
      <c r="E59" s="1380"/>
      <c r="F59" s="1381"/>
    </row>
    <row r="60" spans="1:6">
      <c r="A60" s="1380"/>
      <c r="B60" s="1381"/>
      <c r="E60" s="1380"/>
      <c r="F60" s="1381"/>
    </row>
    <row r="61" spans="1:6">
      <c r="A61" s="1380"/>
      <c r="B61" s="1381"/>
      <c r="E61" s="1380"/>
      <c r="F61" s="1381"/>
    </row>
    <row r="62" spans="1:6">
      <c r="A62" s="1380"/>
      <c r="B62" s="1381"/>
      <c r="E62" s="1380"/>
      <c r="F62" s="1381"/>
    </row>
    <row r="63" spans="1:6">
      <c r="A63" s="1380"/>
      <c r="B63" s="1381"/>
      <c r="E63" s="1380"/>
      <c r="F63" s="1381"/>
    </row>
    <row r="64" spans="1:6">
      <c r="A64" s="1380"/>
      <c r="B64" s="1381"/>
      <c r="E64" s="1380"/>
      <c r="F64" s="1381"/>
    </row>
    <row r="65" spans="1:6">
      <c r="A65" s="1380"/>
      <c r="B65" s="1381"/>
      <c r="E65" s="1380"/>
      <c r="F65" s="1381"/>
    </row>
    <row r="66" spans="1:6">
      <c r="A66" s="1380"/>
      <c r="B66" s="1381"/>
      <c r="E66" s="1380"/>
      <c r="F66" s="1381"/>
    </row>
    <row r="67" spans="1:6">
      <c r="A67" s="1380"/>
      <c r="B67" s="1381"/>
      <c r="E67" s="1380"/>
      <c r="F67" s="1381"/>
    </row>
    <row r="68" spans="1:6">
      <c r="A68" s="1380"/>
      <c r="B68" s="1381"/>
      <c r="E68" s="1380"/>
      <c r="F68" s="1381"/>
    </row>
    <row r="69" spans="1:6">
      <c r="A69" s="1380"/>
      <c r="B69" s="1381"/>
      <c r="E69" s="1380"/>
      <c r="F69" s="1381"/>
    </row>
    <row r="70" spans="1:6">
      <c r="A70" s="1380"/>
      <c r="B70" s="1381"/>
      <c r="E70" s="1380"/>
      <c r="F70" s="1381"/>
    </row>
    <row r="71" spans="1:6">
      <c r="A71" s="1380"/>
      <c r="B71" s="1381"/>
      <c r="E71" s="1380"/>
      <c r="F71" s="1381"/>
    </row>
    <row r="72" spans="1:6">
      <c r="A72" s="1380"/>
      <c r="B72" s="1381"/>
      <c r="E72" s="1380"/>
      <c r="F72" s="138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topLeftCell="G1" zoomScaleNormal="100" workbookViewId="0">
      <selection activeCell="Z8" sqref="Z8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24"/>
      <c r="B1" s="124"/>
      <c r="C1" s="124"/>
      <c r="D1" s="124"/>
      <c r="E1" s="124"/>
      <c r="F1" s="124"/>
      <c r="G1" s="805"/>
      <c r="H1" s="805"/>
      <c r="I1" s="805"/>
      <c r="J1" s="805"/>
      <c r="K1" s="805"/>
      <c r="L1" s="805"/>
      <c r="M1" s="805"/>
      <c r="N1" s="805"/>
      <c r="O1" s="805"/>
      <c r="P1" s="805"/>
      <c r="Q1" s="805"/>
      <c r="R1" s="805"/>
      <c r="S1" s="805"/>
      <c r="T1" s="1577"/>
      <c r="U1" s="1577"/>
      <c r="V1" s="1577"/>
    </row>
    <row r="2" spans="1:22" ht="15" customHeight="1" thickBot="1">
      <c r="A2" s="139" t="s">
        <v>219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27"/>
      <c r="U2" s="127"/>
      <c r="V2" s="127"/>
    </row>
    <row r="3" spans="1:22" ht="21" thickBot="1">
      <c r="A3" s="1745" t="s">
        <v>543</v>
      </c>
      <c r="B3" s="1746"/>
      <c r="C3" s="1746"/>
      <c r="D3" s="1746"/>
      <c r="E3" s="1746"/>
      <c r="F3" s="1746"/>
      <c r="G3" s="1746"/>
      <c r="H3" s="1746"/>
      <c r="I3" s="1746"/>
      <c r="J3" s="1747"/>
      <c r="K3" s="1745">
        <v>2018</v>
      </c>
      <c r="L3" s="1746"/>
      <c r="M3" s="1747"/>
      <c r="N3" s="1745">
        <v>2017</v>
      </c>
      <c r="O3" s="1746"/>
      <c r="P3" s="1747"/>
      <c r="Q3" s="1745">
        <v>2016</v>
      </c>
      <c r="R3" s="1746"/>
      <c r="S3" s="1747"/>
      <c r="T3" s="1745">
        <v>2015</v>
      </c>
      <c r="U3" s="1746"/>
      <c r="V3" s="1747"/>
    </row>
    <row r="4" spans="1:22" ht="24.75" customHeight="1">
      <c r="A4" s="79" t="s">
        <v>2</v>
      </c>
      <c r="B4" s="1731" t="s">
        <v>159</v>
      </c>
      <c r="C4" s="1732"/>
      <c r="D4" s="1732"/>
      <c r="E4" s="1732"/>
      <c r="F4" s="1733"/>
      <c r="G4" s="1005" t="s">
        <v>209</v>
      </c>
      <c r="H4" s="1006" t="s">
        <v>4</v>
      </c>
      <c r="I4" s="1007" t="s">
        <v>5</v>
      </c>
      <c r="J4" s="1008" t="s">
        <v>210</v>
      </c>
      <c r="K4" s="553" t="s">
        <v>4</v>
      </c>
      <c r="L4" s="554" t="s">
        <v>5</v>
      </c>
      <c r="M4" s="555" t="s">
        <v>210</v>
      </c>
      <c r="N4" s="1159" t="s">
        <v>4</v>
      </c>
      <c r="O4" s="1160" t="s">
        <v>5</v>
      </c>
      <c r="P4" s="1161" t="s">
        <v>210</v>
      </c>
      <c r="Q4" s="556" t="s">
        <v>4</v>
      </c>
      <c r="R4" s="557" t="s">
        <v>5</v>
      </c>
      <c r="S4" s="558" t="s">
        <v>210</v>
      </c>
      <c r="T4" s="550" t="s">
        <v>4</v>
      </c>
      <c r="U4" s="551" t="s">
        <v>5</v>
      </c>
      <c r="V4" s="552" t="s">
        <v>210</v>
      </c>
    </row>
    <row r="5" spans="1:22" ht="22.5" customHeight="1" thickBot="1">
      <c r="A5" s="137" t="s">
        <v>6</v>
      </c>
      <c r="B5" s="1734"/>
      <c r="C5" s="1735"/>
      <c r="D5" s="1735"/>
      <c r="E5" s="1735"/>
      <c r="F5" s="1736"/>
      <c r="G5" s="1009" t="s">
        <v>542</v>
      </c>
      <c r="H5" s="1010" t="s">
        <v>8</v>
      </c>
      <c r="I5" s="1011" t="s">
        <v>9</v>
      </c>
      <c r="J5" s="1012" t="s">
        <v>212</v>
      </c>
      <c r="K5" s="568" t="s">
        <v>8</v>
      </c>
      <c r="L5" s="569" t="s">
        <v>9</v>
      </c>
      <c r="M5" s="570" t="s">
        <v>212</v>
      </c>
      <c r="N5" s="1162" t="s">
        <v>8</v>
      </c>
      <c r="O5" s="1163" t="s">
        <v>9</v>
      </c>
      <c r="P5" s="1164" t="s">
        <v>212</v>
      </c>
      <c r="Q5" s="571" t="s">
        <v>8</v>
      </c>
      <c r="R5" s="572" t="s">
        <v>9</v>
      </c>
      <c r="S5" s="573" t="s">
        <v>212</v>
      </c>
      <c r="T5" s="565" t="s">
        <v>8</v>
      </c>
      <c r="U5" s="566" t="s">
        <v>9</v>
      </c>
      <c r="V5" s="567" t="s">
        <v>212</v>
      </c>
    </row>
    <row r="6" spans="1:22" ht="29.25" customHeight="1" thickBot="1">
      <c r="A6" s="158" t="s">
        <v>220</v>
      </c>
      <c r="B6" s="170">
        <v>2019</v>
      </c>
      <c r="C6" s="170">
        <v>2018</v>
      </c>
      <c r="D6" s="170">
        <v>2017</v>
      </c>
      <c r="E6" s="170">
        <v>2016</v>
      </c>
      <c r="F6" s="170">
        <v>2015</v>
      </c>
      <c r="G6" s="1013" t="s">
        <v>18</v>
      </c>
      <c r="H6" s="1014" t="s">
        <v>10</v>
      </c>
      <c r="I6" s="1015" t="s">
        <v>214</v>
      </c>
      <c r="J6" s="1016" t="s">
        <v>18</v>
      </c>
      <c r="K6" s="583" t="s">
        <v>10</v>
      </c>
      <c r="L6" s="584" t="s">
        <v>214</v>
      </c>
      <c r="M6" s="585" t="s">
        <v>18</v>
      </c>
      <c r="N6" s="1165" t="s">
        <v>10</v>
      </c>
      <c r="O6" s="1166" t="s">
        <v>214</v>
      </c>
      <c r="P6" s="1167" t="s">
        <v>18</v>
      </c>
      <c r="Q6" s="586" t="s">
        <v>10</v>
      </c>
      <c r="R6" s="587" t="s">
        <v>214</v>
      </c>
      <c r="S6" s="588" t="s">
        <v>18</v>
      </c>
      <c r="T6" s="580" t="s">
        <v>10</v>
      </c>
      <c r="U6" s="581" t="s">
        <v>214</v>
      </c>
      <c r="V6" s="582" t="s">
        <v>18</v>
      </c>
    </row>
    <row r="7" spans="1:22" ht="16.5" thickBot="1">
      <c r="A7" s="1737" t="s">
        <v>11</v>
      </c>
      <c r="B7" s="1738"/>
      <c r="C7" s="1738"/>
      <c r="D7" s="1738"/>
      <c r="E7" s="1738"/>
      <c r="F7" s="1738"/>
      <c r="G7" s="1738"/>
      <c r="H7" s="1738"/>
      <c r="I7" s="1738"/>
      <c r="J7" s="1738"/>
      <c r="K7" s="1738"/>
      <c r="L7" s="1738"/>
      <c r="M7" s="1738"/>
      <c r="N7" s="1738"/>
      <c r="O7" s="1738"/>
      <c r="P7" s="1738"/>
      <c r="Q7" s="1738"/>
      <c r="R7" s="1738"/>
      <c r="S7" s="1738"/>
      <c r="T7" s="1738"/>
      <c r="U7" s="1738"/>
      <c r="V7" s="1739"/>
    </row>
    <row r="8" spans="1:22" ht="15">
      <c r="A8" s="130" t="s">
        <v>125</v>
      </c>
      <c r="B8" s="140">
        <v>7139.280392156862</v>
      </c>
      <c r="C8" s="140">
        <v>5938.9196078431378</v>
      </c>
      <c r="D8" s="140">
        <v>6761.0617647058825</v>
      </c>
      <c r="E8" s="140">
        <v>6323.8970588235297</v>
      </c>
      <c r="F8" s="140">
        <v>5711.3470588235286</v>
      </c>
      <c r="G8" s="1017">
        <v>20.21177021370163</v>
      </c>
      <c r="H8" s="1017">
        <v>61.47</v>
      </c>
      <c r="I8" s="1017">
        <v>93.3</v>
      </c>
      <c r="J8" s="1017">
        <v>29.255639110049664</v>
      </c>
      <c r="K8" s="596">
        <v>61.43</v>
      </c>
      <c r="L8" s="596">
        <v>92.8</v>
      </c>
      <c r="M8" s="1156">
        <v>27.907274336214442</v>
      </c>
      <c r="N8" s="1168">
        <v>61.28</v>
      </c>
      <c r="O8" s="1168">
        <v>92.1</v>
      </c>
      <c r="P8" s="1168">
        <v>23.190450371082807</v>
      </c>
      <c r="Q8" s="597">
        <v>61.19</v>
      </c>
      <c r="R8" s="597">
        <v>90.5</v>
      </c>
      <c r="S8" s="597">
        <v>17.785475462509499</v>
      </c>
      <c r="T8" s="595">
        <v>61.18</v>
      </c>
      <c r="U8" s="595">
        <v>90.4</v>
      </c>
      <c r="V8" s="1580">
        <v>17.099599396384015</v>
      </c>
    </row>
    <row r="9" spans="1:22" ht="15">
      <c r="A9" s="55" t="s">
        <v>12</v>
      </c>
      <c r="B9" s="143">
        <v>6937.8264705882348</v>
      </c>
      <c r="C9" s="143">
        <v>5812.1950980392157</v>
      </c>
      <c r="D9" s="143">
        <v>6658.4558823529414</v>
      </c>
      <c r="E9" s="143">
        <v>6204.8745098039208</v>
      </c>
      <c r="F9" s="143">
        <v>5596.3166666666666</v>
      </c>
      <c r="G9" s="1018">
        <v>19.366716938472326</v>
      </c>
      <c r="H9" s="1018">
        <v>57.79</v>
      </c>
      <c r="I9" s="1018">
        <v>95.4</v>
      </c>
      <c r="J9" s="1018">
        <v>56.206283106854414</v>
      </c>
      <c r="K9" s="605">
        <v>57.58</v>
      </c>
      <c r="L9" s="605">
        <v>94.7</v>
      </c>
      <c r="M9" s="1157">
        <v>56.13318590833417</v>
      </c>
      <c r="N9" s="1169">
        <v>57.54</v>
      </c>
      <c r="O9" s="1169">
        <v>93.5</v>
      </c>
      <c r="P9" s="1169">
        <v>60.21153005577191</v>
      </c>
      <c r="Q9" s="606">
        <v>57.47</v>
      </c>
      <c r="R9" s="606">
        <v>92.2</v>
      </c>
      <c r="S9" s="606">
        <v>61.446259016761104</v>
      </c>
      <c r="T9" s="604">
        <v>57.51</v>
      </c>
      <c r="U9" s="604">
        <v>92.3</v>
      </c>
      <c r="V9" s="1579">
        <v>59.727595804873388</v>
      </c>
    </row>
    <row r="10" spans="1:22" ht="15">
      <c r="A10" s="55" t="s">
        <v>13</v>
      </c>
      <c r="B10" s="143">
        <v>6499.1166666666668</v>
      </c>
      <c r="C10" s="143">
        <v>5442.1450980392156</v>
      </c>
      <c r="D10" s="143">
        <v>6214.5382352941169</v>
      </c>
      <c r="E10" s="143">
        <v>5719.1725490196077</v>
      </c>
      <c r="F10" s="143">
        <v>5155.6901960784317</v>
      </c>
      <c r="G10" s="1018">
        <v>19.421965963536579</v>
      </c>
      <c r="H10" s="1018">
        <v>53.29</v>
      </c>
      <c r="I10" s="1018">
        <v>96.8</v>
      </c>
      <c r="J10" s="1018">
        <v>12.844362243869387</v>
      </c>
      <c r="K10" s="605">
        <v>53.25</v>
      </c>
      <c r="L10" s="605">
        <v>96.4</v>
      </c>
      <c r="M10" s="1157">
        <v>13.819110834286082</v>
      </c>
      <c r="N10" s="1169">
        <v>53.29</v>
      </c>
      <c r="O10" s="1169">
        <v>95.3</v>
      </c>
      <c r="P10" s="1169">
        <v>14.451497596798408</v>
      </c>
      <c r="Q10" s="606">
        <v>53.29</v>
      </c>
      <c r="R10" s="606">
        <v>93.8</v>
      </c>
      <c r="S10" s="606">
        <v>17.887536215798097</v>
      </c>
      <c r="T10" s="604">
        <v>53.22</v>
      </c>
      <c r="U10" s="604">
        <v>94</v>
      </c>
      <c r="V10" s="1579">
        <v>19.569467625884261</v>
      </c>
    </row>
    <row r="11" spans="1:22" ht="15">
      <c r="A11" s="55" t="s">
        <v>14</v>
      </c>
      <c r="B11" s="143">
        <v>6116.9774509803919</v>
      </c>
      <c r="C11" s="143">
        <v>5095.9000000000005</v>
      </c>
      <c r="D11" s="143">
        <v>5822.9852941176468</v>
      </c>
      <c r="E11" s="143">
        <v>5245.9029411764704</v>
      </c>
      <c r="F11" s="143">
        <v>4736.2647058823522</v>
      </c>
      <c r="G11" s="1018">
        <v>20.037234855087267</v>
      </c>
      <c r="H11" s="1018">
        <v>48.38</v>
      </c>
      <c r="I11" s="1018">
        <v>98</v>
      </c>
      <c r="J11" s="1018">
        <v>1.5280241158276262</v>
      </c>
      <c r="K11" s="605">
        <v>48.34</v>
      </c>
      <c r="L11" s="605">
        <v>97.2</v>
      </c>
      <c r="M11" s="1157">
        <v>1.9354811893782318</v>
      </c>
      <c r="N11" s="1169">
        <v>48.35</v>
      </c>
      <c r="O11" s="1169">
        <v>97</v>
      </c>
      <c r="P11" s="1169">
        <v>1.9134067597055524</v>
      </c>
      <c r="Q11" s="606">
        <v>48.34</v>
      </c>
      <c r="R11" s="606">
        <v>95.2</v>
      </c>
      <c r="S11" s="606">
        <v>2.5582127475032266</v>
      </c>
      <c r="T11" s="604">
        <v>48.3</v>
      </c>
      <c r="U11" s="604">
        <v>95.6</v>
      </c>
      <c r="V11" s="1579">
        <v>3.1739874529781229</v>
      </c>
    </row>
    <row r="12" spans="1:22" ht="15">
      <c r="A12" s="55" t="s">
        <v>15</v>
      </c>
      <c r="B12" s="143">
        <v>5486.201960784314</v>
      </c>
      <c r="C12" s="143">
        <v>4630.9205882352935</v>
      </c>
      <c r="D12" s="143">
        <v>5348.166666666667</v>
      </c>
      <c r="E12" s="143">
        <v>4638.1127450980393</v>
      </c>
      <c r="F12" s="143">
        <v>4183.0490196078435</v>
      </c>
      <c r="G12" s="1018">
        <v>18.468927640906546</v>
      </c>
      <c r="H12" s="1018">
        <v>43.46</v>
      </c>
      <c r="I12" s="1018">
        <v>102.1</v>
      </c>
      <c r="J12" s="1018">
        <v>0.15410872029505318</v>
      </c>
      <c r="K12" s="605">
        <v>43.49</v>
      </c>
      <c r="L12" s="605">
        <v>100.5</v>
      </c>
      <c r="M12" s="1157">
        <v>0.18928944707244247</v>
      </c>
      <c r="N12" s="1169">
        <v>43.52</v>
      </c>
      <c r="O12" s="1169">
        <v>100</v>
      </c>
      <c r="P12" s="1169">
        <v>0.21634606555028668</v>
      </c>
      <c r="Q12" s="606">
        <v>43.56</v>
      </c>
      <c r="R12" s="606">
        <v>98.9</v>
      </c>
      <c r="S12" s="606">
        <v>0.28508498411768479</v>
      </c>
      <c r="T12" s="604">
        <v>43.56</v>
      </c>
      <c r="U12" s="604">
        <v>99.8</v>
      </c>
      <c r="V12" s="1579">
        <v>0.36943404029361143</v>
      </c>
    </row>
    <row r="13" spans="1:22" ht="15">
      <c r="A13" s="55" t="s">
        <v>16</v>
      </c>
      <c r="B13" s="143">
        <v>4996.3892156862748</v>
      </c>
      <c r="C13" s="143">
        <v>4360.1990196078432</v>
      </c>
      <c r="D13" s="143">
        <v>4597.2254901960787</v>
      </c>
      <c r="E13" s="143">
        <v>3855.5196078431372</v>
      </c>
      <c r="F13" s="143">
        <v>3470.9803921568628</v>
      </c>
      <c r="G13" s="1018">
        <v>14.590852234438835</v>
      </c>
      <c r="H13" s="1018">
        <v>37.590000000000003</v>
      </c>
      <c r="I13" s="1018">
        <v>91.5</v>
      </c>
      <c r="J13" s="1018">
        <v>1.1582703103851989E-2</v>
      </c>
      <c r="K13" s="605">
        <v>37.9</v>
      </c>
      <c r="L13" s="605">
        <v>94.7</v>
      </c>
      <c r="M13" s="1157">
        <v>1.5658284714631852E-2</v>
      </c>
      <c r="N13" s="1169">
        <v>38.409999999999997</v>
      </c>
      <c r="O13" s="1169">
        <v>101.9</v>
      </c>
      <c r="P13" s="1169">
        <v>1.6769151091040244E-2</v>
      </c>
      <c r="Q13" s="606">
        <v>38.64</v>
      </c>
      <c r="R13" s="606">
        <v>91.9</v>
      </c>
      <c r="S13" s="606">
        <v>3.7431573310387121E-2</v>
      </c>
      <c r="T13" s="604">
        <v>38.64</v>
      </c>
      <c r="U13" s="604">
        <v>93.4</v>
      </c>
      <c r="V13" s="1579">
        <v>5.9915679586604931E-2</v>
      </c>
    </row>
    <row r="14" spans="1:22" ht="15" thickBot="1">
      <c r="A14" s="57" t="s">
        <v>124</v>
      </c>
      <c r="B14" s="147">
        <v>6922.75</v>
      </c>
      <c r="C14" s="147">
        <v>5777.9088235294112</v>
      </c>
      <c r="D14" s="147">
        <v>6596.5401960784311</v>
      </c>
      <c r="E14" s="147">
        <v>6106.3215686274516</v>
      </c>
      <c r="F14" s="147">
        <v>5492.7215686274512</v>
      </c>
      <c r="G14" s="1019">
        <v>19.814109419803323</v>
      </c>
      <c r="H14" s="1019">
        <v>58.12</v>
      </c>
      <c r="I14" s="1019">
        <v>95</v>
      </c>
      <c r="J14" s="1019">
        <v>100</v>
      </c>
      <c r="K14" s="616">
        <v>57.85</v>
      </c>
      <c r="L14" s="616">
        <v>94.5</v>
      </c>
      <c r="M14" s="1158">
        <v>100</v>
      </c>
      <c r="N14" s="1170">
        <v>57.58</v>
      </c>
      <c r="O14" s="1170">
        <v>93.5</v>
      </c>
      <c r="P14" s="1170">
        <v>100</v>
      </c>
      <c r="Q14" s="617">
        <v>57.1</v>
      </c>
      <c r="R14" s="617">
        <v>92.3</v>
      </c>
      <c r="S14" s="617">
        <v>100</v>
      </c>
      <c r="T14" s="615">
        <v>56.94</v>
      </c>
      <c r="U14" s="615">
        <v>92.5</v>
      </c>
      <c r="V14" s="1578">
        <v>100</v>
      </c>
    </row>
    <row r="15" spans="1:22" ht="15" thickBot="1">
      <c r="A15" s="1740" t="s">
        <v>46</v>
      </c>
      <c r="B15" s="1741"/>
      <c r="C15" s="1741"/>
      <c r="D15" s="1741"/>
      <c r="E15" s="1741"/>
      <c r="F15" s="1741"/>
      <c r="G15" s="1741"/>
      <c r="H15" s="1741"/>
      <c r="I15" s="1741"/>
      <c r="J15" s="1741"/>
      <c r="K15" s="1741"/>
      <c r="L15" s="1741"/>
      <c r="M15" s="1741"/>
      <c r="N15" s="1741"/>
      <c r="O15" s="1741"/>
      <c r="P15" s="1741"/>
      <c r="Q15" s="1741"/>
      <c r="R15" s="1741"/>
      <c r="S15" s="1741"/>
      <c r="T15" s="1741"/>
      <c r="U15" s="1741"/>
      <c r="V15" s="1742"/>
    </row>
    <row r="16" spans="1:22" ht="15">
      <c r="A16" s="130" t="s">
        <v>125</v>
      </c>
      <c r="B16" s="140">
        <v>7147.2078431372547</v>
      </c>
      <c r="C16" s="140">
        <v>5966.5441176470586</v>
      </c>
      <c r="D16" s="140">
        <v>6817.6127450980393</v>
      </c>
      <c r="E16" s="140">
        <v>6390.2254901960778</v>
      </c>
      <c r="F16" s="140">
        <v>5728.7460784313726</v>
      </c>
      <c r="G16" s="1017">
        <v>19.788066629695813</v>
      </c>
      <c r="H16" s="1017">
        <v>61.5</v>
      </c>
      <c r="I16" s="1017">
        <v>92.2</v>
      </c>
      <c r="J16" s="1017">
        <v>26.541192998484835</v>
      </c>
      <c r="K16" s="596">
        <v>61.37</v>
      </c>
      <c r="L16" s="596">
        <v>91.3</v>
      </c>
      <c r="M16" s="1156">
        <v>26.752288825942884</v>
      </c>
      <c r="N16" s="1168">
        <v>61.12</v>
      </c>
      <c r="O16" s="1168">
        <v>91.8</v>
      </c>
      <c r="P16" s="1168">
        <v>22.051298758542448</v>
      </c>
      <c r="Q16" s="597">
        <v>61.08</v>
      </c>
      <c r="R16" s="597">
        <v>91.3</v>
      </c>
      <c r="S16" s="597">
        <v>17.855299278442043</v>
      </c>
      <c r="T16" s="595">
        <v>61.09</v>
      </c>
      <c r="U16" s="595">
        <v>90.5</v>
      </c>
      <c r="V16" s="1580">
        <v>15.741010300867448</v>
      </c>
    </row>
    <row r="17" spans="1:22" ht="15">
      <c r="A17" s="55" t="s">
        <v>12</v>
      </c>
      <c r="B17" s="143">
        <v>6939.6990196078432</v>
      </c>
      <c r="C17" s="143">
        <v>5814.6117647058827</v>
      </c>
      <c r="D17" s="143">
        <v>6690.5960784313729</v>
      </c>
      <c r="E17" s="143">
        <v>6246.8647058823526</v>
      </c>
      <c r="F17" s="143">
        <v>5622.7931372549019</v>
      </c>
      <c r="G17" s="1018">
        <v>19.349309987145297</v>
      </c>
      <c r="H17" s="1018">
        <v>57.72</v>
      </c>
      <c r="I17" s="1018">
        <v>94</v>
      </c>
      <c r="J17" s="1018">
        <v>58.465991713137186</v>
      </c>
      <c r="K17" s="605">
        <v>57.79</v>
      </c>
      <c r="L17" s="605">
        <v>93.3</v>
      </c>
      <c r="M17" s="1157">
        <v>58.766661831776943</v>
      </c>
      <c r="N17" s="1169">
        <v>57.82</v>
      </c>
      <c r="O17" s="1169">
        <v>92.2</v>
      </c>
      <c r="P17" s="1169">
        <v>64.090945677129056</v>
      </c>
      <c r="Q17" s="606">
        <v>57.69</v>
      </c>
      <c r="R17" s="606">
        <v>91.5</v>
      </c>
      <c r="S17" s="606">
        <v>65.294224744950782</v>
      </c>
      <c r="T17" s="604">
        <v>57.65</v>
      </c>
      <c r="U17" s="604">
        <v>91.3</v>
      </c>
      <c r="V17" s="1579">
        <v>65.180174480288898</v>
      </c>
    </row>
    <row r="18" spans="1:22" ht="15">
      <c r="A18" s="55" t="s">
        <v>13</v>
      </c>
      <c r="B18" s="143">
        <v>6562.3147058823524</v>
      </c>
      <c r="C18" s="143">
        <v>5459.7107843137255</v>
      </c>
      <c r="D18" s="143">
        <v>6264.1392156862739</v>
      </c>
      <c r="E18" s="143">
        <v>5768.4637254901954</v>
      </c>
      <c r="F18" s="143">
        <v>5184.863725490196</v>
      </c>
      <c r="G18" s="1018">
        <v>20.195280759862129</v>
      </c>
      <c r="H18" s="1018">
        <v>53.26</v>
      </c>
      <c r="I18" s="1018">
        <v>95.5</v>
      </c>
      <c r="J18" s="1018">
        <v>13.713490752959343</v>
      </c>
      <c r="K18" s="605">
        <v>53.23</v>
      </c>
      <c r="L18" s="605">
        <v>95.1</v>
      </c>
      <c r="M18" s="1157">
        <v>13.002983765983622</v>
      </c>
      <c r="N18" s="1169">
        <v>53.26</v>
      </c>
      <c r="O18" s="1169">
        <v>94.6</v>
      </c>
      <c r="P18" s="1169">
        <v>12.381268134134142</v>
      </c>
      <c r="Q18" s="606">
        <v>53.26</v>
      </c>
      <c r="R18" s="606">
        <v>93.4</v>
      </c>
      <c r="S18" s="606">
        <v>15.061017247147451</v>
      </c>
      <c r="T18" s="604">
        <v>53.18</v>
      </c>
      <c r="U18" s="604">
        <v>93.8</v>
      </c>
      <c r="V18" s="1579">
        <v>16.609562525053114</v>
      </c>
    </row>
    <row r="19" spans="1:22" ht="15">
      <c r="A19" s="55" t="s">
        <v>14</v>
      </c>
      <c r="B19" s="143">
        <v>6260.4294117647059</v>
      </c>
      <c r="C19" s="143">
        <v>5118.2019607843131</v>
      </c>
      <c r="D19" s="143">
        <v>5904.2470588235292</v>
      </c>
      <c r="E19" s="143">
        <v>5364.9274509803918</v>
      </c>
      <c r="F19" s="143">
        <v>4825.3725490196075</v>
      </c>
      <c r="G19" s="1018">
        <v>22.31696716409677</v>
      </c>
      <c r="H19" s="1018">
        <v>48.38</v>
      </c>
      <c r="I19" s="1018">
        <v>96.4</v>
      </c>
      <c r="J19" s="1018">
        <v>1.1960960850557216</v>
      </c>
      <c r="K19" s="605">
        <v>48.33</v>
      </c>
      <c r="L19" s="605">
        <v>96.6</v>
      </c>
      <c r="M19" s="1157">
        <v>1.3648857513147343</v>
      </c>
      <c r="N19" s="1169">
        <v>48.25</v>
      </c>
      <c r="O19" s="1169">
        <v>96</v>
      </c>
      <c r="P19" s="1169">
        <v>1.3388500707159365</v>
      </c>
      <c r="Q19" s="606">
        <v>48.28</v>
      </c>
      <c r="R19" s="606">
        <v>94.7</v>
      </c>
      <c r="S19" s="606">
        <v>1.6369728979349001</v>
      </c>
      <c r="T19" s="604">
        <v>48.2</v>
      </c>
      <c r="U19" s="604">
        <v>95</v>
      </c>
      <c r="V19" s="1579">
        <v>2.2216195218295036</v>
      </c>
    </row>
    <row r="20" spans="1:22" ht="15">
      <c r="A20" s="55" t="s">
        <v>15</v>
      </c>
      <c r="B20" s="143">
        <v>5676.8598039215685</v>
      </c>
      <c r="C20" s="143">
        <v>4514.6862745098033</v>
      </c>
      <c r="D20" s="143">
        <v>5327.81568627451</v>
      </c>
      <c r="E20" s="143">
        <v>4793.4558823529405</v>
      </c>
      <c r="F20" s="143">
        <v>4268.1107843137252</v>
      </c>
      <c r="G20" s="1018">
        <v>25.742066197898804</v>
      </c>
      <c r="H20" s="1018">
        <v>43.35</v>
      </c>
      <c r="I20" s="1018">
        <v>97.2</v>
      </c>
      <c r="J20" s="1018">
        <v>7.5406227584442848E-2</v>
      </c>
      <c r="K20" s="605">
        <v>43.38</v>
      </c>
      <c r="L20" s="605">
        <v>98.1</v>
      </c>
      <c r="M20" s="1157">
        <v>0.10540300734963523</v>
      </c>
      <c r="N20" s="1169">
        <v>43.35</v>
      </c>
      <c r="O20" s="1169">
        <v>96.5</v>
      </c>
      <c r="P20" s="1169">
        <v>0.13269299318137392</v>
      </c>
      <c r="Q20" s="606">
        <v>43.43</v>
      </c>
      <c r="R20" s="606">
        <v>95.8</v>
      </c>
      <c r="S20" s="606">
        <v>0.14736130767849487</v>
      </c>
      <c r="T20" s="604">
        <v>43.4</v>
      </c>
      <c r="U20" s="604">
        <v>96.7</v>
      </c>
      <c r="V20" s="1579">
        <v>0.23940380444545123</v>
      </c>
    </row>
    <row r="21" spans="1:22" ht="15">
      <c r="A21" s="55" t="s">
        <v>16</v>
      </c>
      <c r="B21" s="143">
        <v>4898.0382352941169</v>
      </c>
      <c r="C21" s="143">
        <v>4252.802941176471</v>
      </c>
      <c r="D21" s="143">
        <v>5076.4264705882351</v>
      </c>
      <c r="E21" s="143">
        <v>4556.8274509803923</v>
      </c>
      <c r="F21" s="143">
        <v>3918.0058823529412</v>
      </c>
      <c r="G21" s="1018">
        <v>15.17200074967857</v>
      </c>
      <c r="H21" s="1018">
        <v>36.22</v>
      </c>
      <c r="I21" s="1018">
        <v>98.6</v>
      </c>
      <c r="J21" s="1018">
        <v>7.8222227784691747E-3</v>
      </c>
      <c r="K21" s="605">
        <v>37.39</v>
      </c>
      <c r="L21" s="605">
        <v>98.1</v>
      </c>
      <c r="M21" s="1157">
        <v>7.776817632179675E-3</v>
      </c>
      <c r="N21" s="1169">
        <v>38.39</v>
      </c>
      <c r="O21" s="1169">
        <v>93.4</v>
      </c>
      <c r="P21" s="1169">
        <v>4.9443662970529278E-3</v>
      </c>
      <c r="Q21" s="606">
        <v>38.92</v>
      </c>
      <c r="R21" s="606">
        <v>95</v>
      </c>
      <c r="S21" s="606">
        <v>5.1245238463259457E-3</v>
      </c>
      <c r="T21" s="604">
        <v>38.86</v>
      </c>
      <c r="U21" s="604">
        <v>97.4</v>
      </c>
      <c r="V21" s="1579">
        <v>8.2293675155893434E-3</v>
      </c>
    </row>
    <row r="22" spans="1:22" ht="15" thickBot="1">
      <c r="A22" s="57" t="s">
        <v>124</v>
      </c>
      <c r="B22" s="147">
        <v>6931.6225490196075</v>
      </c>
      <c r="C22" s="147">
        <v>5795.9156862745094</v>
      </c>
      <c r="D22" s="147">
        <v>6651.5</v>
      </c>
      <c r="E22" s="147">
        <v>6181.8431372549012</v>
      </c>
      <c r="F22" s="147">
        <v>5542.8960784313722</v>
      </c>
      <c r="G22" s="1019">
        <v>19.594951414400342</v>
      </c>
      <c r="H22" s="1019">
        <v>57.99</v>
      </c>
      <c r="I22" s="1019">
        <v>93.8</v>
      </c>
      <c r="J22" s="1019">
        <v>100</v>
      </c>
      <c r="K22" s="616">
        <v>58.01</v>
      </c>
      <c r="L22" s="616">
        <v>93.1</v>
      </c>
      <c r="M22" s="1158">
        <v>100</v>
      </c>
      <c r="N22" s="1170">
        <v>57.84</v>
      </c>
      <c r="O22" s="1170">
        <v>92.5</v>
      </c>
      <c r="P22" s="1170">
        <v>100</v>
      </c>
      <c r="Q22" s="617">
        <v>57.45</v>
      </c>
      <c r="R22" s="617">
        <v>91.8</v>
      </c>
      <c r="S22" s="617">
        <v>100</v>
      </c>
      <c r="T22" s="615">
        <v>57.2</v>
      </c>
      <c r="U22" s="615">
        <v>91.7</v>
      </c>
      <c r="V22" s="1578">
        <v>100</v>
      </c>
    </row>
    <row r="23" spans="1:22" ht="15" thickBot="1">
      <c r="A23" s="1740" t="s">
        <v>47</v>
      </c>
      <c r="B23" s="1741"/>
      <c r="C23" s="1741"/>
      <c r="D23" s="1741"/>
      <c r="E23" s="1741"/>
      <c r="F23" s="1741"/>
      <c r="G23" s="1741"/>
      <c r="H23" s="1741"/>
      <c r="I23" s="1741"/>
      <c r="J23" s="1741"/>
      <c r="K23" s="1741"/>
      <c r="L23" s="1741"/>
      <c r="M23" s="1741"/>
      <c r="N23" s="1741"/>
      <c r="O23" s="1741"/>
      <c r="P23" s="1741"/>
      <c r="Q23" s="1741"/>
      <c r="R23" s="1741"/>
      <c r="S23" s="1741"/>
      <c r="T23" s="1741"/>
      <c r="U23" s="1741"/>
      <c r="V23" s="1742"/>
    </row>
    <row r="24" spans="1:22" ht="15">
      <c r="A24" s="130" t="s">
        <v>125</v>
      </c>
      <c r="B24" s="140">
        <v>7163.2078431372547</v>
      </c>
      <c r="C24" s="140">
        <v>5982.0588235294117</v>
      </c>
      <c r="D24" s="140">
        <v>6751.846078431372</v>
      </c>
      <c r="E24" s="140">
        <v>6402.6735294117643</v>
      </c>
      <c r="F24" s="140">
        <v>5792.161764705882</v>
      </c>
      <c r="G24" s="1017">
        <v>19.74485799039612</v>
      </c>
      <c r="H24" s="1017">
        <v>61.49</v>
      </c>
      <c r="I24" s="1017">
        <v>93.8</v>
      </c>
      <c r="J24" s="1017">
        <v>33.289620012123528</v>
      </c>
      <c r="K24" s="596">
        <v>61.49</v>
      </c>
      <c r="L24" s="596">
        <v>93.2</v>
      </c>
      <c r="M24" s="1156">
        <v>31.483889726549226</v>
      </c>
      <c r="N24" s="1168">
        <v>61.2</v>
      </c>
      <c r="O24" s="1168">
        <v>92.2</v>
      </c>
      <c r="P24" s="1168">
        <v>23.182592123585568</v>
      </c>
      <c r="Q24" s="597">
        <v>60.99</v>
      </c>
      <c r="R24" s="597">
        <v>90</v>
      </c>
      <c r="S24" s="597">
        <v>13.302401505313224</v>
      </c>
      <c r="T24" s="595">
        <v>60.98</v>
      </c>
      <c r="U24" s="595">
        <v>90.3</v>
      </c>
      <c r="V24" s="1580">
        <v>13.376425263062661</v>
      </c>
    </row>
    <row r="25" spans="1:22" ht="15">
      <c r="A25" s="55" t="s">
        <v>12</v>
      </c>
      <c r="B25" s="143">
        <v>6957.5382352941178</v>
      </c>
      <c r="C25" s="143">
        <v>5868.8549019607844</v>
      </c>
      <c r="D25" s="143">
        <v>6703.9225490196077</v>
      </c>
      <c r="E25" s="143">
        <v>6289.6931372549016</v>
      </c>
      <c r="F25" s="143">
        <v>5683.6676470588236</v>
      </c>
      <c r="G25" s="1018">
        <v>18.550183153609822</v>
      </c>
      <c r="H25" s="1018">
        <v>57.71</v>
      </c>
      <c r="I25" s="1018">
        <v>96.2</v>
      </c>
      <c r="J25" s="1018">
        <v>53.501463732711407</v>
      </c>
      <c r="K25" s="605">
        <v>57.05</v>
      </c>
      <c r="L25" s="605">
        <v>95.6</v>
      </c>
      <c r="M25" s="1157">
        <v>52.829976489621124</v>
      </c>
      <c r="N25" s="1169">
        <v>57.03</v>
      </c>
      <c r="O25" s="1169">
        <v>94.1</v>
      </c>
      <c r="P25" s="1169">
        <v>60.757096738872498</v>
      </c>
      <c r="Q25" s="606">
        <v>57</v>
      </c>
      <c r="R25" s="606">
        <v>92.3</v>
      </c>
      <c r="S25" s="606">
        <v>64.26939638708744</v>
      </c>
      <c r="T25" s="604">
        <v>57.19</v>
      </c>
      <c r="U25" s="604">
        <v>92.5</v>
      </c>
      <c r="V25" s="1579">
        <v>62.010953928326998</v>
      </c>
    </row>
    <row r="26" spans="1:22" ht="15">
      <c r="A26" s="55" t="s">
        <v>13</v>
      </c>
      <c r="B26" s="143">
        <v>6412.2862745098037</v>
      </c>
      <c r="C26" s="143">
        <v>5441.9676470588229</v>
      </c>
      <c r="D26" s="143">
        <v>6164.8813725490199</v>
      </c>
      <c r="E26" s="143">
        <v>5727.7</v>
      </c>
      <c r="F26" s="143">
        <v>5228.1460784313722</v>
      </c>
      <c r="G26" s="1018">
        <v>17.830290262298803</v>
      </c>
      <c r="H26" s="1018">
        <v>53.22</v>
      </c>
      <c r="I26" s="1018">
        <v>97.5</v>
      </c>
      <c r="J26" s="1018">
        <v>11.782641700711997</v>
      </c>
      <c r="K26" s="605">
        <v>53.17</v>
      </c>
      <c r="L26" s="605">
        <v>97.2</v>
      </c>
      <c r="M26" s="1157">
        <v>13.744186303292475</v>
      </c>
      <c r="N26" s="1169">
        <v>53.27</v>
      </c>
      <c r="O26" s="1169">
        <v>95.4</v>
      </c>
      <c r="P26" s="1169">
        <v>14.090088153873017</v>
      </c>
      <c r="Q26" s="606">
        <v>53.3</v>
      </c>
      <c r="R26" s="606">
        <v>94</v>
      </c>
      <c r="S26" s="606">
        <v>19.379721693959851</v>
      </c>
      <c r="T26" s="604">
        <v>53.21</v>
      </c>
      <c r="U26" s="604">
        <v>93.8</v>
      </c>
      <c r="V26" s="1579">
        <v>21.134229183054419</v>
      </c>
    </row>
    <row r="27" spans="1:22" ht="15">
      <c r="A27" s="55" t="s">
        <v>14</v>
      </c>
      <c r="B27" s="143">
        <v>6101.5686274509808</v>
      </c>
      <c r="C27" s="143">
        <v>5152.8186274509799</v>
      </c>
      <c r="D27" s="143">
        <v>5800.75</v>
      </c>
      <c r="E27" s="143">
        <v>5271.6401960784315</v>
      </c>
      <c r="F27" s="143">
        <v>4814.974509803922</v>
      </c>
      <c r="G27" s="1018">
        <v>18.412252955026524</v>
      </c>
      <c r="H27" s="1018">
        <v>48.39</v>
      </c>
      <c r="I27" s="1018">
        <v>97.9</v>
      </c>
      <c r="J27" s="1018">
        <v>1.3107684554251573</v>
      </c>
      <c r="K27" s="605">
        <v>48.33</v>
      </c>
      <c r="L27" s="605">
        <v>96.9</v>
      </c>
      <c r="M27" s="1157">
        <v>1.7641372050825603</v>
      </c>
      <c r="N27" s="1169">
        <v>48.3</v>
      </c>
      <c r="O27" s="1169">
        <v>96.1</v>
      </c>
      <c r="P27" s="1169">
        <v>1.7814148662020648</v>
      </c>
      <c r="Q27" s="606">
        <v>48.26</v>
      </c>
      <c r="R27" s="606">
        <v>94.8</v>
      </c>
      <c r="S27" s="606">
        <v>2.7848093631769189</v>
      </c>
      <c r="T27" s="604">
        <v>48.26</v>
      </c>
      <c r="U27" s="604">
        <v>94.7</v>
      </c>
      <c r="V27" s="1579">
        <v>3.1818204664885692</v>
      </c>
    </row>
    <row r="28" spans="1:22" ht="15">
      <c r="A28" s="55" t="s">
        <v>15</v>
      </c>
      <c r="B28" s="143">
        <v>5943.1941176470591</v>
      </c>
      <c r="C28" s="143">
        <v>4987.123529411765</v>
      </c>
      <c r="D28" s="143">
        <v>5576.5911764705879</v>
      </c>
      <c r="E28" s="143">
        <v>4855.9529411764706</v>
      </c>
      <c r="F28" s="143">
        <v>4480.035294117647</v>
      </c>
      <c r="G28" s="1018">
        <v>19.1707821672519</v>
      </c>
      <c r="H28" s="1018">
        <v>43.49</v>
      </c>
      <c r="I28" s="1018">
        <v>99.2</v>
      </c>
      <c r="J28" s="1018">
        <v>0.10120742472621923</v>
      </c>
      <c r="K28" s="605">
        <v>43.53</v>
      </c>
      <c r="L28" s="605">
        <v>98.3</v>
      </c>
      <c r="M28" s="1157">
        <v>0.15666770130327407</v>
      </c>
      <c r="N28" s="1169">
        <v>43.45</v>
      </c>
      <c r="O28" s="1169">
        <v>97.6</v>
      </c>
      <c r="P28" s="1169">
        <v>0.18013804545641418</v>
      </c>
      <c r="Q28" s="606">
        <v>43.51</v>
      </c>
      <c r="R28" s="606">
        <v>96.9</v>
      </c>
      <c r="S28" s="606">
        <v>0.25281542624407466</v>
      </c>
      <c r="T28" s="604">
        <v>43.53</v>
      </c>
      <c r="U28" s="604">
        <v>96.9</v>
      </c>
      <c r="V28" s="1579">
        <v>0.28589032500730904</v>
      </c>
    </row>
    <row r="29" spans="1:22" ht="15">
      <c r="A29" s="55" t="s">
        <v>16</v>
      </c>
      <c r="B29" s="143">
        <v>5302.3931372549014</v>
      </c>
      <c r="C29" s="143">
        <v>4726.5196078431372</v>
      </c>
      <c r="D29" s="143">
        <v>4862.3245098039215</v>
      </c>
      <c r="E29" s="143">
        <v>4368.6098039215685</v>
      </c>
      <c r="F29" s="143">
        <v>3969.9196078431373</v>
      </c>
      <c r="G29" s="1018">
        <v>12.183881104738587</v>
      </c>
      <c r="H29" s="1018">
        <v>36.97</v>
      </c>
      <c r="I29" s="1018">
        <v>100.7</v>
      </c>
      <c r="J29" s="1018">
        <v>1.4298674301689405E-2</v>
      </c>
      <c r="K29" s="605">
        <v>37.549999999999997</v>
      </c>
      <c r="L29" s="605">
        <v>97.6</v>
      </c>
      <c r="M29" s="1157">
        <v>2.1142574151342391E-2</v>
      </c>
      <c r="N29" s="1169">
        <v>37.58</v>
      </c>
      <c r="O29" s="1169">
        <v>95.2</v>
      </c>
      <c r="P29" s="1169">
        <v>8.6700720104431628E-3</v>
      </c>
      <c r="Q29" s="606">
        <v>37.869999999999997</v>
      </c>
      <c r="R29" s="606">
        <v>98.4</v>
      </c>
      <c r="S29" s="606">
        <v>1.0855624218495572E-2</v>
      </c>
      <c r="T29" s="604">
        <v>37.659999999999997</v>
      </c>
      <c r="U29" s="604">
        <v>98.6</v>
      </c>
      <c r="V29" s="1579">
        <v>1.0680834060048905E-2</v>
      </c>
    </row>
    <row r="30" spans="1:22" ht="15" thickBot="1">
      <c r="A30" s="57" t="s">
        <v>124</v>
      </c>
      <c r="B30" s="147">
        <v>6946.4284313725493</v>
      </c>
      <c r="C30" s="147">
        <v>5829.3049019607843</v>
      </c>
      <c r="D30" s="147">
        <v>6618.876470588235</v>
      </c>
      <c r="E30" s="147">
        <v>6160.3980392156864</v>
      </c>
      <c r="F30" s="147">
        <v>5568.1352941176465</v>
      </c>
      <c r="G30" s="1019">
        <v>19.163923455710847</v>
      </c>
      <c r="H30" s="1019">
        <v>58.3</v>
      </c>
      <c r="I30" s="1019">
        <v>95.6</v>
      </c>
      <c r="J30" s="1019">
        <v>100</v>
      </c>
      <c r="K30" s="616">
        <v>57.74</v>
      </c>
      <c r="L30" s="616">
        <v>95.1</v>
      </c>
      <c r="M30" s="1158">
        <v>100</v>
      </c>
      <c r="N30" s="1170">
        <v>57.28</v>
      </c>
      <c r="O30" s="1170">
        <v>93.9</v>
      </c>
      <c r="P30" s="1170">
        <v>100</v>
      </c>
      <c r="Q30" s="617">
        <v>56.53</v>
      </c>
      <c r="R30" s="617">
        <v>92.4</v>
      </c>
      <c r="S30" s="617">
        <v>100</v>
      </c>
      <c r="T30" s="615">
        <v>56.53</v>
      </c>
      <c r="U30" s="615">
        <v>92.5</v>
      </c>
      <c r="V30" s="1578">
        <v>100</v>
      </c>
    </row>
    <row r="31" spans="1:22" ht="15" thickBot="1">
      <c r="A31" s="1740" t="s">
        <v>188</v>
      </c>
      <c r="B31" s="1741"/>
      <c r="C31" s="1741"/>
      <c r="D31" s="1741"/>
      <c r="E31" s="1741"/>
      <c r="F31" s="1741"/>
      <c r="G31" s="1741"/>
      <c r="H31" s="1741"/>
      <c r="I31" s="1741"/>
      <c r="J31" s="1741"/>
      <c r="K31" s="1741"/>
      <c r="L31" s="1741"/>
      <c r="M31" s="1741"/>
      <c r="N31" s="1741"/>
      <c r="O31" s="1741"/>
      <c r="P31" s="1741"/>
      <c r="Q31" s="1741"/>
      <c r="R31" s="1741"/>
      <c r="S31" s="1741"/>
      <c r="T31" s="1741"/>
      <c r="U31" s="1741"/>
      <c r="V31" s="1742"/>
    </row>
    <row r="32" spans="1:22" ht="15">
      <c r="A32" s="130" t="s">
        <v>125</v>
      </c>
      <c r="B32" s="140">
        <v>7074.8382352941171</v>
      </c>
      <c r="C32" s="140">
        <v>5921.8362745098038</v>
      </c>
      <c r="D32" s="140">
        <v>6779.8676470588234</v>
      </c>
      <c r="E32" s="140">
        <v>6282.2823529411762</v>
      </c>
      <c r="F32" s="140">
        <v>5706.9588235294113</v>
      </c>
      <c r="G32" s="1017">
        <v>19.470345131751493</v>
      </c>
      <c r="H32" s="1017">
        <v>61.28</v>
      </c>
      <c r="I32" s="1017">
        <v>93.8</v>
      </c>
      <c r="J32" s="1017">
        <v>29.549734328435445</v>
      </c>
      <c r="K32" s="596">
        <v>61.3</v>
      </c>
      <c r="L32" s="596">
        <v>93.6</v>
      </c>
      <c r="M32" s="1156">
        <v>28.780334124930107</v>
      </c>
      <c r="N32" s="1168">
        <v>61.27</v>
      </c>
      <c r="O32" s="1168">
        <v>92.6</v>
      </c>
      <c r="P32" s="1168">
        <v>25.578114675719345</v>
      </c>
      <c r="Q32" s="597">
        <v>61.27</v>
      </c>
      <c r="R32" s="597">
        <v>91.3</v>
      </c>
      <c r="S32" s="597">
        <v>25.101632736077967</v>
      </c>
      <c r="T32" s="595">
        <v>61.28</v>
      </c>
      <c r="U32" s="595">
        <v>90.8</v>
      </c>
      <c r="V32" s="1580">
        <v>23.826920434603391</v>
      </c>
    </row>
    <row r="33" spans="1:22" ht="15">
      <c r="A33" s="55" t="s">
        <v>12</v>
      </c>
      <c r="B33" s="143">
        <v>6895.1019607843136</v>
      </c>
      <c r="C33" s="143">
        <v>5820.1098039215685</v>
      </c>
      <c r="D33" s="143">
        <v>6645.8745098039217</v>
      </c>
      <c r="E33" s="143">
        <v>6156.7156862745096</v>
      </c>
      <c r="F33" s="143">
        <v>5560.7588235294115</v>
      </c>
      <c r="G33" s="1018">
        <v>18.470307143319179</v>
      </c>
      <c r="H33" s="1018">
        <v>57.85</v>
      </c>
      <c r="I33" s="1018">
        <v>96</v>
      </c>
      <c r="J33" s="1018">
        <v>56.250773258316499</v>
      </c>
      <c r="K33" s="605">
        <v>57.85</v>
      </c>
      <c r="L33" s="605">
        <v>94.9</v>
      </c>
      <c r="M33" s="1157">
        <v>56.187774269631355</v>
      </c>
      <c r="N33" s="1169">
        <v>57.79</v>
      </c>
      <c r="O33" s="1169">
        <v>93.8</v>
      </c>
      <c r="P33" s="1169">
        <v>57.970012489916414</v>
      </c>
      <c r="Q33" s="606">
        <v>57.75</v>
      </c>
      <c r="R33" s="606">
        <v>93.1</v>
      </c>
      <c r="S33" s="606">
        <v>56.206188276474521</v>
      </c>
      <c r="T33" s="604">
        <v>57.69</v>
      </c>
      <c r="U33" s="604">
        <v>93.2</v>
      </c>
      <c r="V33" s="1579">
        <v>55.435542584627484</v>
      </c>
    </row>
    <row r="34" spans="1:22" ht="15">
      <c r="A34" s="55" t="s">
        <v>13</v>
      </c>
      <c r="B34" s="143">
        <v>6483.7666666666664</v>
      </c>
      <c r="C34" s="143">
        <v>5482.0274509803921</v>
      </c>
      <c r="D34" s="143">
        <v>6237.3215686274507</v>
      </c>
      <c r="E34" s="143">
        <v>5691.8558823529411</v>
      </c>
      <c r="F34" s="143">
        <v>5130.8343137254906</v>
      </c>
      <c r="G34" s="1018">
        <v>18.273152125626922</v>
      </c>
      <c r="H34" s="1018">
        <v>53.17</v>
      </c>
      <c r="I34" s="1018">
        <v>97</v>
      </c>
      <c r="J34" s="1018">
        <v>12.214635339610348</v>
      </c>
      <c r="K34" s="605">
        <v>53.14</v>
      </c>
      <c r="L34" s="605">
        <v>95.9</v>
      </c>
      <c r="M34" s="1157">
        <v>12.740748069089086</v>
      </c>
      <c r="N34" s="1169">
        <v>53.14</v>
      </c>
      <c r="O34" s="1169">
        <v>95.5</v>
      </c>
      <c r="P34" s="1169">
        <v>14.080049869583291</v>
      </c>
      <c r="Q34" s="606">
        <v>53.1</v>
      </c>
      <c r="R34" s="606">
        <v>94.2</v>
      </c>
      <c r="S34" s="606">
        <v>15.652110956080096</v>
      </c>
      <c r="T34" s="604">
        <v>53.07</v>
      </c>
      <c r="U34" s="604">
        <v>94.7</v>
      </c>
      <c r="V34" s="1579">
        <v>17.127292111986726</v>
      </c>
    </row>
    <row r="35" spans="1:22" ht="15">
      <c r="A35" s="55" t="s">
        <v>14</v>
      </c>
      <c r="B35" s="143">
        <v>5966.8401960784313</v>
      </c>
      <c r="C35" s="143">
        <v>5014.2637254901956</v>
      </c>
      <c r="D35" s="143">
        <v>5688.4980392156858</v>
      </c>
      <c r="E35" s="143">
        <v>5116.8980392156864</v>
      </c>
      <c r="F35" s="143">
        <v>4639.2735294117647</v>
      </c>
      <c r="G35" s="1018">
        <v>18.997334857873092</v>
      </c>
      <c r="H35" s="1018">
        <v>48.16</v>
      </c>
      <c r="I35" s="1018">
        <v>98.3</v>
      </c>
      <c r="J35" s="1018">
        <v>1.8154105972259138</v>
      </c>
      <c r="K35" s="605">
        <v>48.11</v>
      </c>
      <c r="L35" s="605">
        <v>97.5</v>
      </c>
      <c r="M35" s="1157">
        <v>2.0843985155229063</v>
      </c>
      <c r="N35" s="1169">
        <v>48.09</v>
      </c>
      <c r="O35" s="1169">
        <v>97.2</v>
      </c>
      <c r="P35" s="1169">
        <v>2.1515266028913729</v>
      </c>
      <c r="Q35" s="606">
        <v>48.06</v>
      </c>
      <c r="R35" s="606">
        <v>95.8</v>
      </c>
      <c r="S35" s="606">
        <v>2.7111688455174043</v>
      </c>
      <c r="T35" s="604">
        <v>48.03</v>
      </c>
      <c r="U35" s="604">
        <v>96.5</v>
      </c>
      <c r="V35" s="1579">
        <v>3.2090437438365385</v>
      </c>
    </row>
    <row r="36" spans="1:22" ht="15">
      <c r="A36" s="55" t="s">
        <v>15</v>
      </c>
      <c r="B36" s="143">
        <v>5315.7009803921574</v>
      </c>
      <c r="C36" s="143">
        <v>4375.1941176470591</v>
      </c>
      <c r="D36" s="143">
        <v>4961.8627450980393</v>
      </c>
      <c r="E36" s="143">
        <v>4305.3999999999996</v>
      </c>
      <c r="F36" s="143">
        <v>3997.3127450980392</v>
      </c>
      <c r="G36" s="1018">
        <v>21.496345932438178</v>
      </c>
      <c r="H36" s="1018">
        <v>43.43</v>
      </c>
      <c r="I36" s="1018">
        <v>100.6</v>
      </c>
      <c r="J36" s="1018">
        <v>0.16441294699034928</v>
      </c>
      <c r="K36" s="605">
        <v>43.34</v>
      </c>
      <c r="L36" s="605">
        <v>100</v>
      </c>
      <c r="M36" s="1157">
        <v>0.20062254619528747</v>
      </c>
      <c r="N36" s="1169">
        <v>43.26</v>
      </c>
      <c r="O36" s="1169">
        <v>99.6</v>
      </c>
      <c r="P36" s="1169">
        <v>0.21272944534952171</v>
      </c>
      <c r="Q36" s="606">
        <v>43.26</v>
      </c>
      <c r="R36" s="606">
        <v>98.5</v>
      </c>
      <c r="S36" s="606">
        <v>0.31613493445870783</v>
      </c>
      <c r="T36" s="604">
        <v>43.17</v>
      </c>
      <c r="U36" s="604">
        <v>98.6</v>
      </c>
      <c r="V36" s="1579">
        <v>0.38019970050142532</v>
      </c>
    </row>
    <row r="37" spans="1:22" ht="15">
      <c r="A37" s="55" t="s">
        <v>16</v>
      </c>
      <c r="B37" s="143">
        <v>5241.1980392156865</v>
      </c>
      <c r="C37" s="143">
        <v>4295.3980392156855</v>
      </c>
      <c r="D37" s="143">
        <v>4928.9411764705883</v>
      </c>
      <c r="E37" s="143">
        <v>3923.4843137254902</v>
      </c>
      <c r="F37" s="143">
        <v>3659.3529411764703</v>
      </c>
      <c r="G37" s="1018">
        <v>22.018913995050802</v>
      </c>
      <c r="H37" s="1018">
        <v>38.119999999999997</v>
      </c>
      <c r="I37" s="1018">
        <v>101.6</v>
      </c>
      <c r="J37" s="1018">
        <v>5.0335294214498916E-3</v>
      </c>
      <c r="K37" s="605">
        <v>37.79</v>
      </c>
      <c r="L37" s="605">
        <v>99.8</v>
      </c>
      <c r="M37" s="1157">
        <v>6.1224746312628147E-3</v>
      </c>
      <c r="N37" s="1169">
        <v>37.25</v>
      </c>
      <c r="O37" s="1169">
        <v>97.3</v>
      </c>
      <c r="P37" s="1169">
        <v>7.5669165400634453E-3</v>
      </c>
      <c r="Q37" s="606">
        <v>38.04</v>
      </c>
      <c r="R37" s="606">
        <v>100.2</v>
      </c>
      <c r="S37" s="606">
        <v>1.27642513913034E-2</v>
      </c>
      <c r="T37" s="604">
        <v>38.090000000000003</v>
      </c>
      <c r="U37" s="604">
        <v>101.1</v>
      </c>
      <c r="V37" s="1579">
        <v>2.1001424444440579E-2</v>
      </c>
    </row>
    <row r="38" spans="1:22" ht="15" thickBot="1">
      <c r="A38" s="57" t="s">
        <v>124</v>
      </c>
      <c r="B38" s="147">
        <v>6876.1068627450977</v>
      </c>
      <c r="C38" s="147">
        <v>5784.964705882353</v>
      </c>
      <c r="D38" s="147">
        <v>6595.8892156862739</v>
      </c>
      <c r="E38" s="147">
        <v>6078.3068627450975</v>
      </c>
      <c r="F38" s="147">
        <v>5482.4019607843138</v>
      </c>
      <c r="G38" s="1019">
        <v>18.861690819880614</v>
      </c>
      <c r="H38" s="1019">
        <v>58.1</v>
      </c>
      <c r="I38" s="1019">
        <v>95.5</v>
      </c>
      <c r="J38" s="1019">
        <v>100</v>
      </c>
      <c r="K38" s="616">
        <v>58.01</v>
      </c>
      <c r="L38" s="616">
        <v>94.7</v>
      </c>
      <c r="M38" s="1158">
        <v>100</v>
      </c>
      <c r="N38" s="1170">
        <v>57.78</v>
      </c>
      <c r="O38" s="1170">
        <v>93.8</v>
      </c>
      <c r="P38" s="1170">
        <v>100</v>
      </c>
      <c r="Q38" s="617">
        <v>57.59</v>
      </c>
      <c r="R38" s="617">
        <v>92.9</v>
      </c>
      <c r="S38" s="617">
        <v>100</v>
      </c>
      <c r="T38" s="615">
        <v>57.39</v>
      </c>
      <c r="U38" s="615">
        <v>93</v>
      </c>
      <c r="V38" s="1578">
        <v>100</v>
      </c>
    </row>
    <row r="39" spans="1:22" ht="15" thickBot="1">
      <c r="A39" s="1740" t="s">
        <v>48</v>
      </c>
      <c r="B39" s="1741"/>
      <c r="C39" s="1741"/>
      <c r="D39" s="1741"/>
      <c r="E39" s="1741"/>
      <c r="F39" s="1741"/>
      <c r="G39" s="1741"/>
      <c r="H39" s="1741"/>
      <c r="I39" s="1741"/>
      <c r="J39" s="1741"/>
      <c r="K39" s="1741"/>
      <c r="L39" s="1741"/>
      <c r="M39" s="1741"/>
      <c r="N39" s="1741"/>
      <c r="O39" s="1741"/>
      <c r="P39" s="1741"/>
      <c r="Q39" s="1741"/>
      <c r="R39" s="1741"/>
      <c r="S39" s="1741"/>
      <c r="T39" s="1741"/>
      <c r="U39" s="1741"/>
      <c r="V39" s="1742"/>
    </row>
    <row r="40" spans="1:22" ht="15">
      <c r="A40" s="130" t="s">
        <v>125</v>
      </c>
      <c r="B40" s="97">
        <v>7141.2019607843131</v>
      </c>
      <c r="C40" s="140">
        <v>5871.4794117647052</v>
      </c>
      <c r="D40" s="140">
        <v>6728.3411764705888</v>
      </c>
      <c r="E40" s="140">
        <v>6254.123529411765</v>
      </c>
      <c r="F40" s="140">
        <v>5637.4852941176468</v>
      </c>
      <c r="G40" s="1017">
        <v>21.625257622047691</v>
      </c>
      <c r="H40" s="1017">
        <v>61.53</v>
      </c>
      <c r="I40" s="1017">
        <v>93.1</v>
      </c>
      <c r="J40" s="1017">
        <v>27.035714101010377</v>
      </c>
      <c r="K40" s="596">
        <v>61.47</v>
      </c>
      <c r="L40" s="596">
        <v>92.8</v>
      </c>
      <c r="M40" s="1156">
        <v>24.294937116591694</v>
      </c>
      <c r="N40" s="1168">
        <v>61.45</v>
      </c>
      <c r="O40" s="1168">
        <v>91.9</v>
      </c>
      <c r="P40" s="1168">
        <v>22.671592808147569</v>
      </c>
      <c r="Q40" s="597">
        <v>61.36</v>
      </c>
      <c r="R40" s="597">
        <v>90.1</v>
      </c>
      <c r="S40" s="597">
        <v>18.887947853859394</v>
      </c>
      <c r="T40" s="595">
        <v>61.33</v>
      </c>
      <c r="U40" s="595">
        <v>90.2</v>
      </c>
      <c r="V40" s="1580">
        <v>18.418854033172842</v>
      </c>
    </row>
    <row r="41" spans="1:22" ht="15">
      <c r="A41" s="55" t="s">
        <v>12</v>
      </c>
      <c r="B41" s="97">
        <v>6939.6470588235288</v>
      </c>
      <c r="C41" s="143">
        <v>5750.649019607843</v>
      </c>
      <c r="D41" s="143">
        <v>6591.3843137254908</v>
      </c>
      <c r="E41" s="143">
        <v>6095.3401960784313</v>
      </c>
      <c r="F41" s="143">
        <v>5486.9392156862741</v>
      </c>
      <c r="G41" s="1018">
        <v>20.675893019406836</v>
      </c>
      <c r="H41" s="1018">
        <v>57.87</v>
      </c>
      <c r="I41" s="1018">
        <v>95.1</v>
      </c>
      <c r="J41" s="1018">
        <v>57.341823268899581</v>
      </c>
      <c r="K41" s="605">
        <v>57.83</v>
      </c>
      <c r="L41" s="605">
        <v>94.7</v>
      </c>
      <c r="M41" s="1157">
        <v>58.052104116893169</v>
      </c>
      <c r="N41" s="1169">
        <v>57.83</v>
      </c>
      <c r="O41" s="1169">
        <v>93.7</v>
      </c>
      <c r="P41" s="1169">
        <v>58.438750843004051</v>
      </c>
      <c r="Q41" s="606">
        <v>57.77</v>
      </c>
      <c r="R41" s="606">
        <v>92</v>
      </c>
      <c r="S41" s="606">
        <v>58.896158799305674</v>
      </c>
      <c r="T41" s="604">
        <v>57.73</v>
      </c>
      <c r="U41" s="604">
        <v>92.4</v>
      </c>
      <c r="V41" s="1579">
        <v>56.450581183507651</v>
      </c>
    </row>
    <row r="42" spans="1:22" ht="15">
      <c r="A42" s="55" t="s">
        <v>13</v>
      </c>
      <c r="B42" s="97">
        <v>6538.0245098039213</v>
      </c>
      <c r="C42" s="143">
        <v>5414.9284313725484</v>
      </c>
      <c r="D42" s="143">
        <v>6230.3852941176474</v>
      </c>
      <c r="E42" s="143">
        <v>5699.5421568627453</v>
      </c>
      <c r="F42" s="143">
        <v>5068.2235294117645</v>
      </c>
      <c r="G42" s="1018">
        <v>20.740737253782978</v>
      </c>
      <c r="H42" s="1018">
        <v>53.41</v>
      </c>
      <c r="I42" s="1018">
        <v>96.9</v>
      </c>
      <c r="J42" s="1018">
        <v>13.596402386571485</v>
      </c>
      <c r="K42" s="605">
        <v>53.4</v>
      </c>
      <c r="L42" s="605">
        <v>96.5</v>
      </c>
      <c r="M42" s="1157">
        <v>14.978940057935425</v>
      </c>
      <c r="N42" s="1169">
        <v>53.4</v>
      </c>
      <c r="O42" s="1169">
        <v>95.4</v>
      </c>
      <c r="P42" s="1169">
        <v>16.264195712408362</v>
      </c>
      <c r="Q42" s="606">
        <v>53.38</v>
      </c>
      <c r="R42" s="606">
        <v>93.7</v>
      </c>
      <c r="S42" s="606">
        <v>19.002341683893299</v>
      </c>
      <c r="T42" s="604">
        <v>53.33</v>
      </c>
      <c r="U42" s="604">
        <v>94.1</v>
      </c>
      <c r="V42" s="1579">
        <v>20.75580723448515</v>
      </c>
    </row>
    <row r="43" spans="1:22" ht="15">
      <c r="A43" s="55" t="s">
        <v>14</v>
      </c>
      <c r="B43" s="97">
        <v>6145.0558823529418</v>
      </c>
      <c r="C43" s="143">
        <v>5081.93431372549</v>
      </c>
      <c r="D43" s="143">
        <v>5877.6078431372543</v>
      </c>
      <c r="E43" s="143">
        <v>5247.75</v>
      </c>
      <c r="F43" s="143">
        <v>4676.1656862745103</v>
      </c>
      <c r="G43" s="1018">
        <v>20.919624359491028</v>
      </c>
      <c r="H43" s="1018">
        <v>48.48</v>
      </c>
      <c r="I43" s="1018">
        <v>98.6</v>
      </c>
      <c r="J43" s="1018">
        <v>1.7721077646320589</v>
      </c>
      <c r="K43" s="605">
        <v>48.48</v>
      </c>
      <c r="L43" s="605">
        <v>97.6</v>
      </c>
      <c r="M43" s="1157">
        <v>2.3851979006587287</v>
      </c>
      <c r="N43" s="1169">
        <v>48.53</v>
      </c>
      <c r="O43" s="1169">
        <v>98</v>
      </c>
      <c r="P43" s="1169">
        <v>2.2801489622413476</v>
      </c>
      <c r="Q43" s="606">
        <v>48.6</v>
      </c>
      <c r="R43" s="606">
        <v>95.5</v>
      </c>
      <c r="S43" s="606">
        <v>2.7285275124746402</v>
      </c>
      <c r="T43" s="604">
        <v>48.51</v>
      </c>
      <c r="U43" s="604">
        <v>96.3</v>
      </c>
      <c r="V43" s="1579">
        <v>3.6731857659911036</v>
      </c>
    </row>
    <row r="44" spans="1:22" ht="15">
      <c r="A44" s="55" t="s">
        <v>15</v>
      </c>
      <c r="B44" s="97">
        <v>5344.6774509803918</v>
      </c>
      <c r="C44" s="143">
        <v>4544.8519607843136</v>
      </c>
      <c r="D44" s="143">
        <v>5341.7882352941169</v>
      </c>
      <c r="E44" s="143">
        <v>4595.1705882352935</v>
      </c>
      <c r="F44" s="143">
        <v>4059.100980392157</v>
      </c>
      <c r="G44" s="1018">
        <v>17.598493792481001</v>
      </c>
      <c r="H44" s="1018">
        <v>43.48</v>
      </c>
      <c r="I44" s="1018">
        <v>104.6</v>
      </c>
      <c r="J44" s="1018">
        <v>0.23970872932824669</v>
      </c>
      <c r="K44" s="605">
        <v>43.55</v>
      </c>
      <c r="L44" s="605">
        <v>102.7</v>
      </c>
      <c r="M44" s="1157">
        <v>0.26910352910746815</v>
      </c>
      <c r="N44" s="1169">
        <v>43.69</v>
      </c>
      <c r="O44" s="1169">
        <v>102.6</v>
      </c>
      <c r="P44" s="1169">
        <v>0.30791027197456977</v>
      </c>
      <c r="Q44" s="606">
        <v>43.77</v>
      </c>
      <c r="R44" s="606">
        <v>101.4</v>
      </c>
      <c r="S44" s="606">
        <v>0.38390436618920398</v>
      </c>
      <c r="T44" s="604">
        <v>43.77</v>
      </c>
      <c r="U44" s="604">
        <v>102.8</v>
      </c>
      <c r="V44" s="1579">
        <v>0.53334962556093479</v>
      </c>
    </row>
    <row r="45" spans="1:22" ht="15">
      <c r="A45" s="55" t="s">
        <v>16</v>
      </c>
      <c r="B45" s="97">
        <v>4637.3588235294119</v>
      </c>
      <c r="C45" s="143">
        <v>3941.7166666666667</v>
      </c>
      <c r="D45" s="143">
        <v>4470.2715686274505</v>
      </c>
      <c r="E45" s="143">
        <v>3758.1686274509802</v>
      </c>
      <c r="F45" s="143">
        <v>3404.0705882352941</v>
      </c>
      <c r="G45" s="1018">
        <v>17.648202945317689</v>
      </c>
      <c r="H45" s="1018">
        <v>38.46</v>
      </c>
      <c r="I45" s="1018">
        <v>79.5</v>
      </c>
      <c r="J45" s="1018">
        <v>1.4243749558249825E-2</v>
      </c>
      <c r="K45" s="605">
        <v>38.44</v>
      </c>
      <c r="L45" s="605">
        <v>89.8</v>
      </c>
      <c r="M45" s="1157">
        <v>1.9717278813520433E-2</v>
      </c>
      <c r="N45" s="1169">
        <v>38.75</v>
      </c>
      <c r="O45" s="1169">
        <v>104.7</v>
      </c>
      <c r="P45" s="1169">
        <v>3.7401402224103493E-2</v>
      </c>
      <c r="Q45" s="606">
        <v>38.78</v>
      </c>
      <c r="R45" s="606">
        <v>90.4</v>
      </c>
      <c r="S45" s="606">
        <v>0.10111978427779354</v>
      </c>
      <c r="T45" s="604">
        <v>38.74</v>
      </c>
      <c r="U45" s="604">
        <v>92.4</v>
      </c>
      <c r="V45" s="1579">
        <v>0.16822215728231904</v>
      </c>
    </row>
    <row r="46" spans="1:22" ht="15" thickBot="1">
      <c r="A46" s="70" t="s">
        <v>124</v>
      </c>
      <c r="B46" s="134">
        <v>6918.2549019607841</v>
      </c>
      <c r="C46" s="159">
        <v>5707.823529411764</v>
      </c>
      <c r="D46" s="159">
        <v>6539.886274509804</v>
      </c>
      <c r="E46" s="159">
        <v>6015.4862745098044</v>
      </c>
      <c r="F46" s="159">
        <v>5382.6539215686271</v>
      </c>
      <c r="G46" s="1019">
        <v>21.20653111140884</v>
      </c>
      <c r="H46" s="1019">
        <v>58.05</v>
      </c>
      <c r="I46" s="1019">
        <v>94.9</v>
      </c>
      <c r="J46" s="1019">
        <v>100</v>
      </c>
      <c r="K46" s="616">
        <v>57.79</v>
      </c>
      <c r="L46" s="616">
        <v>94.6</v>
      </c>
      <c r="M46" s="1158">
        <v>100</v>
      </c>
      <c r="N46" s="1170">
        <v>57.67</v>
      </c>
      <c r="O46" s="1170">
        <v>93.7</v>
      </c>
      <c r="P46" s="1170">
        <v>100</v>
      </c>
      <c r="Q46" s="617">
        <v>57.29</v>
      </c>
      <c r="R46" s="617">
        <v>92.1</v>
      </c>
      <c r="S46" s="617">
        <v>100</v>
      </c>
      <c r="T46" s="615">
        <v>57.03</v>
      </c>
      <c r="U46" s="615">
        <v>92.5</v>
      </c>
      <c r="V46" s="1578">
        <v>100</v>
      </c>
    </row>
    <row r="47" spans="1:22">
      <c r="A47" s="135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</row>
    <row r="48" spans="1:22">
      <c r="A48" s="136" t="s">
        <v>41</v>
      </c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</row>
    <row r="49" spans="1:22">
      <c r="A49" s="136" t="s">
        <v>42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</row>
    <row r="50" spans="1:22">
      <c r="A50" s="136" t="s">
        <v>43</v>
      </c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</row>
    <row r="51" spans="1:22">
      <c r="A51" s="136" t="s">
        <v>44</v>
      </c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zoomScale="70" zoomScaleNormal="70" workbookViewId="0">
      <selection activeCell="K3" sqref="K3"/>
    </sheetView>
  </sheetViews>
  <sheetFormatPr defaultColWidth="8.7109375" defaultRowHeight="12.75"/>
  <cols>
    <col min="1" max="1" width="19.5703125" style="949" customWidth="1"/>
    <col min="2" max="2" width="15.42578125" style="949" customWidth="1"/>
    <col min="3" max="3" width="13" style="949" customWidth="1"/>
    <col min="4" max="11" width="11.140625" style="949" customWidth="1"/>
    <col min="12" max="12" width="12.7109375" style="949" customWidth="1"/>
    <col min="13" max="14" width="11.140625" style="949" customWidth="1"/>
    <col min="15" max="15" width="13.85546875" style="949" customWidth="1"/>
    <col min="16" max="16" width="18.5703125" style="949" customWidth="1"/>
    <col min="17" max="27" width="8.85546875" style="949" customWidth="1"/>
    <col min="28" max="28" width="8.7109375" style="949" customWidth="1"/>
    <col min="29" max="135" width="8.7109375" style="949"/>
    <col min="136" max="136" width="10.7109375" style="949" customWidth="1"/>
    <col min="137" max="16384" width="8.7109375" style="949"/>
  </cols>
  <sheetData>
    <row r="1" spans="1:29" ht="27" customHeight="1"/>
    <row r="2" spans="1:29" ht="27.75" customHeight="1">
      <c r="AB2" s="950"/>
      <c r="AC2" s="951"/>
    </row>
    <row r="3" spans="1:29" ht="18.75">
      <c r="A3" s="952" t="s">
        <v>402</v>
      </c>
      <c r="B3" s="952"/>
      <c r="C3" s="953"/>
      <c r="D3" s="954"/>
      <c r="E3" s="955"/>
      <c r="F3" s="955"/>
      <c r="G3" s="955"/>
      <c r="H3" s="955"/>
      <c r="L3" s="956"/>
      <c r="M3" s="956"/>
    </row>
    <row r="4" spans="1:29" ht="15.75" customHeight="1" thickBot="1"/>
    <row r="5" spans="1:29" ht="15.75">
      <c r="A5" s="1821"/>
      <c r="B5" s="1822"/>
      <c r="C5" s="1705">
        <v>43586</v>
      </c>
      <c r="D5" s="1704">
        <v>43617</v>
      </c>
      <c r="E5" s="1704">
        <v>43647</v>
      </c>
      <c r="F5" s="1704">
        <v>43678</v>
      </c>
      <c r="G5" s="1704">
        <v>43709</v>
      </c>
      <c r="H5" s="1704">
        <v>43739</v>
      </c>
      <c r="I5" s="1704">
        <v>43770</v>
      </c>
      <c r="J5" s="1704">
        <v>43800</v>
      </c>
      <c r="K5" s="1704">
        <v>43831</v>
      </c>
      <c r="L5" s="1704">
        <v>43862</v>
      </c>
      <c r="M5" s="1704">
        <v>43891</v>
      </c>
      <c r="N5" s="1704">
        <v>43922</v>
      </c>
      <c r="O5" s="1703">
        <v>43952</v>
      </c>
      <c r="P5" s="1702" t="s">
        <v>401</v>
      </c>
    </row>
    <row r="6" spans="1:29" ht="16.5" customHeight="1" thickBot="1">
      <c r="A6" s="1823"/>
      <c r="B6" s="1824"/>
      <c r="C6" s="1588"/>
      <c r="D6" s="1589"/>
      <c r="E6" s="1589"/>
      <c r="F6" s="1589"/>
      <c r="G6" s="1589"/>
      <c r="H6" s="1589"/>
      <c r="I6" s="1589"/>
      <c r="J6" s="1589"/>
      <c r="K6" s="1589"/>
      <c r="L6" s="1589"/>
      <c r="M6" s="1589"/>
      <c r="N6" s="1589"/>
      <c r="O6" s="1602"/>
      <c r="P6" s="1590" t="s">
        <v>534</v>
      </c>
    </row>
    <row r="7" spans="1:29" ht="15.95" customHeight="1">
      <c r="A7" s="229" t="s">
        <v>104</v>
      </c>
      <c r="B7" s="1313" t="s">
        <v>105</v>
      </c>
      <c r="C7" s="1701">
        <v>148.78</v>
      </c>
      <c r="D7" s="1701">
        <v>151.80000000000001</v>
      </c>
      <c r="E7" s="1701">
        <v>146.99</v>
      </c>
      <c r="F7" s="1701">
        <v>154.82</v>
      </c>
      <c r="G7" s="1701">
        <v>155.24</v>
      </c>
      <c r="H7" s="1701">
        <v>154.82</v>
      </c>
      <c r="I7" s="1701">
        <v>158.62</v>
      </c>
      <c r="J7" s="1701">
        <v>171.33</v>
      </c>
      <c r="K7" s="1701">
        <v>157.51</v>
      </c>
      <c r="L7" s="1701">
        <v>159.1</v>
      </c>
      <c r="M7" s="1701">
        <v>166.58</v>
      </c>
      <c r="N7" s="1701">
        <v>152.65</v>
      </c>
      <c r="O7" s="1701">
        <v>130.52000000000001</v>
      </c>
      <c r="P7" s="1700">
        <v>-0.12273154993950797</v>
      </c>
      <c r="Q7" s="961"/>
    </row>
    <row r="8" spans="1:29" ht="15.95" customHeight="1">
      <c r="A8" s="229" t="s">
        <v>153</v>
      </c>
      <c r="B8" s="963" t="s">
        <v>105</v>
      </c>
      <c r="C8" s="1701">
        <v>191.22</v>
      </c>
      <c r="D8" s="1701">
        <v>194.47</v>
      </c>
      <c r="E8" s="1701">
        <v>194.49</v>
      </c>
      <c r="F8" s="1701">
        <v>196.55</v>
      </c>
      <c r="G8" s="1701">
        <v>197.92</v>
      </c>
      <c r="H8" s="1701">
        <v>199.07</v>
      </c>
      <c r="I8" s="1701">
        <v>202.93</v>
      </c>
      <c r="J8" s="1701">
        <v>211.41</v>
      </c>
      <c r="K8" s="1701">
        <v>221.78</v>
      </c>
      <c r="L8" s="1701">
        <v>222.95</v>
      </c>
      <c r="M8" s="1701">
        <v>217.79</v>
      </c>
      <c r="N8" s="1701">
        <v>215.09</v>
      </c>
      <c r="O8" s="1701">
        <v>207.91</v>
      </c>
      <c r="P8" s="1700">
        <v>8.7281665097793004E-2</v>
      </c>
      <c r="Q8" s="961"/>
    </row>
    <row r="9" spans="1:29" ht="15.95" customHeight="1">
      <c r="A9" s="229"/>
      <c r="B9" s="963" t="s">
        <v>157</v>
      </c>
      <c r="C9" s="1699">
        <v>373.99</v>
      </c>
      <c r="D9" s="1699">
        <v>380.34</v>
      </c>
      <c r="E9" s="1699">
        <v>380.38</v>
      </c>
      <c r="F9" s="1699">
        <v>384.41</v>
      </c>
      <c r="G9" s="1699">
        <v>387.1</v>
      </c>
      <c r="H9" s="1699">
        <v>389.34</v>
      </c>
      <c r="I9" s="1699">
        <v>396.89</v>
      </c>
      <c r="J9" s="1699">
        <v>413.48</v>
      </c>
      <c r="K9" s="1699">
        <v>433.76</v>
      </c>
      <c r="L9" s="1699">
        <v>436.05</v>
      </c>
      <c r="M9" s="1699">
        <v>425.95</v>
      </c>
      <c r="N9" s="1699">
        <v>420.68</v>
      </c>
      <c r="O9" s="1699">
        <v>406.63</v>
      </c>
      <c r="P9" s="1698">
        <v>8.7275060830503515E-2</v>
      </c>
      <c r="Q9" s="961"/>
    </row>
    <row r="10" spans="1:29" ht="15.95" customHeight="1">
      <c r="A10" s="229" t="s">
        <v>127</v>
      </c>
      <c r="B10" s="964" t="s">
        <v>105</v>
      </c>
      <c r="C10" s="1701">
        <v>166.25</v>
      </c>
      <c r="D10" s="1701">
        <v>176.85</v>
      </c>
      <c r="E10" s="1701">
        <v>178.2</v>
      </c>
      <c r="F10" s="1701">
        <v>177.34</v>
      </c>
      <c r="G10" s="1701">
        <v>178.47</v>
      </c>
      <c r="H10" s="1701">
        <v>179.82</v>
      </c>
      <c r="I10" s="1701">
        <v>183.22</v>
      </c>
      <c r="J10" s="1701">
        <v>194.03</v>
      </c>
      <c r="K10" s="1701">
        <v>189.53</v>
      </c>
      <c r="L10" s="1701">
        <v>184.46</v>
      </c>
      <c r="M10" s="1701">
        <v>181.49</v>
      </c>
      <c r="N10" s="1701">
        <v>172.33</v>
      </c>
      <c r="O10" s="1701">
        <v>154.26</v>
      </c>
      <c r="P10" s="1700">
        <v>-7.2120300751879807E-2</v>
      </c>
      <c r="Q10" s="961"/>
    </row>
    <row r="11" spans="1:29" ht="15.95" customHeight="1">
      <c r="A11" s="229"/>
      <c r="B11" s="964" t="s">
        <v>234</v>
      </c>
      <c r="C11" s="1699">
        <v>4282</v>
      </c>
      <c r="D11" s="1699">
        <v>4530.7</v>
      </c>
      <c r="E11" s="1699">
        <v>4552.0600000000004</v>
      </c>
      <c r="F11" s="1699">
        <v>4572.8100000000004</v>
      </c>
      <c r="G11" s="1699">
        <v>4616.2299999999996</v>
      </c>
      <c r="H11" s="1699">
        <v>4621.68</v>
      </c>
      <c r="I11" s="1699">
        <v>4677.33</v>
      </c>
      <c r="J11" s="1699">
        <v>4946.9399999999996</v>
      </c>
      <c r="K11" s="1699">
        <v>4783.4799999999996</v>
      </c>
      <c r="L11" s="1699">
        <v>4621.6899999999996</v>
      </c>
      <c r="M11" s="1699">
        <v>4796.7700000000004</v>
      </c>
      <c r="N11" s="1699">
        <v>4691.33</v>
      </c>
      <c r="O11" s="1699">
        <v>4204.16</v>
      </c>
      <c r="P11" s="1698">
        <v>-1.8178421298458702E-2</v>
      </c>
      <c r="Q11" s="961"/>
    </row>
    <row r="12" spans="1:29" ht="15.95" customHeight="1">
      <c r="A12" s="229" t="s">
        <v>106</v>
      </c>
      <c r="B12" s="963" t="s">
        <v>105</v>
      </c>
      <c r="C12" s="1701">
        <v>165.19</v>
      </c>
      <c r="D12" s="1701">
        <v>172.64</v>
      </c>
      <c r="E12" s="1701">
        <v>170.75</v>
      </c>
      <c r="F12" s="1701">
        <v>170.38</v>
      </c>
      <c r="G12" s="1701">
        <v>176.67</v>
      </c>
      <c r="H12" s="1701">
        <v>183.46</v>
      </c>
      <c r="I12" s="1701">
        <v>194.69</v>
      </c>
      <c r="J12" s="1701">
        <v>194.77</v>
      </c>
      <c r="K12" s="1701">
        <v>196.67</v>
      </c>
      <c r="L12" s="1701">
        <v>202.26</v>
      </c>
      <c r="M12" s="1701">
        <v>203.86</v>
      </c>
      <c r="N12" s="1701">
        <v>194.94</v>
      </c>
      <c r="O12" s="1701">
        <v>180.7</v>
      </c>
      <c r="P12" s="1700">
        <v>9.3891882075186173E-2</v>
      </c>
      <c r="Q12" s="961"/>
    </row>
    <row r="13" spans="1:29" ht="15.95" customHeight="1">
      <c r="A13" s="229"/>
      <c r="B13" s="964" t="s">
        <v>107</v>
      </c>
      <c r="C13" s="1699">
        <v>1233.48</v>
      </c>
      <c r="D13" s="1699">
        <v>1289.1300000000001</v>
      </c>
      <c r="E13" s="1699">
        <v>1274.71</v>
      </c>
      <c r="F13" s="1699">
        <v>1271.1600000000001</v>
      </c>
      <c r="G13" s="1699">
        <v>1318.6</v>
      </c>
      <c r="H13" s="1699">
        <v>1370.29</v>
      </c>
      <c r="I13" s="1699">
        <v>1454.73</v>
      </c>
      <c r="J13" s="1699">
        <v>1455.35</v>
      </c>
      <c r="K13" s="1699">
        <v>1469.68</v>
      </c>
      <c r="L13" s="1699">
        <v>1511.21</v>
      </c>
      <c r="M13" s="1699">
        <v>1522.84</v>
      </c>
      <c r="N13" s="1699">
        <v>1454.77</v>
      </c>
      <c r="O13" s="1699">
        <v>1347.65</v>
      </c>
      <c r="P13" s="1698">
        <v>9.2559263222751875E-2</v>
      </c>
      <c r="Q13" s="961"/>
    </row>
    <row r="14" spans="1:29" ht="15.95" customHeight="1">
      <c r="A14" s="229" t="s">
        <v>108</v>
      </c>
      <c r="B14" s="963" t="s">
        <v>105</v>
      </c>
      <c r="C14" s="1701">
        <v>182.07</v>
      </c>
      <c r="D14" s="1701">
        <v>187.42</v>
      </c>
      <c r="E14" s="1701">
        <v>182.92</v>
      </c>
      <c r="F14" s="1701">
        <v>188.79</v>
      </c>
      <c r="G14" s="1701">
        <v>190.3</v>
      </c>
      <c r="H14" s="1701">
        <v>190.32</v>
      </c>
      <c r="I14" s="1701">
        <v>194.79</v>
      </c>
      <c r="J14" s="1701">
        <v>204.65</v>
      </c>
      <c r="K14" s="1701">
        <v>192.09</v>
      </c>
      <c r="L14" s="1701">
        <v>196.42</v>
      </c>
      <c r="M14" s="1701">
        <v>200.91</v>
      </c>
      <c r="N14" s="1701">
        <v>188.6</v>
      </c>
      <c r="O14" s="1701">
        <v>170.14</v>
      </c>
      <c r="P14" s="1700">
        <v>-6.5524248915252437E-2</v>
      </c>
      <c r="Q14" s="961"/>
    </row>
    <row r="15" spans="1:29" ht="15.95" customHeight="1">
      <c r="A15" s="229" t="s">
        <v>126</v>
      </c>
      <c r="B15" s="963" t="s">
        <v>105</v>
      </c>
      <c r="C15" s="1701">
        <v>156.81</v>
      </c>
      <c r="D15" s="1701">
        <v>164.37</v>
      </c>
      <c r="E15" s="1701">
        <v>167.93</v>
      </c>
      <c r="F15" s="1701">
        <v>167.48</v>
      </c>
      <c r="G15" s="1701">
        <v>170.21</v>
      </c>
      <c r="H15" s="1701">
        <v>170.47</v>
      </c>
      <c r="I15" s="1701">
        <v>171.4</v>
      </c>
      <c r="J15" s="1701">
        <v>176.34</v>
      </c>
      <c r="K15" s="1701">
        <v>173.45</v>
      </c>
      <c r="L15" s="1701">
        <v>170.45</v>
      </c>
      <c r="M15" s="1701">
        <v>170.26</v>
      </c>
      <c r="N15" s="1701">
        <v>172.79</v>
      </c>
      <c r="O15" s="1701">
        <v>169.91</v>
      </c>
      <c r="P15" s="1700">
        <v>8.3540590523563552E-2</v>
      </c>
      <c r="Q15" s="961"/>
    </row>
    <row r="16" spans="1:29" ht="15.95" customHeight="1">
      <c r="A16" s="229" t="s">
        <v>112</v>
      </c>
      <c r="B16" s="963" t="s">
        <v>105</v>
      </c>
      <c r="C16" s="1701">
        <v>165.79</v>
      </c>
      <c r="D16" s="1701">
        <v>172.75</v>
      </c>
      <c r="E16" s="1701">
        <v>173.34</v>
      </c>
      <c r="F16" s="1701">
        <v>171.43</v>
      </c>
      <c r="G16" s="1701">
        <v>174.48</v>
      </c>
      <c r="H16" s="1701">
        <v>178.62</v>
      </c>
      <c r="I16" s="1701">
        <v>186</v>
      </c>
      <c r="J16" s="1701">
        <v>189.74</v>
      </c>
      <c r="K16" s="1701">
        <v>190.41</v>
      </c>
      <c r="L16" s="1701">
        <v>190.81</v>
      </c>
      <c r="M16" s="1701">
        <v>184.47</v>
      </c>
      <c r="N16" s="1701">
        <v>178.75</v>
      </c>
      <c r="O16" s="1701">
        <v>170.68</v>
      </c>
      <c r="P16" s="1700">
        <v>2.9495144459859013E-2</v>
      </c>
      <c r="Q16" s="961"/>
    </row>
    <row r="17" spans="1:17" ht="15.95" customHeight="1">
      <c r="A17" s="229" t="s">
        <v>109</v>
      </c>
      <c r="B17" s="963" t="s">
        <v>105</v>
      </c>
      <c r="C17" s="1701">
        <v>180.74</v>
      </c>
      <c r="D17" s="1701">
        <v>189.03</v>
      </c>
      <c r="E17" s="1701">
        <v>198.37</v>
      </c>
      <c r="F17" s="1701">
        <v>204.31</v>
      </c>
      <c r="G17" s="1701">
        <v>205.32</v>
      </c>
      <c r="H17" s="1701">
        <v>208.13</v>
      </c>
      <c r="I17" s="1701">
        <v>212.33</v>
      </c>
      <c r="J17" s="1701">
        <v>221.08</v>
      </c>
      <c r="K17" s="1701">
        <v>215.25</v>
      </c>
      <c r="L17" s="1701">
        <v>207.65</v>
      </c>
      <c r="M17" s="1701">
        <v>210.31</v>
      </c>
      <c r="N17" s="1701">
        <v>198.99</v>
      </c>
      <c r="O17" s="1701">
        <v>180.29</v>
      </c>
      <c r="P17" s="1700">
        <v>-2.4897643023128468E-3</v>
      </c>
      <c r="Q17" s="961"/>
    </row>
    <row r="18" spans="1:17" ht="15.95" customHeight="1">
      <c r="A18" s="229" t="s">
        <v>110</v>
      </c>
      <c r="B18" s="964" t="s">
        <v>105</v>
      </c>
      <c r="C18" s="1701">
        <v>167.6</v>
      </c>
      <c r="D18" s="1701">
        <v>177.66</v>
      </c>
      <c r="E18" s="1701">
        <v>180.82</v>
      </c>
      <c r="F18" s="1701">
        <v>180.87</v>
      </c>
      <c r="G18" s="1701">
        <v>181.38</v>
      </c>
      <c r="H18" s="1701">
        <v>179.54</v>
      </c>
      <c r="I18" s="1701">
        <v>178.35</v>
      </c>
      <c r="J18" s="1701">
        <v>185.77</v>
      </c>
      <c r="K18" s="1701">
        <v>179.11</v>
      </c>
      <c r="L18" s="1701">
        <v>179.21</v>
      </c>
      <c r="M18" s="1701">
        <v>189.38</v>
      </c>
      <c r="N18" s="1701">
        <v>181.61</v>
      </c>
      <c r="O18" s="1701">
        <v>162.31</v>
      </c>
      <c r="P18" s="1700">
        <v>-3.1563245823388986E-2</v>
      </c>
      <c r="Q18" s="961"/>
    </row>
    <row r="19" spans="1:17" ht="15.95" customHeight="1">
      <c r="A19" s="229" t="s">
        <v>111</v>
      </c>
      <c r="B19" s="963" t="s">
        <v>105</v>
      </c>
      <c r="C19" s="1701">
        <v>155.16</v>
      </c>
      <c r="D19" s="1701">
        <v>161.27000000000001</v>
      </c>
      <c r="E19" s="1701">
        <v>164.74</v>
      </c>
      <c r="F19" s="1701">
        <v>168.65</v>
      </c>
      <c r="G19" s="1701">
        <v>178.13</v>
      </c>
      <c r="H19" s="1701">
        <v>181</v>
      </c>
      <c r="I19" s="1701">
        <v>180.3</v>
      </c>
      <c r="J19" s="1701">
        <v>180.06</v>
      </c>
      <c r="K19" s="1701">
        <v>169.29</v>
      </c>
      <c r="L19" s="1701">
        <v>159</v>
      </c>
      <c r="M19" s="1701">
        <v>165.84</v>
      </c>
      <c r="N19" s="1701">
        <v>163.93</v>
      </c>
      <c r="O19" s="1701">
        <v>151.97</v>
      </c>
      <c r="P19" s="1700">
        <v>-2.0559422531580274E-2</v>
      </c>
      <c r="Q19" s="961"/>
    </row>
    <row r="20" spans="1:17" ht="15.95" customHeight="1">
      <c r="A20" s="229" t="s">
        <v>252</v>
      </c>
      <c r="B20" s="963" t="s">
        <v>254</v>
      </c>
      <c r="C20" s="1701">
        <v>171.68</v>
      </c>
      <c r="D20" s="1701">
        <v>173</v>
      </c>
      <c r="E20" s="1701">
        <v>172.02</v>
      </c>
      <c r="F20" s="1701">
        <v>178.24</v>
      </c>
      <c r="G20" s="1701">
        <v>186.58</v>
      </c>
      <c r="H20" s="1701">
        <v>185.68</v>
      </c>
      <c r="I20" s="1701">
        <v>186.33</v>
      </c>
      <c r="J20" s="1701">
        <v>194.07</v>
      </c>
      <c r="K20" s="1701">
        <v>189.06</v>
      </c>
      <c r="L20" s="1701">
        <v>187.28</v>
      </c>
      <c r="M20" s="1701">
        <v>193.18</v>
      </c>
      <c r="N20" s="1701">
        <v>185.31</v>
      </c>
      <c r="O20" s="1701">
        <v>170.55</v>
      </c>
      <c r="P20" s="1700">
        <v>-6.5820130475302552E-3</v>
      </c>
      <c r="Q20" s="961"/>
    </row>
    <row r="21" spans="1:17" ht="15.95" customHeight="1">
      <c r="A21" s="229"/>
      <c r="B21" s="964" t="s">
        <v>255</v>
      </c>
      <c r="C21" s="1699">
        <v>1273.58</v>
      </c>
      <c r="D21" s="1699">
        <v>1281.8</v>
      </c>
      <c r="E21" s="1699">
        <v>1271.42</v>
      </c>
      <c r="F21" s="1699">
        <v>1317.06</v>
      </c>
      <c r="G21" s="1699">
        <v>1380.9</v>
      </c>
      <c r="H21" s="1699">
        <v>1380.48</v>
      </c>
      <c r="I21" s="1699">
        <v>1386.47</v>
      </c>
      <c r="J21" s="1699">
        <v>1444.16</v>
      </c>
      <c r="K21" s="1699">
        <v>1407.13</v>
      </c>
      <c r="L21" s="1699">
        <v>1395.72</v>
      </c>
      <c r="M21" s="1699">
        <v>1460.71</v>
      </c>
      <c r="N21" s="1699">
        <v>1407.77</v>
      </c>
      <c r="O21" s="1699">
        <v>1291.71</v>
      </c>
      <c r="P21" s="1698">
        <v>1.4235462240299146E-2</v>
      </c>
      <c r="Q21" s="961"/>
    </row>
    <row r="22" spans="1:17" ht="15.95" customHeight="1">
      <c r="A22" s="229" t="s">
        <v>128</v>
      </c>
      <c r="B22" s="963" t="s">
        <v>105</v>
      </c>
      <c r="C22" s="1701">
        <v>190.57</v>
      </c>
      <c r="D22" s="1701">
        <v>202.66</v>
      </c>
      <c r="E22" s="1701">
        <v>203.21</v>
      </c>
      <c r="F22" s="1701">
        <v>202.7</v>
      </c>
      <c r="G22" s="1701">
        <v>202.9</v>
      </c>
      <c r="H22" s="1701">
        <v>202.25</v>
      </c>
      <c r="I22" s="1701">
        <v>201</v>
      </c>
      <c r="J22" s="1701">
        <v>201.4</v>
      </c>
      <c r="K22" s="1701">
        <v>208.63</v>
      </c>
      <c r="L22" s="1701">
        <v>210.74</v>
      </c>
      <c r="M22" s="1701">
        <v>210.19</v>
      </c>
      <c r="N22" s="1701">
        <v>205.8</v>
      </c>
      <c r="O22" s="1701">
        <v>163.28</v>
      </c>
      <c r="P22" s="1700">
        <v>-0.14320197302828352</v>
      </c>
      <c r="Q22" s="961"/>
    </row>
    <row r="23" spans="1:17" ht="15.95" customHeight="1">
      <c r="A23" s="229" t="s">
        <v>130</v>
      </c>
      <c r="B23" s="963" t="s">
        <v>105</v>
      </c>
      <c r="C23" s="1701">
        <v>187.48</v>
      </c>
      <c r="D23" s="1701">
        <v>183.46</v>
      </c>
      <c r="E23" s="1701">
        <v>165.96</v>
      </c>
      <c r="F23" s="1701">
        <v>177.01</v>
      </c>
      <c r="G23" s="1701">
        <v>178.46</v>
      </c>
      <c r="H23" s="1701">
        <v>179.71</v>
      </c>
      <c r="I23" s="1701">
        <v>186.39</v>
      </c>
      <c r="J23" s="1701">
        <v>210.24</v>
      </c>
      <c r="K23" s="1701">
        <v>201.39</v>
      </c>
      <c r="L23" s="1701">
        <v>189.96</v>
      </c>
      <c r="M23" s="1701">
        <v>199.03</v>
      </c>
      <c r="N23" s="1701">
        <v>189.84</v>
      </c>
      <c r="O23" s="1701">
        <v>152.18</v>
      </c>
      <c r="P23" s="1700">
        <v>-0.18828675058672917</v>
      </c>
      <c r="Q23" s="961"/>
    </row>
    <row r="24" spans="1:17" ht="15.95" customHeight="1">
      <c r="A24" s="229" t="s">
        <v>129</v>
      </c>
      <c r="B24" s="963" t="s">
        <v>105</v>
      </c>
      <c r="C24" s="1701">
        <v>183.08</v>
      </c>
      <c r="D24" s="1701">
        <v>175.51</v>
      </c>
      <c r="E24" s="1701">
        <v>159.93</v>
      </c>
      <c r="F24" s="1701">
        <v>170.49</v>
      </c>
      <c r="G24" s="1701">
        <v>173.16</v>
      </c>
      <c r="H24" s="1701">
        <v>174.24</v>
      </c>
      <c r="I24" s="1701">
        <v>180.37</v>
      </c>
      <c r="J24" s="1701">
        <v>197.7</v>
      </c>
      <c r="K24" s="1701">
        <v>188.7</v>
      </c>
      <c r="L24" s="1701">
        <v>185.82</v>
      </c>
      <c r="M24" s="1701">
        <v>195.04</v>
      </c>
      <c r="N24" s="1701">
        <v>184.45</v>
      </c>
      <c r="O24" s="1701">
        <v>149.49</v>
      </c>
      <c r="P24" s="1700">
        <v>-0.18347170635787635</v>
      </c>
      <c r="Q24" s="961"/>
    </row>
    <row r="25" spans="1:17" ht="15.95" customHeight="1">
      <c r="A25" s="229" t="s">
        <v>131</v>
      </c>
      <c r="B25" s="963" t="s">
        <v>105</v>
      </c>
      <c r="C25" s="1701">
        <v>180.97</v>
      </c>
      <c r="D25" s="1701">
        <v>187.37</v>
      </c>
      <c r="E25" s="1701">
        <v>184.18</v>
      </c>
      <c r="F25" s="1701">
        <v>188.09</v>
      </c>
      <c r="G25" s="1701">
        <v>190.45</v>
      </c>
      <c r="H25" s="1701">
        <v>192.02</v>
      </c>
      <c r="I25" s="1701">
        <v>194.76</v>
      </c>
      <c r="J25" s="1701">
        <v>207.62</v>
      </c>
      <c r="K25" s="1701">
        <v>195.19</v>
      </c>
      <c r="L25" s="1701">
        <v>195.38</v>
      </c>
      <c r="M25" s="1701">
        <v>201.24</v>
      </c>
      <c r="N25" s="1701">
        <v>186.75</v>
      </c>
      <c r="O25" s="1701">
        <v>161.44</v>
      </c>
      <c r="P25" s="1700">
        <v>-0.10791843952036251</v>
      </c>
      <c r="Q25" s="961"/>
    </row>
    <row r="26" spans="1:17" ht="15.95" customHeight="1">
      <c r="A26" s="229"/>
      <c r="B26" s="963" t="s">
        <v>136</v>
      </c>
      <c r="C26" s="1699">
        <v>58767.45</v>
      </c>
      <c r="D26" s="1699">
        <v>60482.1</v>
      </c>
      <c r="E26" s="1699">
        <v>59883.5</v>
      </c>
      <c r="F26" s="1699">
        <v>61464.9</v>
      </c>
      <c r="G26" s="1699">
        <v>63267.08</v>
      </c>
      <c r="H26" s="1699">
        <v>63666.67</v>
      </c>
      <c r="I26" s="1699">
        <v>64898.1</v>
      </c>
      <c r="J26" s="1699">
        <v>68686.69</v>
      </c>
      <c r="K26" s="1699">
        <v>65173.39</v>
      </c>
      <c r="L26" s="1699">
        <v>65868.55</v>
      </c>
      <c r="M26" s="1699">
        <v>69359.66</v>
      </c>
      <c r="N26" s="1699">
        <v>66553.39</v>
      </c>
      <c r="O26" s="1699">
        <v>56694.04</v>
      </c>
      <c r="P26" s="1698">
        <v>-3.5281605718812004E-2</v>
      </c>
      <c r="Q26" s="961"/>
    </row>
    <row r="27" spans="1:17" ht="15.95" customHeight="1">
      <c r="A27" s="229" t="s">
        <v>132</v>
      </c>
      <c r="B27" s="963" t="s">
        <v>105</v>
      </c>
      <c r="C27" s="1701">
        <v>214</v>
      </c>
      <c r="D27" s="1701">
        <v>214</v>
      </c>
      <c r="E27" s="1701">
        <v>214</v>
      </c>
      <c r="F27" s="1701">
        <v>214</v>
      </c>
      <c r="G27" s="1701">
        <v>214</v>
      </c>
      <c r="H27" s="1701">
        <v>214</v>
      </c>
      <c r="I27" s="1701">
        <v>214</v>
      </c>
      <c r="J27" s="1701">
        <v>214</v>
      </c>
      <c r="K27" s="1701">
        <v>214</v>
      </c>
      <c r="L27" s="1701">
        <v>214</v>
      </c>
      <c r="M27" s="1701">
        <v>214</v>
      </c>
      <c r="N27" s="1701">
        <v>214</v>
      </c>
      <c r="O27" s="1701">
        <v>214</v>
      </c>
      <c r="P27" s="1700">
        <v>0</v>
      </c>
      <c r="Q27" s="961"/>
    </row>
    <row r="28" spans="1:17" ht="15.95" customHeight="1">
      <c r="A28" s="229" t="s">
        <v>541</v>
      </c>
      <c r="B28" s="964" t="s">
        <v>105</v>
      </c>
      <c r="C28" s="1701">
        <v>161.01</v>
      </c>
      <c r="D28" s="1701">
        <v>165.27</v>
      </c>
      <c r="E28" s="1701">
        <v>160.82</v>
      </c>
      <c r="F28" s="1701">
        <v>168.16</v>
      </c>
      <c r="G28" s="1701">
        <v>172.08</v>
      </c>
      <c r="H28" s="1701">
        <v>172.43</v>
      </c>
      <c r="I28" s="1701">
        <v>179.76</v>
      </c>
      <c r="J28" s="1701">
        <v>188.84</v>
      </c>
      <c r="K28" s="1701">
        <v>171.81</v>
      </c>
      <c r="L28" s="1701">
        <v>172.93</v>
      </c>
      <c r="M28" s="1701">
        <v>178.24</v>
      </c>
      <c r="N28" s="1701">
        <v>167.26</v>
      </c>
      <c r="O28" s="1701">
        <v>144.61000000000001</v>
      </c>
      <c r="P28" s="1700">
        <v>-0.10185702751381887</v>
      </c>
      <c r="Q28" s="961"/>
    </row>
    <row r="29" spans="1:17" ht="15.95" customHeight="1">
      <c r="A29" s="229" t="s">
        <v>116</v>
      </c>
      <c r="B29" s="965" t="s">
        <v>105</v>
      </c>
      <c r="C29" s="1701">
        <v>177.65</v>
      </c>
      <c r="D29" s="1701">
        <v>184.45</v>
      </c>
      <c r="E29" s="1701">
        <v>182.49</v>
      </c>
      <c r="F29" s="1701">
        <v>188.04</v>
      </c>
      <c r="G29" s="1701">
        <v>189.42</v>
      </c>
      <c r="H29" s="1701">
        <v>188.76</v>
      </c>
      <c r="I29" s="1701">
        <v>192.47</v>
      </c>
      <c r="J29" s="1701">
        <v>203.25</v>
      </c>
      <c r="K29" s="1701">
        <v>189.56</v>
      </c>
      <c r="L29" s="1701">
        <v>192.9</v>
      </c>
      <c r="M29" s="1701">
        <v>199.06</v>
      </c>
      <c r="N29" s="1701">
        <v>187.1</v>
      </c>
      <c r="O29" s="1701">
        <v>164.7</v>
      </c>
      <c r="P29" s="1700">
        <v>-7.2896144103574589E-2</v>
      </c>
      <c r="Q29" s="961"/>
    </row>
    <row r="30" spans="1:17" ht="15.95" customHeight="1">
      <c r="A30" s="229" t="s">
        <v>133</v>
      </c>
      <c r="B30" s="965" t="s">
        <v>105</v>
      </c>
      <c r="C30" s="1701">
        <v>178.08</v>
      </c>
      <c r="D30" s="1701">
        <v>178.04</v>
      </c>
      <c r="E30" s="1701">
        <v>172.56</v>
      </c>
      <c r="F30" s="1701">
        <v>175.33</v>
      </c>
      <c r="G30" s="1701">
        <v>177.78</v>
      </c>
      <c r="H30" s="1701">
        <v>178.17</v>
      </c>
      <c r="I30" s="1701">
        <v>179.79</v>
      </c>
      <c r="J30" s="1701">
        <v>192.98</v>
      </c>
      <c r="K30" s="1701">
        <v>183.22</v>
      </c>
      <c r="L30" s="1701">
        <v>190.58</v>
      </c>
      <c r="M30" s="1701">
        <v>188.59</v>
      </c>
      <c r="N30" s="1701">
        <v>173.64</v>
      </c>
      <c r="O30" s="1701">
        <v>152.13</v>
      </c>
      <c r="P30" s="1700">
        <v>-0.14572102425876021</v>
      </c>
      <c r="Q30" s="961"/>
    </row>
    <row r="31" spans="1:17" ht="15.95" customHeight="1">
      <c r="A31" s="229"/>
      <c r="B31" s="964" t="s">
        <v>137</v>
      </c>
      <c r="C31" s="1699">
        <v>764.92</v>
      </c>
      <c r="D31" s="1699">
        <v>759.35</v>
      </c>
      <c r="E31" s="1699">
        <v>734.93</v>
      </c>
      <c r="F31" s="1699">
        <v>760.9</v>
      </c>
      <c r="G31" s="1699">
        <v>773.79</v>
      </c>
      <c r="H31" s="1699">
        <v>766.91</v>
      </c>
      <c r="I31" s="1699">
        <v>769.96</v>
      </c>
      <c r="J31" s="1699">
        <v>824.7</v>
      </c>
      <c r="K31" s="1699">
        <v>778.74</v>
      </c>
      <c r="L31" s="1699">
        <v>814.99</v>
      </c>
      <c r="M31" s="1699">
        <v>834.13</v>
      </c>
      <c r="N31" s="1699">
        <v>789.09</v>
      </c>
      <c r="O31" s="1699">
        <v>688.5</v>
      </c>
      <c r="P31" s="1700">
        <v>-9.9905872509543414E-2</v>
      </c>
      <c r="Q31" s="961"/>
    </row>
    <row r="32" spans="1:17" ht="15.95" customHeight="1">
      <c r="A32" s="229" t="s">
        <v>117</v>
      </c>
      <c r="B32" s="963" t="s">
        <v>105</v>
      </c>
      <c r="C32" s="1701">
        <v>181.94</v>
      </c>
      <c r="D32" s="1701">
        <v>191.37</v>
      </c>
      <c r="E32" s="1701">
        <v>193.77</v>
      </c>
      <c r="F32" s="1701">
        <v>194.42</v>
      </c>
      <c r="G32" s="1701">
        <v>194.97</v>
      </c>
      <c r="H32" s="1701">
        <v>192.13</v>
      </c>
      <c r="I32" s="1701">
        <v>192.3</v>
      </c>
      <c r="J32" s="1701">
        <v>205.74</v>
      </c>
      <c r="K32" s="1701">
        <v>200.61</v>
      </c>
      <c r="L32" s="1701">
        <v>196.52</v>
      </c>
      <c r="M32" s="1701">
        <v>204.58</v>
      </c>
      <c r="N32" s="1701">
        <v>193.7</v>
      </c>
      <c r="O32" s="1701">
        <v>166.29</v>
      </c>
      <c r="P32" s="1700">
        <v>-8.6017368363196733E-2</v>
      </c>
      <c r="Q32" s="961"/>
    </row>
    <row r="33" spans="1:28" ht="15.95" customHeight="1">
      <c r="A33" s="229" t="s">
        <v>152</v>
      </c>
      <c r="B33" s="963" t="s">
        <v>105</v>
      </c>
      <c r="C33" s="1701">
        <v>179.69</v>
      </c>
      <c r="D33" s="1701">
        <v>188.54</v>
      </c>
      <c r="E33" s="1701">
        <v>189.42</v>
      </c>
      <c r="F33" s="1701">
        <v>183.64</v>
      </c>
      <c r="G33" s="1701">
        <v>189.61</v>
      </c>
      <c r="H33" s="1701">
        <v>193.04</v>
      </c>
      <c r="I33" s="1701">
        <v>199.32</v>
      </c>
      <c r="J33" s="1701">
        <v>221.88</v>
      </c>
      <c r="K33" s="1701">
        <v>210.33</v>
      </c>
      <c r="L33" s="1701">
        <v>185.69</v>
      </c>
      <c r="M33" s="1701">
        <v>195.66</v>
      </c>
      <c r="N33" s="1701">
        <v>190.33</v>
      </c>
      <c r="O33" s="1701">
        <v>153.96</v>
      </c>
      <c r="P33" s="1700">
        <v>-0.14319105125493903</v>
      </c>
      <c r="Q33" s="961"/>
    </row>
    <row r="34" spans="1:28" ht="15.95" customHeight="1">
      <c r="A34" s="229"/>
      <c r="B34" s="963" t="s">
        <v>156</v>
      </c>
      <c r="C34" s="1699">
        <v>855.15</v>
      </c>
      <c r="D34" s="1699">
        <v>891.34</v>
      </c>
      <c r="E34" s="1699">
        <v>895.74</v>
      </c>
      <c r="F34" s="1699">
        <v>868.26</v>
      </c>
      <c r="G34" s="1699">
        <v>898.32</v>
      </c>
      <c r="H34" s="1699">
        <v>917.67</v>
      </c>
      <c r="I34" s="1699">
        <v>950.45</v>
      </c>
      <c r="J34" s="1699">
        <v>1060.1500000000001</v>
      </c>
      <c r="K34" s="1699">
        <v>1005.21</v>
      </c>
      <c r="L34" s="1699">
        <v>888.01</v>
      </c>
      <c r="M34" s="1699">
        <v>944.59</v>
      </c>
      <c r="N34" s="1699">
        <v>920.43</v>
      </c>
      <c r="O34" s="1699">
        <v>744.85</v>
      </c>
      <c r="P34" s="1698">
        <v>-0.12898321931824819</v>
      </c>
      <c r="Q34" s="961"/>
    </row>
    <row r="35" spans="1:28" ht="15.95" customHeight="1">
      <c r="A35" s="229" t="s">
        <v>138</v>
      </c>
      <c r="B35" s="963" t="s">
        <v>105</v>
      </c>
      <c r="C35" s="1701">
        <v>177.13</v>
      </c>
      <c r="D35" s="1701">
        <v>188.77</v>
      </c>
      <c r="E35" s="1701">
        <v>188.41</v>
      </c>
      <c r="F35" s="1701">
        <v>195.22</v>
      </c>
      <c r="G35" s="1701">
        <v>193.68</v>
      </c>
      <c r="H35" s="1701">
        <v>194.84</v>
      </c>
      <c r="I35" s="1701">
        <v>197.33</v>
      </c>
      <c r="J35" s="1701">
        <v>209.14</v>
      </c>
      <c r="K35" s="1701">
        <v>196.61</v>
      </c>
      <c r="L35" s="1701">
        <v>196.61</v>
      </c>
      <c r="M35" s="1701">
        <v>204.9</v>
      </c>
      <c r="N35" s="1701">
        <v>193</v>
      </c>
      <c r="O35" s="1701">
        <v>171.51</v>
      </c>
      <c r="P35" s="1700">
        <v>-3.1728109298255536E-2</v>
      </c>
      <c r="Q35" s="961"/>
    </row>
    <row r="36" spans="1:28" ht="15.95" customHeight="1">
      <c r="A36" s="229" t="s">
        <v>134</v>
      </c>
      <c r="B36" s="963" t="s">
        <v>105</v>
      </c>
      <c r="C36" s="1701">
        <v>177.69</v>
      </c>
      <c r="D36" s="1701">
        <v>183.76</v>
      </c>
      <c r="E36" s="1701">
        <v>183.23</v>
      </c>
      <c r="F36" s="1701">
        <v>186.32</v>
      </c>
      <c r="G36" s="1701">
        <v>186.91</v>
      </c>
      <c r="H36" s="1701">
        <v>188.4</v>
      </c>
      <c r="I36" s="1701">
        <v>194.18</v>
      </c>
      <c r="J36" s="1701">
        <v>208.07</v>
      </c>
      <c r="K36" s="1701">
        <v>196.77</v>
      </c>
      <c r="L36" s="1701">
        <v>194.12</v>
      </c>
      <c r="M36" s="1701">
        <v>199.03</v>
      </c>
      <c r="N36" s="1701">
        <v>178.66</v>
      </c>
      <c r="O36" s="1701">
        <v>150</v>
      </c>
      <c r="P36" s="1700">
        <v>-0.15583319263886541</v>
      </c>
      <c r="Q36" s="961"/>
    </row>
    <row r="37" spans="1:28" ht="15.95" customHeight="1">
      <c r="A37" s="229" t="s">
        <v>118</v>
      </c>
      <c r="B37" s="963" t="s">
        <v>105</v>
      </c>
      <c r="C37" s="1701">
        <v>164.45</v>
      </c>
      <c r="D37" s="1701">
        <v>164.09</v>
      </c>
      <c r="E37" s="1701">
        <v>163.87</v>
      </c>
      <c r="F37" s="1701">
        <v>165.33</v>
      </c>
      <c r="G37" s="1701">
        <v>164.48</v>
      </c>
      <c r="H37" s="1701">
        <v>165.58</v>
      </c>
      <c r="I37" s="1701">
        <v>165.79</v>
      </c>
      <c r="J37" s="1701">
        <v>168.14</v>
      </c>
      <c r="K37" s="1701">
        <v>168.12</v>
      </c>
      <c r="L37" s="1701">
        <v>169.24</v>
      </c>
      <c r="M37" s="1701">
        <v>170.09</v>
      </c>
      <c r="N37" s="1701">
        <v>170.21</v>
      </c>
      <c r="O37" s="1701">
        <v>172.43</v>
      </c>
      <c r="P37" s="1700">
        <v>4.8525387655822483E-2</v>
      </c>
      <c r="Q37" s="961"/>
    </row>
    <row r="38" spans="1:28" ht="15.95" customHeight="1">
      <c r="A38" s="229" t="s">
        <v>119</v>
      </c>
      <c r="B38" s="963" t="s">
        <v>105</v>
      </c>
      <c r="C38" s="1701">
        <v>161.15</v>
      </c>
      <c r="D38" s="1701">
        <v>164.39</v>
      </c>
      <c r="E38" s="1701">
        <v>167.7</v>
      </c>
      <c r="F38" s="1701">
        <v>165.66</v>
      </c>
      <c r="G38" s="1701">
        <v>166.46</v>
      </c>
      <c r="H38" s="1701">
        <v>168.05</v>
      </c>
      <c r="I38" s="1701">
        <v>174.45</v>
      </c>
      <c r="J38" s="1701">
        <v>182.42</v>
      </c>
      <c r="K38" s="1701">
        <v>181.56</v>
      </c>
      <c r="L38" s="1701">
        <v>182.43</v>
      </c>
      <c r="M38" s="1701">
        <v>177.73</v>
      </c>
      <c r="N38" s="1701">
        <v>180.06</v>
      </c>
      <c r="O38" s="1701">
        <v>185.19</v>
      </c>
      <c r="P38" s="1700">
        <v>0.14917778467266518</v>
      </c>
      <c r="Q38" s="961"/>
    </row>
    <row r="39" spans="1:28" ht="15.95" customHeight="1">
      <c r="A39" s="967"/>
      <c r="B39" s="968" t="s">
        <v>120</v>
      </c>
      <c r="C39" s="1699">
        <v>1729.13</v>
      </c>
      <c r="D39" s="1699">
        <v>1747.6</v>
      </c>
      <c r="E39" s="1699">
        <v>1770.77</v>
      </c>
      <c r="F39" s="1699">
        <v>1776.45</v>
      </c>
      <c r="G39" s="1699">
        <v>1781.23</v>
      </c>
      <c r="H39" s="1699">
        <v>1813.71</v>
      </c>
      <c r="I39" s="1699">
        <v>1859.47</v>
      </c>
      <c r="J39" s="1699">
        <v>1911.74</v>
      </c>
      <c r="K39" s="1699">
        <v>1913.58</v>
      </c>
      <c r="L39" s="1699">
        <v>1928.52</v>
      </c>
      <c r="M39" s="1699">
        <v>1928.45</v>
      </c>
      <c r="N39" s="1699">
        <v>1963</v>
      </c>
      <c r="O39" s="1699">
        <v>1964.81</v>
      </c>
      <c r="P39" s="1698">
        <v>0.13629975768160851</v>
      </c>
      <c r="Q39" s="961"/>
      <c r="R39" s="961"/>
      <c r="S39" s="961"/>
      <c r="T39" s="961"/>
      <c r="U39" s="961"/>
      <c r="V39" s="961"/>
      <c r="W39" s="961"/>
      <c r="X39" s="961"/>
      <c r="Y39" s="961"/>
      <c r="Z39" s="961"/>
      <c r="AA39" s="961"/>
      <c r="AB39" s="962"/>
    </row>
    <row r="40" spans="1:28" ht="10.5" customHeight="1" thickBot="1">
      <c r="A40" s="967"/>
      <c r="B40" s="969"/>
      <c r="C40" s="1489"/>
      <c r="D40" s="1490"/>
      <c r="E40" s="1490"/>
      <c r="F40" s="1490"/>
      <c r="G40" s="1490"/>
      <c r="H40" s="1490"/>
      <c r="I40" s="1490"/>
      <c r="J40" s="1490"/>
      <c r="K40" s="1490"/>
      <c r="L40" s="1490"/>
      <c r="M40" s="1490"/>
      <c r="N40" s="1490"/>
      <c r="O40" s="1490"/>
      <c r="P40" s="1697"/>
      <c r="Q40" s="961"/>
      <c r="R40" s="961"/>
      <c r="S40" s="961"/>
      <c r="T40" s="961"/>
      <c r="U40" s="961"/>
      <c r="V40" s="961"/>
      <c r="W40" s="961"/>
      <c r="X40" s="961"/>
      <c r="Y40" s="961"/>
      <c r="Z40" s="961"/>
      <c r="AA40" s="961"/>
      <c r="AB40" s="962"/>
    </row>
    <row r="41" spans="1:28" ht="19.5" customHeight="1" thickBot="1">
      <c r="A41" s="479" t="s">
        <v>139</v>
      </c>
      <c r="B41" s="970" t="s">
        <v>105</v>
      </c>
      <c r="C41" s="1689">
        <v>172.8</v>
      </c>
      <c r="D41" s="1689">
        <v>177.96</v>
      </c>
      <c r="E41" s="1689">
        <v>175.73</v>
      </c>
      <c r="F41" s="1689">
        <v>179.16</v>
      </c>
      <c r="G41" s="1689">
        <v>182.02</v>
      </c>
      <c r="H41" s="1689">
        <v>182.88</v>
      </c>
      <c r="I41" s="1689">
        <v>186.5</v>
      </c>
      <c r="J41" s="1689">
        <v>195.3</v>
      </c>
      <c r="K41" s="1689">
        <v>185.86</v>
      </c>
      <c r="L41" s="1689">
        <v>187.33</v>
      </c>
      <c r="M41" s="1689">
        <v>190.96</v>
      </c>
      <c r="N41" s="1689">
        <v>180.76</v>
      </c>
      <c r="O41" s="1689">
        <v>162.31</v>
      </c>
      <c r="P41" s="1696">
        <v>-6.0706018518518534E-2</v>
      </c>
      <c r="Q41" s="961"/>
      <c r="R41" s="961"/>
    </row>
    <row r="42" spans="1:28" ht="13.5" thickBot="1">
      <c r="A42" s="1657"/>
      <c r="B42" s="1658"/>
      <c r="C42" s="1695"/>
      <c r="D42" s="1695"/>
      <c r="E42" s="1695"/>
      <c r="F42" s="1695"/>
      <c r="G42" s="1695"/>
      <c r="H42" s="1695"/>
      <c r="I42" s="1695"/>
      <c r="J42" s="1695"/>
      <c r="K42" s="1695"/>
      <c r="L42" s="1695"/>
      <c r="M42" s="1695"/>
      <c r="N42" s="1695"/>
      <c r="O42" s="1695"/>
      <c r="P42" s="1694"/>
      <c r="R42" s="961"/>
    </row>
    <row r="43" spans="1:28" ht="16.5" thickBot="1">
      <c r="A43" s="1608" t="s">
        <v>121</v>
      </c>
      <c r="B43" s="960" t="s">
        <v>105</v>
      </c>
      <c r="C43" s="1693">
        <v>166.48</v>
      </c>
      <c r="D43" s="1693">
        <v>167.6</v>
      </c>
      <c r="E43" s="1693">
        <v>169.7</v>
      </c>
      <c r="F43" s="1693">
        <v>167.56</v>
      </c>
      <c r="G43" s="1693">
        <v>172.34</v>
      </c>
      <c r="H43" s="1693">
        <v>178.16</v>
      </c>
      <c r="I43" s="1693">
        <v>183.9</v>
      </c>
      <c r="J43" s="1693">
        <v>190.29</v>
      </c>
      <c r="K43" s="1693">
        <v>190.22</v>
      </c>
      <c r="L43" s="1693">
        <v>193.18</v>
      </c>
      <c r="M43" s="1693">
        <v>182.57</v>
      </c>
      <c r="N43" s="1693">
        <v>186.96</v>
      </c>
      <c r="O43" s="1693">
        <v>185.84</v>
      </c>
      <c r="P43" s="1692">
        <v>0.1162902450744836</v>
      </c>
      <c r="R43" s="961"/>
    </row>
    <row r="44" spans="1:28" ht="16.5" thickBot="1">
      <c r="A44" s="967"/>
      <c r="B44" s="1609" t="s">
        <v>122</v>
      </c>
      <c r="C44" s="1691">
        <v>144.93</v>
      </c>
      <c r="D44" s="1691">
        <v>149.26</v>
      </c>
      <c r="E44" s="1691">
        <v>152.49</v>
      </c>
      <c r="F44" s="1691">
        <v>153.27000000000001</v>
      </c>
      <c r="G44" s="1691">
        <v>153.66999999999999</v>
      </c>
      <c r="H44" s="1691">
        <v>155.96</v>
      </c>
      <c r="I44" s="1691">
        <v>157.85</v>
      </c>
      <c r="J44" s="1691">
        <v>161.28</v>
      </c>
      <c r="K44" s="1691">
        <v>161.56</v>
      </c>
      <c r="L44" s="1691">
        <v>162.44</v>
      </c>
      <c r="M44" s="1691">
        <v>162.55000000000001</v>
      </c>
      <c r="N44" s="1691">
        <v>163.81</v>
      </c>
      <c r="O44" s="1691">
        <v>164.46</v>
      </c>
      <c r="P44" s="1690">
        <v>0.13475470916994414</v>
      </c>
      <c r="R44" s="961"/>
    </row>
    <row r="45" spans="1:28" ht="13.5" thickBot="1">
      <c r="A45" s="1657"/>
      <c r="B45" s="1658"/>
      <c r="C45" s="1658"/>
      <c r="D45" s="1658"/>
      <c r="E45" s="1658"/>
      <c r="F45" s="1658"/>
      <c r="G45" s="1658"/>
      <c r="H45" s="1658"/>
      <c r="I45" s="1658"/>
      <c r="J45" s="1658"/>
      <c r="K45" s="1658"/>
      <c r="L45" s="1658"/>
      <c r="M45" s="1658"/>
      <c r="N45" s="1658"/>
      <c r="O45" s="1658"/>
      <c r="P45" s="1659"/>
      <c r="R45" s="961"/>
    </row>
    <row r="46" spans="1:28" ht="18" customHeight="1" thickBot="1">
      <c r="A46" s="1610" t="s">
        <v>557</v>
      </c>
      <c r="B46" s="1611" t="s">
        <v>105</v>
      </c>
      <c r="C46" s="1689">
        <v>172.63</v>
      </c>
      <c r="D46" s="1689">
        <v>177.67</v>
      </c>
      <c r="E46" s="1689">
        <v>175.55</v>
      </c>
      <c r="F46" s="1689">
        <v>178.82</v>
      </c>
      <c r="G46" s="1689">
        <v>181.74</v>
      </c>
      <c r="H46" s="1689">
        <v>182.74</v>
      </c>
      <c r="I46" s="1689">
        <v>186.42</v>
      </c>
      <c r="J46" s="1689">
        <v>195.15</v>
      </c>
      <c r="K46" s="1689">
        <v>185.99</v>
      </c>
      <c r="L46" s="1612"/>
      <c r="M46" s="1612"/>
      <c r="N46" s="1613"/>
      <c r="O46" s="1660"/>
      <c r="P46" s="1614"/>
    </row>
    <row r="47" spans="1:28">
      <c r="R47" s="961"/>
    </row>
    <row r="48" spans="1:28">
      <c r="R48" s="961"/>
    </row>
    <row r="49" spans="2:18" ht="15.75">
      <c r="F49" s="975"/>
      <c r="G49" s="976"/>
      <c r="I49" s="944"/>
      <c r="J49" s="1458"/>
      <c r="K49" s="1458"/>
      <c r="L49" s="1127"/>
      <c r="M49" s="971"/>
      <c r="O49" s="977"/>
      <c r="R49" s="961"/>
    </row>
    <row r="50" spans="2:18" ht="15.75">
      <c r="D50" s="949" t="s">
        <v>399</v>
      </c>
      <c r="E50" s="949" t="s">
        <v>398</v>
      </c>
      <c r="F50" s="976"/>
      <c r="G50" s="976"/>
      <c r="H50" s="944"/>
      <c r="I50" s="1458"/>
      <c r="J50" s="1458"/>
      <c r="K50" s="1127"/>
      <c r="L50" s="1127"/>
      <c r="M50" s="971"/>
      <c r="O50" s="977"/>
      <c r="R50" s="961"/>
    </row>
    <row r="51" spans="2:18" ht="15.75">
      <c r="F51" s="976"/>
      <c r="G51" s="976"/>
      <c r="H51" s="944"/>
      <c r="I51" s="1687"/>
      <c r="J51" s="1688"/>
      <c r="K51" s="1679"/>
      <c r="L51" s="1688"/>
      <c r="M51" s="1679"/>
      <c r="O51" s="977"/>
      <c r="R51" s="961"/>
    </row>
    <row r="52" spans="2:18" ht="15.75">
      <c r="B52" s="972" t="s">
        <v>397</v>
      </c>
      <c r="C52" s="949" t="s">
        <v>105</v>
      </c>
      <c r="D52" s="973">
        <f>+P7</f>
        <v>-0.12273154993950797</v>
      </c>
      <c r="E52" s="974">
        <f>+(O7/N7)-1</f>
        <v>-0.14497215853259082</v>
      </c>
      <c r="F52" s="976"/>
      <c r="G52" s="976"/>
      <c r="H52" s="944"/>
      <c r="I52" s="1687"/>
      <c r="J52" s="1683"/>
      <c r="K52" s="1680"/>
      <c r="L52" s="1688"/>
      <c r="M52" s="1679"/>
      <c r="O52" s="977"/>
      <c r="R52" s="961"/>
    </row>
    <row r="53" spans="2:18" ht="15.75">
      <c r="B53" s="972" t="s">
        <v>396</v>
      </c>
      <c r="C53" s="949" t="s">
        <v>105</v>
      </c>
      <c r="D53" s="973">
        <f>+P8</f>
        <v>8.7281665097793004E-2</v>
      </c>
      <c r="E53" s="974">
        <f>+(O8/N8)-1</f>
        <v>-3.3381375238272337E-2</v>
      </c>
      <c r="F53" s="976"/>
      <c r="G53" s="976"/>
      <c r="H53" s="944"/>
      <c r="I53" s="1687"/>
      <c r="J53" s="1683"/>
      <c r="K53" s="1680"/>
      <c r="L53" s="1688"/>
      <c r="M53" s="1679"/>
      <c r="O53" s="977"/>
      <c r="R53" s="961"/>
    </row>
    <row r="54" spans="2:18" ht="15.75">
      <c r="B54" s="972" t="s">
        <v>395</v>
      </c>
      <c r="C54" s="949" t="s">
        <v>105</v>
      </c>
      <c r="D54" s="973">
        <f>+P10</f>
        <v>-7.2120300751879807E-2</v>
      </c>
      <c r="E54" s="974">
        <f>+(O10/N10)-1</f>
        <v>-0.1048569604827948</v>
      </c>
      <c r="F54" s="976"/>
      <c r="G54" s="976"/>
      <c r="H54" s="944"/>
      <c r="I54" s="1687"/>
      <c r="J54" s="1683"/>
      <c r="K54" s="1680"/>
      <c r="L54" s="1686"/>
      <c r="M54" s="1679"/>
      <c r="O54" s="977"/>
      <c r="R54" s="961"/>
    </row>
    <row r="55" spans="2:18" ht="15.75">
      <c r="B55" s="972" t="s">
        <v>394</v>
      </c>
      <c r="C55" s="949" t="s">
        <v>105</v>
      </c>
      <c r="D55" s="973">
        <f>+P12</f>
        <v>9.3891882075186173E-2</v>
      </c>
      <c r="E55" s="974">
        <f>+(O12/N12)-1</f>
        <v>-7.3048117369447052E-2</v>
      </c>
      <c r="F55" s="976"/>
      <c r="G55" s="976"/>
      <c r="H55" s="944"/>
      <c r="I55" s="944"/>
      <c r="J55" s="1458"/>
      <c r="K55" s="1706"/>
      <c r="L55" s="1685"/>
      <c r="M55" s="1679"/>
      <c r="O55" s="976"/>
      <c r="R55" s="961"/>
    </row>
    <row r="56" spans="2:18" ht="15.75">
      <c r="B56" s="972" t="s">
        <v>393</v>
      </c>
      <c r="C56" s="949" t="s">
        <v>105</v>
      </c>
      <c r="D56" s="973">
        <f t="shared" ref="D56:D62" si="0">+P14</f>
        <v>-6.5524248915252437E-2</v>
      </c>
      <c r="E56" s="974">
        <f t="shared" ref="E56:E62" si="1">+(O14/N14)-1</f>
        <v>-9.787910922587495E-2</v>
      </c>
      <c r="F56" s="976"/>
      <c r="G56" s="976"/>
      <c r="H56" s="944"/>
      <c r="I56" s="944"/>
      <c r="J56" s="1458"/>
      <c r="K56" s="1458"/>
      <c r="L56" s="1685"/>
      <c r="M56" s="1679"/>
      <c r="O56" s="976"/>
      <c r="R56" s="961"/>
    </row>
    <row r="57" spans="2:18" ht="15.75">
      <c r="B57" s="972" t="s">
        <v>392</v>
      </c>
      <c r="C57" s="949" t="s">
        <v>105</v>
      </c>
      <c r="D57" s="973">
        <f t="shared" si="0"/>
        <v>8.3540590523563552E-2</v>
      </c>
      <c r="E57" s="974">
        <f t="shared" si="1"/>
        <v>-1.6667631228658997E-2</v>
      </c>
      <c r="F57" s="976"/>
      <c r="G57" s="976"/>
      <c r="H57" s="944"/>
      <c r="I57" s="944"/>
      <c r="J57" s="1458"/>
      <c r="K57" s="1458"/>
      <c r="L57" s="1685"/>
      <c r="M57" s="1684"/>
      <c r="N57" s="980"/>
      <c r="O57" s="976"/>
      <c r="R57" s="961"/>
    </row>
    <row r="58" spans="2:18" ht="15.75">
      <c r="B58" s="978" t="s">
        <v>391</v>
      </c>
      <c r="C58" s="949" t="s">
        <v>105</v>
      </c>
      <c r="D58" s="973">
        <f t="shared" si="0"/>
        <v>2.9495144459859013E-2</v>
      </c>
      <c r="E58" s="974">
        <f t="shared" si="1"/>
        <v>-4.5146853146853072E-2</v>
      </c>
      <c r="F58" s="976"/>
      <c r="G58" s="976"/>
      <c r="H58" s="976"/>
      <c r="I58" s="944"/>
      <c r="J58" s="1707"/>
      <c r="K58" s="1707"/>
      <c r="L58" s="1685"/>
      <c r="M58" s="1684"/>
      <c r="N58" s="980"/>
      <c r="O58" s="977"/>
      <c r="R58" s="961"/>
    </row>
    <row r="59" spans="2:18" ht="15.75">
      <c r="B59" s="978" t="s">
        <v>390</v>
      </c>
      <c r="C59" s="949" t="s">
        <v>105</v>
      </c>
      <c r="D59" s="973">
        <f t="shared" si="0"/>
        <v>-2.4897643023128468E-3</v>
      </c>
      <c r="E59" s="974">
        <f t="shared" si="1"/>
        <v>-9.3974571586512012E-2</v>
      </c>
      <c r="F59" s="976"/>
      <c r="G59" s="976"/>
      <c r="H59" s="976"/>
      <c r="I59" s="944"/>
      <c r="J59" s="1707"/>
      <c r="K59" s="1707"/>
      <c r="L59" s="1685"/>
      <c r="M59" s="1684"/>
      <c r="N59" s="980"/>
      <c r="O59" s="977"/>
      <c r="R59" s="961"/>
    </row>
    <row r="60" spans="2:18" ht="15.75">
      <c r="B60" s="978" t="s">
        <v>389</v>
      </c>
      <c r="C60" s="949" t="s">
        <v>105</v>
      </c>
      <c r="D60" s="973">
        <f t="shared" si="0"/>
        <v>-3.1563245823388986E-2</v>
      </c>
      <c r="E60" s="974">
        <f t="shared" si="1"/>
        <v>-0.10627168107483076</v>
      </c>
      <c r="F60" s="976"/>
      <c r="G60" s="976"/>
      <c r="I60" s="944"/>
      <c r="J60" s="1708"/>
      <c r="K60" s="1708"/>
      <c r="L60" s="1685"/>
      <c r="M60" s="1684"/>
      <c r="O60" s="951"/>
      <c r="R60" s="961"/>
    </row>
    <row r="61" spans="2:18" ht="15.75">
      <c r="B61" s="978" t="s">
        <v>388</v>
      </c>
      <c r="C61" s="949" t="s">
        <v>105</v>
      </c>
      <c r="D61" s="973">
        <f t="shared" si="0"/>
        <v>-2.0559422531580274E-2</v>
      </c>
      <c r="E61" s="974">
        <f t="shared" si="1"/>
        <v>-7.2957969865186434E-2</v>
      </c>
      <c r="F61" s="976"/>
      <c r="G61" s="976"/>
      <c r="I61" s="1682"/>
      <c r="J61" s="1683"/>
      <c r="K61" s="1683"/>
      <c r="L61" s="1680"/>
      <c r="M61" s="1684"/>
      <c r="O61" s="951"/>
      <c r="R61" s="961"/>
    </row>
    <row r="62" spans="2:18" ht="15.75">
      <c r="B62" s="978" t="s">
        <v>387</v>
      </c>
      <c r="C62" s="949" t="s">
        <v>105</v>
      </c>
      <c r="D62" s="973">
        <f t="shared" si="0"/>
        <v>-6.5820130475302552E-3</v>
      </c>
      <c r="E62" s="974">
        <f t="shared" si="1"/>
        <v>-7.9650315687226803E-2</v>
      </c>
      <c r="F62" s="976"/>
      <c r="G62" s="976"/>
      <c r="I62" s="1682"/>
      <c r="J62" s="1683"/>
      <c r="K62" s="1683"/>
      <c r="L62" s="1680"/>
      <c r="M62" s="1684"/>
      <c r="O62" s="951"/>
      <c r="R62" s="961"/>
    </row>
    <row r="63" spans="2:18" ht="15.75">
      <c r="B63" s="972" t="s">
        <v>386</v>
      </c>
      <c r="C63" s="949" t="s">
        <v>105</v>
      </c>
      <c r="D63" s="973">
        <f>+P22</f>
        <v>-0.14320197302828352</v>
      </c>
      <c r="E63" s="974">
        <f>+(O22/N22)-1</f>
        <v>-0.20660835762876584</v>
      </c>
      <c r="F63" s="976"/>
      <c r="G63" s="976"/>
      <c r="I63" s="1682"/>
      <c r="J63" s="1683"/>
      <c r="K63" s="1683"/>
      <c r="L63" s="1680"/>
      <c r="M63" s="1679"/>
      <c r="R63" s="961"/>
    </row>
    <row r="64" spans="2:18" ht="15.75">
      <c r="B64" s="972" t="s">
        <v>385</v>
      </c>
      <c r="C64" s="949" t="s">
        <v>105</v>
      </c>
      <c r="D64" s="973">
        <f>+P23</f>
        <v>-0.18828675058672917</v>
      </c>
      <c r="E64" s="974">
        <f>+(O23/N23)-1</f>
        <v>-0.19837758112094395</v>
      </c>
      <c r="F64" s="976"/>
      <c r="G64" s="976"/>
      <c r="I64" s="1682"/>
      <c r="J64" s="1681"/>
      <c r="K64" s="1681"/>
      <c r="L64" s="1680"/>
      <c r="M64" s="1679"/>
      <c r="R64" s="961"/>
    </row>
    <row r="65" spans="2:28" ht="15">
      <c r="B65" s="972" t="s">
        <v>384</v>
      </c>
      <c r="C65" s="949" t="s">
        <v>105</v>
      </c>
      <c r="D65" s="973">
        <f>+P24</f>
        <v>-0.18347170635787635</v>
      </c>
      <c r="E65" s="974">
        <f>+(O24/N24)-1</f>
        <v>-0.18953645974518829</v>
      </c>
      <c r="F65" s="976"/>
      <c r="G65" s="976"/>
      <c r="I65" s="971"/>
      <c r="J65" s="971"/>
      <c r="K65" s="979"/>
      <c r="L65" s="943"/>
      <c r="M65" s="980"/>
      <c r="R65" s="961"/>
      <c r="S65" s="961"/>
      <c r="T65" s="961"/>
      <c r="U65" s="961"/>
      <c r="V65" s="961"/>
      <c r="W65" s="961"/>
      <c r="X65" s="961"/>
      <c r="Y65" s="961"/>
      <c r="Z65" s="961"/>
      <c r="AA65" s="961"/>
      <c r="AB65" s="962"/>
    </row>
    <row r="66" spans="2:28" ht="15.75">
      <c r="B66" s="972" t="s">
        <v>383</v>
      </c>
      <c r="C66" s="949" t="s">
        <v>105</v>
      </c>
      <c r="D66" s="973">
        <f>+P25</f>
        <v>-0.10791843952036251</v>
      </c>
      <c r="E66" s="974">
        <f>+(O25/N25)-1</f>
        <v>-0.13552878179384209</v>
      </c>
      <c r="F66" s="976"/>
      <c r="G66" s="976"/>
      <c r="I66" s="971"/>
      <c r="J66" s="971"/>
      <c r="K66" s="944"/>
      <c r="L66" s="943"/>
      <c r="M66" s="980"/>
      <c r="R66" s="961"/>
      <c r="S66" s="961"/>
      <c r="T66" s="961"/>
      <c r="U66" s="961"/>
      <c r="V66" s="961"/>
      <c r="W66" s="961"/>
      <c r="X66" s="961"/>
      <c r="Y66" s="961"/>
      <c r="Z66" s="961"/>
      <c r="AA66" s="961"/>
      <c r="AB66" s="962"/>
    </row>
    <row r="67" spans="2:28" ht="15.75">
      <c r="B67" s="972" t="s">
        <v>382</v>
      </c>
      <c r="C67" s="949" t="s">
        <v>105</v>
      </c>
      <c r="D67" s="973">
        <f>+P27</f>
        <v>0</v>
      </c>
      <c r="E67" s="974">
        <f>+(O27/N27)-1</f>
        <v>0</v>
      </c>
      <c r="F67" s="976"/>
      <c r="G67" s="976"/>
      <c r="K67" s="944"/>
      <c r="L67" s="943"/>
      <c r="M67" s="980"/>
      <c r="R67" s="961"/>
      <c r="S67" s="961"/>
      <c r="T67" s="961"/>
      <c r="U67" s="961"/>
      <c r="V67" s="961"/>
      <c r="W67" s="961"/>
      <c r="X67" s="961"/>
      <c r="Y67" s="961"/>
      <c r="Z67" s="961"/>
      <c r="AA67" s="961"/>
      <c r="AB67" s="962"/>
    </row>
    <row r="68" spans="2:28" ht="15.75">
      <c r="B68" s="972" t="s">
        <v>381</v>
      </c>
      <c r="C68" s="949" t="s">
        <v>105</v>
      </c>
      <c r="D68" s="973">
        <f>+P28</f>
        <v>-0.10185702751381887</v>
      </c>
      <c r="E68" s="974">
        <f>+(O28/N28)-1</f>
        <v>-0.13541791223245236</v>
      </c>
      <c r="F68" s="976"/>
      <c r="G68" s="976"/>
      <c r="K68" s="944"/>
      <c r="L68" s="943"/>
      <c r="M68" s="980"/>
      <c r="R68" s="961"/>
      <c r="S68" s="961"/>
      <c r="T68" s="961"/>
      <c r="U68" s="961"/>
      <c r="V68" s="961"/>
      <c r="W68" s="961"/>
      <c r="X68" s="961"/>
      <c r="Y68" s="961"/>
      <c r="Z68" s="961"/>
      <c r="AA68" s="961"/>
      <c r="AB68" s="962"/>
    </row>
    <row r="69" spans="2:28" ht="15.75">
      <c r="B69" s="978" t="s">
        <v>380</v>
      </c>
      <c r="C69" s="949" t="s">
        <v>105</v>
      </c>
      <c r="D69" s="973">
        <f>+P29</f>
        <v>-7.2896144103574589E-2</v>
      </c>
      <c r="E69" s="974">
        <f>+(O29/N29)-1</f>
        <v>-0.119722073757349</v>
      </c>
      <c r="F69" s="976"/>
      <c r="G69" s="976"/>
      <c r="K69" s="944"/>
      <c r="L69" s="943"/>
      <c r="M69" s="980"/>
      <c r="R69" s="961"/>
      <c r="S69" s="961"/>
      <c r="T69" s="961"/>
      <c r="U69" s="961"/>
      <c r="V69" s="961"/>
      <c r="W69" s="961"/>
      <c r="X69" s="961"/>
      <c r="Y69" s="961"/>
      <c r="Z69" s="961"/>
      <c r="AA69" s="961"/>
      <c r="AB69" s="962"/>
    </row>
    <row r="70" spans="2:28" ht="15.75">
      <c r="B70" s="981" t="s">
        <v>379</v>
      </c>
      <c r="C70" s="981" t="s">
        <v>105</v>
      </c>
      <c r="D70" s="982">
        <f>+P30</f>
        <v>-0.14572102425876021</v>
      </c>
      <c r="E70" s="983">
        <f>+(O30/N30)-1</f>
        <v>-0.12387698686938486</v>
      </c>
      <c r="F70" s="976"/>
      <c r="G70" s="976"/>
      <c r="H70" s="951"/>
      <c r="K70" s="944"/>
      <c r="L70" s="943"/>
      <c r="M70" s="980"/>
      <c r="R70" s="961"/>
      <c r="S70" s="961"/>
      <c r="T70" s="961"/>
      <c r="U70" s="961"/>
      <c r="V70" s="961"/>
      <c r="W70" s="961"/>
      <c r="X70" s="961"/>
      <c r="Y70" s="961"/>
      <c r="Z70" s="961"/>
      <c r="AA70" s="961"/>
      <c r="AB70" s="962"/>
    </row>
    <row r="71" spans="2:28" ht="15.75">
      <c r="B71" s="972" t="s">
        <v>378</v>
      </c>
      <c r="C71" s="949" t="s">
        <v>105</v>
      </c>
      <c r="D71" s="973">
        <f>+P32</f>
        <v>-8.6017368363196733E-2</v>
      </c>
      <c r="E71" s="974">
        <f>+(O32/N32)-1</f>
        <v>-0.14150748580278782</v>
      </c>
      <c r="F71" s="976"/>
      <c r="G71" s="976"/>
      <c r="H71" s="1126"/>
      <c r="I71" s="1126"/>
      <c r="J71" s="1127"/>
      <c r="K71" s="944"/>
      <c r="L71" s="943"/>
      <c r="M71" s="971"/>
      <c r="R71" s="961"/>
      <c r="S71" s="961"/>
      <c r="T71" s="961"/>
      <c r="U71" s="961"/>
      <c r="V71" s="961"/>
      <c r="W71" s="961"/>
      <c r="X71" s="961"/>
      <c r="Y71" s="961"/>
      <c r="Z71" s="961"/>
      <c r="AA71" s="961"/>
      <c r="AB71" s="962"/>
    </row>
    <row r="72" spans="2:28" ht="15.75">
      <c r="B72" s="972" t="s">
        <v>377</v>
      </c>
      <c r="C72" s="949" t="s">
        <v>105</v>
      </c>
      <c r="D72" s="973">
        <f>+P33</f>
        <v>-0.14319105125493903</v>
      </c>
      <c r="E72" s="974">
        <f>+(O33/N33)-1</f>
        <v>-0.19108916093101458</v>
      </c>
      <c r="F72" s="976"/>
      <c r="G72" s="976"/>
      <c r="H72" s="1126"/>
      <c r="I72" s="1126"/>
      <c r="J72" s="1127"/>
      <c r="K72" s="944"/>
      <c r="L72" s="943"/>
      <c r="M72" s="971"/>
      <c r="R72" s="961"/>
      <c r="S72" s="961"/>
      <c r="T72" s="961"/>
      <c r="U72" s="961"/>
      <c r="V72" s="961"/>
      <c r="W72" s="961"/>
      <c r="X72" s="961"/>
      <c r="Y72" s="961"/>
      <c r="Z72" s="961"/>
      <c r="AA72" s="961"/>
      <c r="AB72" s="962"/>
    </row>
    <row r="73" spans="2:28" ht="15.75">
      <c r="B73" s="972" t="s">
        <v>376</v>
      </c>
      <c r="C73" s="949" t="s">
        <v>105</v>
      </c>
      <c r="D73" s="973">
        <f>+P35</f>
        <v>-3.1728109298255536E-2</v>
      </c>
      <c r="E73" s="974">
        <f>+(O35/N35)-1</f>
        <v>-0.11134715025906738</v>
      </c>
      <c r="F73" s="976"/>
      <c r="G73" s="976"/>
      <c r="H73" s="1126"/>
      <c r="I73" s="1126"/>
      <c r="J73" s="1127"/>
      <c r="K73" s="944"/>
      <c r="L73" s="943"/>
      <c r="M73" s="971"/>
      <c r="R73" s="961"/>
      <c r="S73" s="961"/>
      <c r="T73" s="961"/>
      <c r="U73" s="961"/>
      <c r="V73" s="961"/>
      <c r="W73" s="961"/>
      <c r="X73" s="961"/>
      <c r="Y73" s="961"/>
      <c r="Z73" s="961"/>
      <c r="AA73" s="961"/>
      <c r="AB73" s="962"/>
    </row>
    <row r="74" spans="2:28" ht="15.75">
      <c r="B74" s="972" t="s">
        <v>375</v>
      </c>
      <c r="C74" s="949" t="s">
        <v>105</v>
      </c>
      <c r="D74" s="973">
        <f>+P36</f>
        <v>-0.15583319263886541</v>
      </c>
      <c r="E74" s="974">
        <f>+(O36/N36)-1</f>
        <v>-0.16041643344900924</v>
      </c>
      <c r="F74" s="976"/>
      <c r="G74" s="976"/>
      <c r="H74" s="1126"/>
      <c r="I74" s="1126"/>
      <c r="J74" s="1127"/>
      <c r="K74" s="944"/>
      <c r="L74" s="943"/>
      <c r="M74" s="971"/>
      <c r="S74" s="961"/>
      <c r="T74" s="961"/>
      <c r="U74" s="961"/>
      <c r="V74" s="961"/>
      <c r="W74" s="961"/>
      <c r="X74" s="961"/>
      <c r="Y74" s="961"/>
      <c r="Z74" s="961"/>
      <c r="AA74" s="961"/>
      <c r="AB74" s="962"/>
    </row>
    <row r="75" spans="2:28" ht="15.75">
      <c r="B75" s="978" t="s">
        <v>374</v>
      </c>
      <c r="C75" s="949" t="s">
        <v>105</v>
      </c>
      <c r="D75" s="973">
        <f>+P37</f>
        <v>4.8525387655822483E-2</v>
      </c>
      <c r="E75" s="974">
        <f>+(O37/N37)-1</f>
        <v>1.304271194406903E-2</v>
      </c>
      <c r="F75" s="976"/>
      <c r="G75" s="976"/>
      <c r="H75" s="1126"/>
      <c r="I75" s="1126"/>
      <c r="J75" s="1127"/>
      <c r="K75" s="944"/>
      <c r="L75" s="943"/>
      <c r="M75" s="971"/>
      <c r="S75" s="961"/>
      <c r="T75" s="961"/>
      <c r="U75" s="961"/>
      <c r="V75" s="961"/>
      <c r="W75" s="961"/>
      <c r="X75" s="961"/>
      <c r="Y75" s="961"/>
      <c r="Z75" s="961"/>
      <c r="AA75" s="961"/>
      <c r="AB75" s="962"/>
    </row>
    <row r="76" spans="2:28" ht="15.75">
      <c r="B76" s="978" t="s">
        <v>373</v>
      </c>
      <c r="C76" s="949" t="s">
        <v>105</v>
      </c>
      <c r="D76" s="973">
        <f>+P38</f>
        <v>0.14917778467266518</v>
      </c>
      <c r="E76" s="974">
        <f>+(O38/N38)-1</f>
        <v>2.8490503165611525E-2</v>
      </c>
      <c r="K76" s="944"/>
      <c r="L76" s="943"/>
      <c r="M76" s="971"/>
      <c r="S76" s="961"/>
      <c r="T76" s="961"/>
      <c r="U76" s="961"/>
      <c r="V76" s="961"/>
      <c r="W76" s="961"/>
      <c r="X76" s="961"/>
      <c r="Y76" s="961"/>
      <c r="Z76" s="961"/>
      <c r="AA76" s="961"/>
      <c r="AB76" s="962"/>
    </row>
    <row r="77" spans="2:28" ht="15.75">
      <c r="B77" s="984" t="s">
        <v>371</v>
      </c>
      <c r="C77" s="981" t="s">
        <v>105</v>
      </c>
      <c r="D77" s="982">
        <f>+P41</f>
        <v>-6.0706018518518534E-2</v>
      </c>
      <c r="E77" s="983">
        <f>+(O41/N41)-1</f>
        <v>-0.10206904182341225</v>
      </c>
      <c r="K77" s="944"/>
      <c r="L77" s="943"/>
      <c r="M77" s="971"/>
      <c r="S77" s="961"/>
      <c r="T77" s="961"/>
      <c r="U77" s="961"/>
      <c r="V77" s="961"/>
      <c r="W77" s="961"/>
      <c r="X77" s="961"/>
      <c r="Y77" s="961"/>
      <c r="Z77" s="961"/>
      <c r="AA77" s="961"/>
      <c r="AB77" s="962"/>
    </row>
    <row r="78" spans="2:28" ht="15.75">
      <c r="K78" s="944"/>
      <c r="L78" s="943"/>
      <c r="M78" s="971"/>
      <c r="S78" s="961"/>
      <c r="T78" s="961"/>
      <c r="U78" s="961"/>
      <c r="V78" s="961"/>
      <c r="W78" s="961"/>
      <c r="X78" s="961"/>
      <c r="Y78" s="961"/>
      <c r="Z78" s="961"/>
      <c r="AA78" s="961"/>
      <c r="AB78" s="962"/>
    </row>
    <row r="79" spans="2:28" ht="15.75">
      <c r="B79" s="1615" t="s">
        <v>372</v>
      </c>
      <c r="C79" s="1615" t="s">
        <v>105</v>
      </c>
      <c r="D79" s="1616">
        <f>+P43</f>
        <v>0.1162902450744836</v>
      </c>
      <c r="E79" s="1617">
        <f>+(O43/N43)-1</f>
        <v>-5.9905862216517169E-3</v>
      </c>
      <c r="K79" s="944"/>
      <c r="L79" s="943"/>
      <c r="M79" s="971"/>
      <c r="S79" s="961"/>
      <c r="T79" s="961"/>
      <c r="U79" s="961"/>
      <c r="V79" s="961"/>
      <c r="W79" s="961"/>
      <c r="X79" s="961"/>
      <c r="Y79" s="961"/>
      <c r="Z79" s="961"/>
      <c r="AA79" s="961"/>
      <c r="AB79" s="962"/>
    </row>
    <row r="80" spans="2:28" ht="15.75">
      <c r="B80" s="1615"/>
      <c r="C80" s="1615"/>
      <c r="D80" s="1616"/>
      <c r="E80" s="1617"/>
      <c r="K80" s="944"/>
      <c r="L80" s="943"/>
      <c r="M80" s="971"/>
      <c r="S80" s="961"/>
      <c r="T80" s="961"/>
      <c r="U80" s="961"/>
      <c r="V80" s="961"/>
      <c r="W80" s="961"/>
      <c r="X80" s="961"/>
      <c r="Y80" s="961"/>
      <c r="Z80" s="961"/>
      <c r="AA80" s="961"/>
      <c r="AB80" s="962"/>
    </row>
    <row r="81" spans="5:30" ht="15">
      <c r="K81" s="979"/>
      <c r="L81" s="943"/>
      <c r="M81" s="971"/>
      <c r="S81" s="961"/>
      <c r="T81" s="961"/>
      <c r="U81" s="961"/>
      <c r="V81" s="961"/>
      <c r="W81" s="961"/>
      <c r="X81" s="961"/>
      <c r="Y81" s="961"/>
      <c r="Z81" s="961"/>
      <c r="AA81" s="961"/>
      <c r="AB81" s="962"/>
    </row>
    <row r="82" spans="5:30" ht="15.75">
      <c r="E82" s="944"/>
      <c r="F82" s="943"/>
      <c r="G82" s="971"/>
      <c r="S82" s="961"/>
      <c r="T82" s="961"/>
      <c r="U82" s="961"/>
      <c r="V82" s="961"/>
      <c r="W82" s="961"/>
      <c r="X82" s="961"/>
      <c r="Y82" s="961"/>
      <c r="Z82" s="961"/>
      <c r="AA82" s="961"/>
      <c r="AB82" s="962"/>
    </row>
    <row r="83" spans="5:30" ht="15">
      <c r="E83" s="979"/>
      <c r="F83" s="943"/>
      <c r="G83" s="971"/>
      <c r="S83" s="961"/>
      <c r="T83" s="961"/>
      <c r="U83" s="961"/>
      <c r="V83" s="961"/>
      <c r="W83" s="961"/>
      <c r="X83" s="961"/>
      <c r="Y83" s="961"/>
      <c r="Z83" s="961"/>
      <c r="AA83" s="961"/>
      <c r="AB83" s="962"/>
    </row>
    <row r="84" spans="5:30" ht="15">
      <c r="E84" s="979"/>
      <c r="F84" s="1332"/>
      <c r="G84" s="971"/>
      <c r="S84" s="961"/>
      <c r="T84" s="961"/>
      <c r="U84" s="961"/>
      <c r="V84" s="961"/>
      <c r="W84" s="961"/>
      <c r="X84" s="961"/>
      <c r="Y84" s="961"/>
      <c r="Z84" s="961"/>
      <c r="AA84" s="961"/>
      <c r="AB84" s="962"/>
    </row>
    <row r="85" spans="5:30" ht="15.75">
      <c r="E85" s="944"/>
      <c r="F85" s="943"/>
      <c r="G85" s="971"/>
      <c r="S85" s="961"/>
      <c r="T85" s="961"/>
      <c r="U85" s="961"/>
      <c r="V85" s="961"/>
      <c r="W85" s="961"/>
      <c r="X85" s="961"/>
      <c r="Y85" s="961"/>
      <c r="Z85" s="961"/>
      <c r="AA85" s="961"/>
      <c r="AB85" s="962"/>
    </row>
    <row r="86" spans="5:30">
      <c r="E86" s="971"/>
      <c r="F86" s="971"/>
      <c r="G86" s="971"/>
      <c r="S86" s="961"/>
      <c r="T86" s="961"/>
      <c r="U86" s="961"/>
      <c r="V86" s="961"/>
      <c r="W86" s="961"/>
      <c r="X86" s="961"/>
      <c r="Y86" s="961"/>
      <c r="Z86" s="961"/>
      <c r="AA86" s="961"/>
      <c r="AB86" s="962"/>
    </row>
    <row r="87" spans="5:30">
      <c r="E87" s="971"/>
      <c r="F87" s="971"/>
      <c r="G87" s="971"/>
      <c r="S87" s="961"/>
      <c r="T87" s="961"/>
      <c r="U87" s="961"/>
      <c r="V87" s="961"/>
      <c r="W87" s="961"/>
      <c r="X87" s="961"/>
      <c r="Y87" s="961"/>
      <c r="Z87" s="961"/>
      <c r="AA87" s="961"/>
      <c r="AB87" s="962"/>
    </row>
    <row r="88" spans="5:30">
      <c r="K88" s="971"/>
      <c r="L88" s="971"/>
      <c r="M88" s="971"/>
      <c r="S88" s="961"/>
      <c r="T88" s="961"/>
      <c r="U88" s="961"/>
      <c r="V88" s="961"/>
      <c r="W88" s="961"/>
      <c r="X88" s="961"/>
      <c r="Y88" s="961"/>
      <c r="Z88" s="961"/>
      <c r="AA88" s="961"/>
      <c r="AB88" s="962"/>
    </row>
    <row r="89" spans="5:30">
      <c r="K89" s="971"/>
      <c r="L89" s="971"/>
      <c r="M89" s="971"/>
      <c r="S89" s="961"/>
      <c r="T89" s="961"/>
      <c r="U89" s="961"/>
      <c r="V89" s="961"/>
      <c r="W89" s="961"/>
      <c r="X89" s="961"/>
      <c r="Y89" s="961"/>
      <c r="Z89" s="961"/>
      <c r="AA89" s="961"/>
      <c r="AB89" s="962"/>
      <c r="AD89" s="966"/>
    </row>
    <row r="90" spans="5:30">
      <c r="K90" s="971"/>
      <c r="L90" s="971"/>
      <c r="M90" s="971"/>
      <c r="S90" s="961"/>
      <c r="T90" s="961"/>
      <c r="U90" s="961"/>
      <c r="V90" s="961"/>
      <c r="W90" s="961"/>
      <c r="X90" s="961"/>
      <c r="Y90" s="961"/>
      <c r="Z90" s="961"/>
      <c r="AA90" s="961"/>
      <c r="AB90" s="962"/>
    </row>
    <row r="91" spans="5:30">
      <c r="K91" s="971"/>
      <c r="L91" s="971"/>
      <c r="M91" s="971"/>
      <c r="S91" s="961"/>
      <c r="T91" s="961"/>
      <c r="U91" s="961"/>
      <c r="V91" s="961"/>
      <c r="W91" s="961"/>
      <c r="X91" s="961"/>
      <c r="Y91" s="961"/>
      <c r="Z91" s="961"/>
      <c r="AA91" s="961"/>
      <c r="AB91" s="962"/>
    </row>
    <row r="92" spans="5:30">
      <c r="K92" s="971"/>
      <c r="L92" s="971"/>
      <c r="M92" s="971"/>
      <c r="S92" s="961"/>
      <c r="T92" s="961"/>
      <c r="U92" s="961"/>
      <c r="V92" s="961"/>
      <c r="W92" s="961"/>
      <c r="X92" s="961"/>
      <c r="Y92" s="961"/>
      <c r="Z92" s="961"/>
      <c r="AA92" s="961"/>
      <c r="AB92" s="962"/>
    </row>
    <row r="93" spans="5:30">
      <c r="K93" s="971"/>
      <c r="L93" s="971"/>
      <c r="M93" s="971"/>
      <c r="S93" s="961"/>
      <c r="T93" s="961"/>
      <c r="U93" s="961"/>
      <c r="V93" s="961"/>
      <c r="W93" s="961"/>
      <c r="X93" s="961"/>
      <c r="Y93" s="961"/>
      <c r="Z93" s="961"/>
      <c r="AA93" s="961"/>
      <c r="AB93" s="962"/>
    </row>
    <row r="94" spans="5:30">
      <c r="K94" s="971"/>
      <c r="L94" s="971"/>
      <c r="M94" s="971"/>
      <c r="S94" s="961"/>
      <c r="T94" s="961"/>
      <c r="U94" s="961"/>
      <c r="V94" s="961"/>
      <c r="W94" s="961"/>
      <c r="X94" s="961"/>
      <c r="Y94" s="961"/>
      <c r="Z94" s="961"/>
      <c r="AA94" s="961"/>
      <c r="AB94" s="962"/>
    </row>
    <row r="95" spans="5:30">
      <c r="K95" s="971"/>
      <c r="L95" s="971"/>
      <c r="M95" s="971"/>
    </row>
    <row r="96" spans="5:30">
      <c r="K96" s="971"/>
      <c r="L96" s="971"/>
      <c r="M96" s="971"/>
    </row>
    <row r="97" spans="11:13">
      <c r="K97" s="971"/>
      <c r="L97" s="971"/>
      <c r="M97" s="971"/>
    </row>
    <row r="98" spans="11:13">
      <c r="K98" s="971"/>
      <c r="L98" s="971"/>
      <c r="M98" s="971"/>
    </row>
    <row r="99" spans="11:13">
      <c r="K99" s="971"/>
      <c r="L99" s="971"/>
      <c r="M99" s="971"/>
    </row>
    <row r="100" spans="11:13">
      <c r="K100" s="971"/>
      <c r="L100" s="971"/>
      <c r="M100" s="971"/>
    </row>
    <row r="101" spans="11:13">
      <c r="K101" s="971"/>
      <c r="L101" s="971"/>
      <c r="M101" s="971"/>
    </row>
    <row r="102" spans="11:13">
      <c r="K102" s="971"/>
      <c r="L102" s="971"/>
      <c r="M102" s="971"/>
    </row>
    <row r="103" spans="11:13">
      <c r="K103" s="971"/>
      <c r="L103" s="971"/>
      <c r="M103" s="971"/>
    </row>
    <row r="104" spans="11:13">
      <c r="K104" s="971"/>
      <c r="L104" s="971"/>
      <c r="M104" s="971"/>
    </row>
    <row r="105" spans="11:13">
      <c r="K105" s="971"/>
      <c r="L105" s="971"/>
      <c r="M105" s="971"/>
    </row>
    <row r="106" spans="11:13">
      <c r="K106" s="971"/>
      <c r="L106" s="971"/>
      <c r="M106" s="971"/>
    </row>
    <row r="107" spans="11:13">
      <c r="K107" s="971"/>
      <c r="L107" s="971"/>
      <c r="M107" s="971"/>
    </row>
    <row r="108" spans="11:13">
      <c r="K108" s="971"/>
      <c r="L108" s="971"/>
      <c r="M108" s="971"/>
    </row>
    <row r="109" spans="11:13">
      <c r="K109" s="971"/>
      <c r="L109" s="971"/>
      <c r="M109" s="971"/>
    </row>
    <row r="110" spans="11:13">
      <c r="K110" s="971"/>
      <c r="L110" s="971"/>
      <c r="M110" s="971"/>
    </row>
    <row r="111" spans="11:13">
      <c r="K111" s="971"/>
      <c r="L111" s="971"/>
      <c r="M111" s="971"/>
    </row>
    <row r="112" spans="11:13">
      <c r="K112" s="971"/>
      <c r="L112" s="971"/>
      <c r="M112" s="971"/>
    </row>
    <row r="113" spans="11:13">
      <c r="K113" s="971"/>
      <c r="L113" s="971"/>
      <c r="M113" s="971"/>
    </row>
    <row r="114" spans="11:13">
      <c r="K114" s="971"/>
      <c r="L114" s="971"/>
      <c r="M114" s="971"/>
    </row>
    <row r="115" spans="11:13">
      <c r="K115" s="971"/>
      <c r="L115" s="971"/>
      <c r="M115" s="971"/>
    </row>
    <row r="116" spans="11:13">
      <c r="K116" s="971"/>
      <c r="L116" s="971"/>
      <c r="M116" s="971"/>
    </row>
    <row r="117" spans="11:13">
      <c r="K117" s="971"/>
      <c r="L117" s="971"/>
      <c r="M117" s="971"/>
    </row>
    <row r="118" spans="11:13">
      <c r="K118" s="971"/>
      <c r="L118" s="971"/>
      <c r="M118" s="971"/>
    </row>
    <row r="119" spans="11:13">
      <c r="K119" s="971"/>
      <c r="L119" s="971"/>
      <c r="M119" s="971"/>
    </row>
    <row r="120" spans="11:13">
      <c r="K120" s="971"/>
      <c r="L120" s="971"/>
      <c r="M120" s="971"/>
    </row>
    <row r="121" spans="11:13">
      <c r="K121" s="971"/>
      <c r="L121" s="971"/>
      <c r="M121" s="971"/>
    </row>
    <row r="122" spans="11:13">
      <c r="K122" s="971"/>
      <c r="L122" s="971"/>
      <c r="M122" s="971"/>
    </row>
    <row r="123" spans="11:13">
      <c r="K123" s="971"/>
      <c r="L123" s="971"/>
      <c r="M123" s="971"/>
    </row>
    <row r="124" spans="11:13">
      <c r="K124" s="971"/>
      <c r="L124" s="971"/>
      <c r="M124" s="971"/>
    </row>
    <row r="125" spans="11:13">
      <c r="K125" s="971"/>
      <c r="L125" s="971"/>
      <c r="M125" s="971"/>
    </row>
    <row r="126" spans="11:13">
      <c r="K126" s="971"/>
      <c r="L126" s="971"/>
      <c r="M126" s="971"/>
    </row>
    <row r="127" spans="11:13">
      <c r="K127" s="971"/>
      <c r="L127" s="971"/>
      <c r="M127" s="971"/>
    </row>
    <row r="128" spans="11:13">
      <c r="K128" s="971"/>
      <c r="L128" s="971"/>
      <c r="M128" s="971"/>
    </row>
    <row r="129" spans="11:13">
      <c r="K129" s="971"/>
      <c r="L129" s="971"/>
      <c r="M129" s="971"/>
    </row>
    <row r="130" spans="11:13">
      <c r="K130" s="971"/>
      <c r="L130" s="971"/>
      <c r="M130" s="971"/>
    </row>
    <row r="131" spans="11:13">
      <c r="K131" s="971"/>
      <c r="L131" s="971"/>
      <c r="M131" s="971"/>
    </row>
    <row r="132" spans="11:13">
      <c r="K132" s="971"/>
      <c r="L132" s="971"/>
      <c r="M132" s="971"/>
    </row>
    <row r="133" spans="11:13">
      <c r="K133" s="971"/>
      <c r="L133" s="971"/>
      <c r="M133" s="971"/>
    </row>
    <row r="134" spans="11:13">
      <c r="K134" s="971"/>
      <c r="L134" s="971"/>
      <c r="M134" s="971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K21" sqref="K21"/>
    </sheetView>
  </sheetViews>
  <sheetFormatPr defaultRowHeight="15"/>
  <cols>
    <col min="1" max="1" width="17.140625" style="771" bestFit="1" customWidth="1"/>
    <col min="2" max="2" width="13.5703125" style="771" customWidth="1"/>
    <col min="3" max="3" width="12" style="771" bestFit="1" customWidth="1"/>
    <col min="4" max="4" width="10.85546875" style="771" bestFit="1" customWidth="1"/>
    <col min="5" max="7" width="12" style="771" bestFit="1" customWidth="1"/>
    <col min="8" max="8" width="10.85546875" style="771" bestFit="1" customWidth="1"/>
    <col min="9" max="9" width="12" style="771" bestFit="1" customWidth="1"/>
    <col min="10" max="11" width="10.85546875" style="771" bestFit="1" customWidth="1"/>
    <col min="12" max="12" width="11.42578125" style="771" customWidth="1"/>
    <col min="13" max="14" width="10.85546875" style="771" bestFit="1" customWidth="1"/>
    <col min="15" max="17" width="12" style="771" bestFit="1" customWidth="1"/>
    <col min="18" max="18" width="13" style="771" customWidth="1"/>
    <col min="19" max="19" width="12" style="771" bestFit="1" customWidth="1"/>
    <col min="20" max="20" width="10.85546875" style="771" bestFit="1" customWidth="1"/>
    <col min="21" max="23" width="12" style="771" bestFit="1" customWidth="1"/>
    <col min="24" max="24" width="10.85546875" style="771" bestFit="1" customWidth="1"/>
    <col min="25" max="27" width="12" style="771" bestFit="1" customWidth="1"/>
    <col min="28" max="29" width="10.85546875" style="771" bestFit="1" customWidth="1"/>
    <col min="30" max="30" width="11.28515625" style="771" bestFit="1" customWidth="1"/>
    <col min="31" max="31" width="9.140625" style="771"/>
    <col min="32" max="32" width="13" style="771" customWidth="1"/>
    <col min="33" max="33" width="14.5703125" style="771" customWidth="1"/>
    <col min="34" max="16384" width="9.140625" style="771"/>
  </cols>
  <sheetData>
    <row r="1" spans="1:33" ht="21">
      <c r="A1" s="770" t="s">
        <v>338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770"/>
      <c r="O1" s="770"/>
      <c r="P1" s="770"/>
      <c r="Q1" s="770"/>
      <c r="AE1" s="1825"/>
      <c r="AF1" s="1826"/>
      <c r="AG1" s="1826"/>
    </row>
    <row r="2" spans="1:33" ht="18">
      <c r="A2" s="1827" t="s">
        <v>339</v>
      </c>
      <c r="B2" s="1827"/>
      <c r="C2" s="1827"/>
      <c r="D2" s="1827"/>
      <c r="E2" s="1827"/>
      <c r="F2" s="1827"/>
      <c r="G2" s="1827"/>
      <c r="H2" s="1827"/>
      <c r="I2" s="1827"/>
      <c r="J2" s="1827"/>
      <c r="K2" s="1827"/>
      <c r="L2" s="1827"/>
      <c r="M2" s="1827"/>
      <c r="N2" s="1827"/>
      <c r="O2" s="1827"/>
      <c r="AE2" s="735"/>
      <c r="AF2" s="772"/>
      <c r="AG2" s="773"/>
    </row>
    <row r="3" spans="1:33">
      <c r="A3" s="774"/>
      <c r="B3" s="774"/>
      <c r="C3" s="774"/>
      <c r="D3" s="774"/>
      <c r="E3" s="774"/>
      <c r="F3" s="774"/>
      <c r="G3" s="774"/>
      <c r="H3" s="774"/>
      <c r="I3" s="774"/>
      <c r="J3" s="774"/>
      <c r="K3" s="774"/>
      <c r="L3" s="774"/>
      <c r="M3" s="774"/>
      <c r="N3" s="774"/>
      <c r="O3" s="774"/>
      <c r="P3" s="774"/>
      <c r="Q3" s="774"/>
      <c r="R3" s="774"/>
      <c r="S3" s="774"/>
      <c r="T3" s="774"/>
      <c r="U3" s="774"/>
      <c r="V3" s="774"/>
      <c r="W3" s="774"/>
      <c r="X3" s="774"/>
      <c r="Y3" s="774"/>
      <c r="Z3" s="774"/>
      <c r="AA3" s="774"/>
      <c r="AB3" s="774"/>
      <c r="AC3" s="774"/>
      <c r="AD3" s="774"/>
      <c r="AE3" s="735"/>
      <c r="AF3" s="775"/>
      <c r="AG3" s="735"/>
    </row>
    <row r="4" spans="1:33">
      <c r="A4" s="774"/>
      <c r="B4" s="774"/>
      <c r="C4" s="774"/>
      <c r="D4" s="774"/>
      <c r="E4" s="774"/>
      <c r="F4" s="774"/>
      <c r="G4" s="774"/>
      <c r="H4" s="774"/>
      <c r="I4" s="774"/>
      <c r="J4" s="774"/>
      <c r="K4" s="774"/>
      <c r="L4" s="774"/>
      <c r="M4" s="774"/>
      <c r="N4" s="774"/>
      <c r="O4" s="774"/>
      <c r="P4" s="774"/>
      <c r="Q4" s="774"/>
      <c r="R4" s="774"/>
      <c r="S4" s="774"/>
      <c r="T4" s="774"/>
      <c r="U4" s="774"/>
      <c r="V4" s="774"/>
      <c r="W4" s="774"/>
      <c r="X4" s="774"/>
      <c r="Y4" s="774"/>
      <c r="Z4" s="774"/>
      <c r="AA4" s="774"/>
      <c r="AB4" s="774"/>
      <c r="AC4" s="774"/>
      <c r="AD4" s="774"/>
      <c r="AE4" s="735"/>
      <c r="AF4" s="775"/>
      <c r="AG4" s="735"/>
    </row>
    <row r="5" spans="1:33">
      <c r="A5" s="774"/>
      <c r="B5" s="774"/>
      <c r="C5" s="774"/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4"/>
      <c r="P5" s="774"/>
      <c r="Q5" s="774"/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4"/>
      <c r="AD5" s="774"/>
      <c r="AE5" s="735"/>
      <c r="AF5" s="775"/>
      <c r="AG5" s="735"/>
    </row>
    <row r="6" spans="1:33">
      <c r="A6" s="774"/>
      <c r="B6" s="774"/>
      <c r="C6" s="774"/>
      <c r="D6" s="774"/>
      <c r="E6" s="774"/>
      <c r="F6" s="774"/>
      <c r="G6" s="774"/>
      <c r="H6" s="774"/>
      <c r="I6" s="774"/>
      <c r="J6" s="774"/>
      <c r="K6" s="774"/>
      <c r="L6" s="774"/>
      <c r="M6" s="774"/>
      <c r="N6" s="774"/>
      <c r="O6" s="774"/>
      <c r="P6" s="774"/>
      <c r="Q6" s="774"/>
      <c r="R6" s="774"/>
      <c r="S6" s="774"/>
      <c r="T6" s="774"/>
      <c r="U6" s="774"/>
      <c r="V6" s="774"/>
      <c r="W6" s="774"/>
      <c r="X6" s="774"/>
      <c r="Y6" s="774"/>
      <c r="Z6" s="774"/>
      <c r="AA6" s="774"/>
      <c r="AB6" s="774"/>
      <c r="AC6" s="774"/>
      <c r="AD6" s="774"/>
      <c r="AE6" s="735"/>
      <c r="AF6" s="775"/>
      <c r="AG6" s="735"/>
    </row>
    <row r="7" spans="1:33">
      <c r="A7" s="774"/>
      <c r="B7" s="774"/>
      <c r="C7" s="774"/>
      <c r="D7" s="774"/>
      <c r="E7" s="774"/>
      <c r="F7" s="774"/>
      <c r="G7" s="774"/>
      <c r="H7" s="774"/>
      <c r="I7" s="774"/>
      <c r="J7" s="774"/>
      <c r="K7" s="774"/>
      <c r="L7" s="774"/>
      <c r="M7" s="774"/>
      <c r="N7" s="774"/>
      <c r="O7" s="774"/>
      <c r="P7" s="774"/>
      <c r="Q7" s="774"/>
      <c r="R7" s="774"/>
      <c r="S7" s="774"/>
      <c r="T7" s="774"/>
      <c r="U7" s="774"/>
      <c r="V7" s="774"/>
      <c r="W7" s="774"/>
      <c r="X7" s="774"/>
      <c r="Y7" s="774"/>
      <c r="Z7" s="774"/>
      <c r="AA7" s="774"/>
      <c r="AB7" s="774"/>
      <c r="AC7" s="774"/>
      <c r="AD7" s="774"/>
      <c r="AE7" s="735"/>
      <c r="AF7" s="775"/>
      <c r="AG7" s="735"/>
    </row>
    <row r="8" spans="1:33">
      <c r="A8" s="774"/>
      <c r="B8" s="774"/>
      <c r="C8" s="774"/>
      <c r="D8" s="774"/>
      <c r="E8" s="774"/>
      <c r="F8" s="774"/>
      <c r="G8" s="774"/>
      <c r="H8" s="774"/>
      <c r="I8" s="774"/>
      <c r="J8" s="774"/>
      <c r="K8" s="774"/>
      <c r="L8" s="774"/>
      <c r="M8" s="774"/>
      <c r="N8" s="774"/>
      <c r="O8" s="774"/>
      <c r="P8" s="774"/>
      <c r="Q8" s="774"/>
      <c r="R8" s="774"/>
      <c r="S8" s="774"/>
      <c r="T8" s="774"/>
      <c r="U8" s="774"/>
      <c r="V8" s="774"/>
      <c r="W8" s="774"/>
      <c r="X8" s="774"/>
      <c r="Y8" s="774"/>
      <c r="Z8" s="774"/>
      <c r="AA8" s="774"/>
      <c r="AB8" s="774"/>
      <c r="AC8" s="774"/>
      <c r="AD8" s="774"/>
      <c r="AE8" s="735"/>
      <c r="AF8" s="775"/>
      <c r="AG8" s="735"/>
    </row>
    <row r="9" spans="1:33">
      <c r="A9" s="774"/>
      <c r="B9" s="774"/>
      <c r="C9" s="774"/>
      <c r="D9" s="774"/>
      <c r="E9" s="774"/>
      <c r="F9" s="774"/>
      <c r="G9" s="774"/>
      <c r="H9" s="774"/>
      <c r="I9" s="774"/>
      <c r="J9" s="774"/>
      <c r="K9" s="774"/>
      <c r="L9" s="774"/>
      <c r="M9" s="774"/>
      <c r="N9" s="774"/>
      <c r="O9" s="774"/>
      <c r="P9" s="774"/>
      <c r="Q9" s="774"/>
      <c r="R9" s="774"/>
      <c r="S9" s="774"/>
      <c r="T9" s="774"/>
      <c r="U9" s="774"/>
      <c r="V9" s="774"/>
      <c r="W9" s="774"/>
      <c r="X9" s="774"/>
      <c r="Y9" s="774"/>
      <c r="Z9" s="774"/>
      <c r="AA9" s="774"/>
      <c r="AB9" s="774"/>
      <c r="AC9" s="774"/>
      <c r="AD9" s="774"/>
      <c r="AE9" s="735"/>
      <c r="AF9" s="775"/>
      <c r="AG9" s="735"/>
    </row>
    <row r="10" spans="1:33">
      <c r="A10" s="774"/>
      <c r="B10" s="774"/>
      <c r="C10" s="774"/>
      <c r="D10" s="774"/>
      <c r="E10" s="774"/>
      <c r="F10" s="774"/>
      <c r="G10" s="774"/>
      <c r="H10" s="774"/>
      <c r="I10" s="774"/>
      <c r="J10" s="774"/>
      <c r="K10" s="774"/>
      <c r="L10" s="774"/>
      <c r="M10" s="774"/>
      <c r="N10" s="774"/>
      <c r="O10" s="774"/>
      <c r="P10" s="774"/>
      <c r="Q10" s="774"/>
      <c r="R10" s="774"/>
      <c r="S10" s="774"/>
      <c r="T10" s="774"/>
      <c r="U10" s="774"/>
      <c r="V10" s="774"/>
      <c r="W10" s="774"/>
      <c r="X10" s="774"/>
      <c r="Y10" s="774"/>
      <c r="Z10" s="774"/>
      <c r="AA10" s="774"/>
      <c r="AB10" s="774"/>
      <c r="AC10" s="774"/>
      <c r="AD10" s="774"/>
      <c r="AE10" s="735"/>
      <c r="AF10" s="775"/>
      <c r="AG10" s="735"/>
    </row>
    <row r="11" spans="1:33">
      <c r="A11" s="774"/>
      <c r="B11" s="774"/>
      <c r="C11" s="774"/>
      <c r="D11" s="774"/>
      <c r="E11" s="774"/>
      <c r="F11" s="774"/>
      <c r="G11" s="774"/>
      <c r="H11" s="774"/>
      <c r="I11" s="774"/>
      <c r="J11" s="774"/>
      <c r="K11" s="774"/>
      <c r="L11" s="774"/>
      <c r="M11" s="774"/>
      <c r="N11" s="774"/>
      <c r="O11" s="774"/>
      <c r="P11" s="774"/>
      <c r="Q11" s="774"/>
      <c r="R11" s="774"/>
      <c r="S11" s="774"/>
      <c r="T11" s="774"/>
      <c r="U11" s="774"/>
      <c r="V11" s="774"/>
      <c r="W11" s="774"/>
      <c r="X11" s="774"/>
      <c r="Y11" s="774"/>
      <c r="Z11" s="774"/>
      <c r="AA11" s="774"/>
      <c r="AB11" s="774"/>
      <c r="AC11" s="774"/>
      <c r="AD11" s="774"/>
      <c r="AE11" s="735"/>
      <c r="AF11" s="775"/>
      <c r="AG11" s="735"/>
    </row>
    <row r="12" spans="1:33">
      <c r="A12" s="774"/>
      <c r="B12" s="774"/>
      <c r="C12" s="774"/>
      <c r="D12" s="774"/>
      <c r="E12" s="774"/>
      <c r="F12" s="774"/>
      <c r="G12" s="774"/>
      <c r="H12" s="774"/>
      <c r="I12" s="774"/>
      <c r="J12" s="774"/>
      <c r="K12" s="774"/>
      <c r="L12" s="774"/>
      <c r="M12" s="774"/>
      <c r="N12" s="774"/>
      <c r="O12" s="774"/>
      <c r="P12" s="774"/>
      <c r="Q12" s="774"/>
      <c r="R12" s="774"/>
      <c r="S12" s="774"/>
      <c r="T12" s="774"/>
      <c r="U12" s="774"/>
      <c r="V12" s="774"/>
      <c r="W12" s="774"/>
      <c r="X12" s="774"/>
      <c r="Y12" s="774"/>
      <c r="Z12" s="774"/>
      <c r="AA12" s="774"/>
      <c r="AB12" s="774"/>
      <c r="AC12" s="774"/>
      <c r="AD12" s="774"/>
      <c r="AE12" s="735"/>
      <c r="AF12" s="775"/>
      <c r="AG12" s="735"/>
    </row>
    <row r="13" spans="1:33">
      <c r="A13" s="774"/>
      <c r="B13" s="774"/>
      <c r="C13" s="774"/>
      <c r="D13" s="774"/>
      <c r="E13" s="774"/>
      <c r="F13" s="774"/>
      <c r="G13" s="774"/>
      <c r="H13" s="774"/>
      <c r="I13" s="774"/>
      <c r="J13" s="774"/>
      <c r="K13" s="774"/>
      <c r="L13" s="774"/>
      <c r="M13" s="774"/>
      <c r="N13" s="774"/>
      <c r="O13" s="774"/>
      <c r="P13" s="774"/>
      <c r="Q13" s="774"/>
      <c r="R13" s="774"/>
      <c r="S13" s="774"/>
      <c r="T13" s="774"/>
      <c r="U13" s="774"/>
      <c r="V13" s="774"/>
      <c r="W13" s="774"/>
      <c r="X13" s="774"/>
      <c r="Y13" s="774"/>
      <c r="Z13" s="774"/>
      <c r="AA13" s="774"/>
      <c r="AB13" s="774"/>
      <c r="AC13" s="774"/>
      <c r="AD13" s="774"/>
      <c r="AE13" s="735"/>
      <c r="AF13" s="775"/>
      <c r="AG13" s="735"/>
    </row>
    <row r="14" spans="1:33">
      <c r="A14" s="774"/>
      <c r="B14" s="774"/>
      <c r="C14" s="774"/>
      <c r="D14" s="774"/>
      <c r="E14" s="774"/>
      <c r="F14" s="774"/>
      <c r="G14" s="774"/>
      <c r="H14" s="774"/>
      <c r="I14" s="774"/>
      <c r="J14" s="774"/>
      <c r="K14" s="774"/>
      <c r="L14" s="774"/>
      <c r="M14" s="774"/>
      <c r="N14" s="774"/>
      <c r="O14" s="774"/>
      <c r="P14" s="774"/>
      <c r="Q14" s="774"/>
      <c r="R14" s="774"/>
      <c r="S14" s="774"/>
      <c r="T14" s="774"/>
      <c r="U14" s="774"/>
      <c r="V14" s="774"/>
      <c r="W14" s="774"/>
      <c r="X14" s="774"/>
      <c r="Y14" s="774"/>
      <c r="Z14" s="774"/>
      <c r="AA14" s="774"/>
      <c r="AB14" s="774"/>
      <c r="AC14" s="774"/>
      <c r="AD14" s="774"/>
      <c r="AE14" s="735"/>
      <c r="AF14" s="775"/>
      <c r="AG14" s="735"/>
    </row>
    <row r="15" spans="1:33">
      <c r="A15" s="774"/>
      <c r="B15" s="774"/>
      <c r="C15" s="774"/>
      <c r="D15" s="774"/>
      <c r="E15" s="774"/>
      <c r="F15" s="774"/>
      <c r="G15" s="774"/>
      <c r="H15" s="774"/>
      <c r="I15" s="774"/>
      <c r="J15" s="774"/>
      <c r="K15" s="774"/>
      <c r="L15" s="774"/>
      <c r="M15" s="774"/>
      <c r="N15" s="774"/>
      <c r="O15" s="774"/>
      <c r="P15" s="774"/>
      <c r="Q15" s="774"/>
      <c r="R15" s="774"/>
      <c r="S15" s="774"/>
      <c r="T15" s="774"/>
      <c r="U15" s="774"/>
      <c r="V15" s="774"/>
      <c r="W15" s="774"/>
      <c r="X15" s="774"/>
      <c r="Y15" s="774"/>
      <c r="Z15" s="774"/>
      <c r="AA15" s="774"/>
      <c r="AB15" s="774"/>
      <c r="AC15" s="774"/>
      <c r="AD15" s="774"/>
      <c r="AE15" s="735"/>
      <c r="AF15" s="775"/>
      <c r="AG15" s="735"/>
    </row>
    <row r="16" spans="1:33">
      <c r="A16" s="774"/>
      <c r="B16" s="774"/>
      <c r="C16" s="774"/>
      <c r="D16" s="774"/>
      <c r="E16" s="774"/>
      <c r="F16" s="774"/>
      <c r="G16" s="774"/>
      <c r="H16" s="774"/>
      <c r="I16" s="774"/>
      <c r="J16" s="774"/>
      <c r="K16" s="774"/>
      <c r="L16" s="774"/>
      <c r="M16" s="774"/>
      <c r="N16" s="774"/>
      <c r="O16" s="774"/>
      <c r="P16" s="774"/>
      <c r="Q16" s="774"/>
      <c r="R16" s="774"/>
      <c r="S16" s="774"/>
      <c r="T16" s="774"/>
      <c r="U16" s="774"/>
      <c r="V16" s="774"/>
      <c r="W16" s="774"/>
      <c r="X16" s="774"/>
      <c r="Y16" s="774"/>
      <c r="Z16" s="774"/>
      <c r="AA16" s="774"/>
      <c r="AB16" s="774"/>
      <c r="AC16" s="774"/>
      <c r="AD16" s="774"/>
      <c r="AE16" s="735"/>
      <c r="AF16" s="775"/>
      <c r="AG16" s="735"/>
    </row>
    <row r="17" spans="1:33">
      <c r="A17" s="774"/>
      <c r="B17" s="774"/>
      <c r="C17" s="774"/>
      <c r="D17" s="774"/>
      <c r="E17" s="774"/>
      <c r="F17" s="774"/>
      <c r="G17" s="774"/>
      <c r="H17" s="774"/>
      <c r="I17" s="774"/>
      <c r="J17" s="774"/>
      <c r="K17" s="774"/>
      <c r="L17" s="774"/>
      <c r="M17" s="774"/>
      <c r="N17" s="774"/>
      <c r="O17" s="774"/>
      <c r="P17" s="774"/>
      <c r="Q17" s="774"/>
      <c r="R17" s="774"/>
      <c r="S17" s="774"/>
      <c r="T17" s="774"/>
      <c r="U17" s="774"/>
      <c r="V17" s="774"/>
      <c r="W17" s="774"/>
      <c r="X17" s="774"/>
      <c r="Y17" s="774"/>
      <c r="Z17" s="774"/>
      <c r="AA17" s="774"/>
      <c r="AB17" s="774"/>
      <c r="AC17" s="774"/>
      <c r="AD17" s="774"/>
      <c r="AE17" s="735"/>
      <c r="AF17" s="775"/>
      <c r="AG17" s="735"/>
    </row>
    <row r="18" spans="1:33">
      <c r="A18" s="774"/>
      <c r="B18" s="774"/>
      <c r="C18" s="774"/>
      <c r="D18" s="774"/>
      <c r="E18" s="774"/>
      <c r="F18" s="774"/>
      <c r="G18" s="774"/>
      <c r="H18" s="774"/>
      <c r="I18" s="774"/>
      <c r="J18" s="774"/>
      <c r="K18" s="774"/>
      <c r="L18" s="774"/>
      <c r="M18" s="774"/>
      <c r="N18" s="774"/>
      <c r="O18" s="774"/>
      <c r="P18" s="774"/>
      <c r="Q18" s="774"/>
      <c r="R18" s="774"/>
      <c r="S18" s="774"/>
      <c r="T18" s="774"/>
      <c r="U18" s="774"/>
      <c r="V18" s="774"/>
      <c r="W18" s="774"/>
      <c r="X18" s="774"/>
      <c r="Y18" s="774"/>
      <c r="Z18" s="774"/>
      <c r="AA18" s="774"/>
      <c r="AB18" s="774"/>
      <c r="AC18" s="774"/>
      <c r="AD18" s="774"/>
      <c r="AE18" s="735"/>
      <c r="AF18" s="775"/>
      <c r="AG18" s="735"/>
    </row>
    <row r="19" spans="1:33">
      <c r="A19" s="774"/>
      <c r="B19" s="774"/>
      <c r="C19" s="774"/>
      <c r="D19" s="774"/>
      <c r="E19" s="774"/>
      <c r="F19" s="774"/>
      <c r="G19" s="774"/>
      <c r="H19" s="774"/>
      <c r="I19" s="774"/>
      <c r="J19" s="774"/>
      <c r="K19" s="774"/>
      <c r="L19" s="774"/>
      <c r="M19" s="774"/>
      <c r="N19" s="774"/>
      <c r="O19" s="774"/>
      <c r="P19" s="774"/>
      <c r="Q19" s="774"/>
      <c r="R19" s="774"/>
      <c r="S19" s="774"/>
      <c r="T19" s="774"/>
      <c r="U19" s="774"/>
      <c r="V19" s="774"/>
      <c r="W19" s="774"/>
      <c r="X19" s="774"/>
      <c r="Y19" s="774"/>
      <c r="Z19" s="774"/>
      <c r="AA19" s="774"/>
      <c r="AB19" s="774"/>
      <c r="AC19" s="774"/>
      <c r="AD19" s="774"/>
      <c r="AE19" s="735"/>
      <c r="AF19" s="775"/>
      <c r="AG19" s="735"/>
    </row>
    <row r="20" spans="1:33">
      <c r="A20" s="774"/>
      <c r="B20" s="774"/>
      <c r="C20" s="774"/>
      <c r="D20" s="774"/>
      <c r="E20" s="774"/>
      <c r="F20" s="774"/>
      <c r="G20" s="774"/>
      <c r="H20" s="774"/>
      <c r="I20" s="774"/>
      <c r="J20" s="774"/>
      <c r="K20" s="774"/>
      <c r="L20" s="774"/>
      <c r="M20" s="774"/>
      <c r="N20" s="774"/>
      <c r="O20" s="774"/>
      <c r="P20" s="774"/>
      <c r="Q20" s="774"/>
      <c r="R20" s="774"/>
      <c r="S20" s="774"/>
      <c r="T20" s="774"/>
      <c r="U20" s="774"/>
      <c r="V20" s="774"/>
      <c r="W20" s="774"/>
      <c r="X20" s="774"/>
      <c r="Y20" s="774"/>
      <c r="Z20" s="774"/>
      <c r="AA20" s="774"/>
      <c r="AB20" s="774"/>
      <c r="AC20" s="774"/>
      <c r="AD20" s="774"/>
      <c r="AE20" s="735"/>
      <c r="AF20" s="775"/>
      <c r="AG20" s="735"/>
    </row>
    <row r="21" spans="1:33">
      <c r="A21" s="774"/>
      <c r="B21" s="774"/>
      <c r="C21" s="774"/>
      <c r="D21" s="774"/>
      <c r="E21" s="774"/>
      <c r="F21" s="774"/>
      <c r="G21" s="774"/>
      <c r="H21" s="774"/>
      <c r="I21" s="774"/>
      <c r="J21" s="774"/>
      <c r="K21" s="774"/>
      <c r="L21" s="774"/>
      <c r="M21" s="774"/>
      <c r="N21" s="774"/>
      <c r="O21" s="774"/>
      <c r="P21" s="774"/>
      <c r="Q21" s="774"/>
      <c r="R21" s="774"/>
      <c r="S21" s="774"/>
      <c r="T21" s="774"/>
      <c r="U21" s="774"/>
      <c r="V21" s="774"/>
      <c r="W21" s="774"/>
      <c r="X21" s="774"/>
      <c r="Y21" s="774"/>
      <c r="Z21" s="774"/>
      <c r="AA21" s="774"/>
      <c r="AB21" s="774"/>
      <c r="AC21" s="774"/>
      <c r="AD21" s="774"/>
      <c r="AE21" s="735"/>
      <c r="AF21" s="775"/>
      <c r="AG21" s="735"/>
    </row>
    <row r="22" spans="1:33">
      <c r="A22" s="774"/>
      <c r="B22" s="774"/>
      <c r="C22" s="774"/>
      <c r="D22" s="774"/>
      <c r="E22" s="774"/>
      <c r="F22" s="774"/>
      <c r="G22" s="774"/>
      <c r="H22" s="774"/>
      <c r="I22" s="774"/>
      <c r="J22" s="774"/>
      <c r="K22" s="774"/>
      <c r="L22" s="774"/>
      <c r="M22" s="774"/>
      <c r="N22" s="774"/>
      <c r="O22" s="774"/>
      <c r="P22" s="774"/>
      <c r="Q22" s="774"/>
      <c r="R22" s="774"/>
      <c r="S22" s="774"/>
      <c r="T22" s="774"/>
      <c r="U22" s="774"/>
      <c r="V22" s="774"/>
      <c r="W22" s="774"/>
      <c r="X22" s="774"/>
      <c r="Y22" s="774"/>
      <c r="Z22" s="774"/>
      <c r="AA22" s="774"/>
      <c r="AB22" s="774"/>
      <c r="AC22" s="774"/>
      <c r="AD22" s="774"/>
      <c r="AE22" s="735"/>
      <c r="AF22" s="775"/>
      <c r="AG22" s="735"/>
    </row>
    <row r="23" spans="1:33">
      <c r="A23" s="774"/>
      <c r="B23" s="774"/>
      <c r="C23" s="774"/>
      <c r="D23" s="774"/>
      <c r="E23" s="774"/>
      <c r="F23" s="774"/>
      <c r="G23" s="774"/>
      <c r="H23" s="774"/>
      <c r="I23" s="774"/>
      <c r="J23" s="774"/>
      <c r="K23" s="774"/>
      <c r="L23" s="774"/>
      <c r="M23" s="774"/>
      <c r="N23" s="774"/>
      <c r="O23" s="774"/>
      <c r="P23" s="774"/>
      <c r="Q23" s="774"/>
      <c r="R23" s="774"/>
      <c r="S23" s="774"/>
      <c r="T23" s="774"/>
      <c r="U23" s="774"/>
      <c r="V23" s="774"/>
      <c r="W23" s="774"/>
      <c r="X23" s="774"/>
      <c r="Y23" s="774"/>
      <c r="Z23" s="774"/>
      <c r="AA23" s="774"/>
      <c r="AB23" s="774"/>
      <c r="AC23" s="774"/>
      <c r="AD23" s="774"/>
      <c r="AE23" s="735"/>
      <c r="AF23" s="775"/>
      <c r="AG23" s="735"/>
    </row>
    <row r="24" spans="1:33">
      <c r="A24" s="774"/>
      <c r="B24" s="774"/>
      <c r="C24" s="774"/>
      <c r="D24" s="774"/>
      <c r="E24" s="774"/>
      <c r="F24" s="774"/>
      <c r="G24" s="774"/>
      <c r="H24" s="774"/>
      <c r="I24" s="774"/>
      <c r="J24" s="774"/>
      <c r="K24" s="774"/>
      <c r="L24" s="774"/>
      <c r="M24" s="774"/>
      <c r="N24" s="774"/>
      <c r="O24" s="774"/>
      <c r="P24" s="774"/>
      <c r="Q24" s="774"/>
      <c r="R24" s="774"/>
      <c r="S24" s="774"/>
      <c r="T24" s="774"/>
      <c r="U24" s="774"/>
      <c r="V24" s="774"/>
      <c r="W24" s="774"/>
      <c r="X24" s="774"/>
      <c r="Y24" s="774"/>
      <c r="Z24" s="774"/>
      <c r="AA24" s="774"/>
      <c r="AB24" s="774"/>
      <c r="AC24" s="774"/>
      <c r="AD24" s="774"/>
      <c r="AE24" s="735"/>
      <c r="AF24" s="775"/>
      <c r="AG24" s="735"/>
    </row>
    <row r="25" spans="1:33">
      <c r="A25" s="774"/>
      <c r="B25" s="774"/>
      <c r="C25" s="774"/>
      <c r="D25" s="774"/>
      <c r="E25" s="774"/>
      <c r="F25" s="774"/>
      <c r="G25" s="774"/>
      <c r="H25" s="774"/>
      <c r="I25" s="774"/>
      <c r="J25" s="774"/>
      <c r="K25" s="774"/>
      <c r="L25" s="774"/>
      <c r="M25" s="774"/>
      <c r="N25" s="774"/>
      <c r="O25" s="774"/>
      <c r="P25" s="774"/>
      <c r="Q25" s="774"/>
      <c r="R25" s="774"/>
      <c r="S25" s="774"/>
      <c r="T25" s="774"/>
      <c r="U25" s="774"/>
      <c r="V25" s="774"/>
      <c r="W25" s="774"/>
      <c r="X25" s="774"/>
      <c r="Y25" s="774"/>
      <c r="Z25" s="774"/>
      <c r="AA25" s="774"/>
      <c r="AB25" s="774"/>
      <c r="AC25" s="774"/>
      <c r="AD25" s="774"/>
      <c r="AE25" s="735"/>
      <c r="AF25" s="775"/>
      <c r="AG25" s="735"/>
    </row>
    <row r="26" spans="1:33">
      <c r="A26" s="774"/>
      <c r="B26" s="774"/>
      <c r="C26" s="774"/>
      <c r="D26" s="774"/>
      <c r="E26" s="774"/>
      <c r="F26" s="774"/>
      <c r="G26" s="774"/>
      <c r="H26" s="774"/>
      <c r="I26" s="774"/>
      <c r="J26" s="774"/>
      <c r="K26" s="774"/>
      <c r="L26" s="774"/>
      <c r="M26" s="774"/>
      <c r="N26" s="774"/>
      <c r="O26" s="774"/>
      <c r="P26" s="774"/>
      <c r="Q26" s="774"/>
      <c r="R26" s="774"/>
      <c r="S26" s="774"/>
      <c r="T26" s="774"/>
      <c r="U26" s="774"/>
      <c r="V26" s="774"/>
      <c r="W26" s="774"/>
      <c r="X26" s="774"/>
      <c r="Y26" s="774"/>
      <c r="Z26" s="774"/>
      <c r="AA26" s="774"/>
      <c r="AB26" s="774"/>
      <c r="AC26" s="774"/>
      <c r="AD26" s="774"/>
      <c r="AE26" s="735"/>
      <c r="AF26" s="775"/>
      <c r="AG26" s="735"/>
    </row>
    <row r="27" spans="1:33">
      <c r="A27" s="774"/>
      <c r="B27" s="774"/>
      <c r="C27" s="774"/>
      <c r="D27" s="774"/>
      <c r="E27" s="774"/>
      <c r="F27" s="774"/>
      <c r="G27" s="774"/>
      <c r="H27" s="774"/>
      <c r="I27" s="774"/>
      <c r="J27" s="774"/>
      <c r="K27" s="774"/>
      <c r="L27" s="774"/>
      <c r="M27" s="774"/>
      <c r="N27" s="774"/>
      <c r="O27" s="774"/>
      <c r="P27" s="774"/>
      <c r="Q27" s="774"/>
      <c r="R27" s="774"/>
      <c r="S27" s="774"/>
      <c r="T27" s="774"/>
      <c r="U27" s="774"/>
      <c r="V27" s="774"/>
      <c r="W27" s="774"/>
      <c r="X27" s="774"/>
      <c r="Y27" s="774"/>
      <c r="Z27" s="774"/>
      <c r="AA27" s="774"/>
      <c r="AB27" s="774"/>
      <c r="AC27" s="774"/>
      <c r="AD27" s="774"/>
      <c r="AE27" s="735"/>
      <c r="AF27" s="775"/>
      <c r="AG27" s="735"/>
    </row>
    <row r="28" spans="1:33">
      <c r="A28" s="774"/>
      <c r="B28" s="774"/>
      <c r="C28" s="774"/>
      <c r="D28" s="774"/>
      <c r="E28" s="774"/>
      <c r="F28" s="774"/>
      <c r="G28" s="774"/>
      <c r="H28" s="774"/>
      <c r="I28" s="774"/>
      <c r="J28" s="774"/>
      <c r="K28" s="774"/>
      <c r="L28" s="774"/>
      <c r="M28" s="774"/>
      <c r="N28" s="774"/>
      <c r="O28" s="774"/>
      <c r="P28" s="774"/>
      <c r="Q28" s="774"/>
      <c r="R28" s="774"/>
      <c r="S28" s="774"/>
      <c r="T28" s="774"/>
      <c r="U28" s="774"/>
      <c r="V28" s="774"/>
      <c r="W28" s="774"/>
      <c r="X28" s="774"/>
      <c r="Y28" s="774"/>
      <c r="Z28" s="774"/>
      <c r="AA28" s="774"/>
      <c r="AB28" s="774"/>
      <c r="AC28" s="774"/>
      <c r="AD28" s="774"/>
      <c r="AE28" s="735"/>
      <c r="AF28" s="775"/>
      <c r="AG28" s="735"/>
    </row>
    <row r="29" spans="1:33">
      <c r="A29" s="774"/>
      <c r="B29" s="774"/>
      <c r="C29" s="774"/>
      <c r="D29" s="774"/>
      <c r="E29" s="774"/>
      <c r="F29" s="774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  <c r="T29" s="774"/>
      <c r="U29" s="774"/>
      <c r="V29" s="774"/>
      <c r="W29" s="774"/>
      <c r="X29" s="774"/>
      <c r="Y29" s="774"/>
      <c r="Z29" s="774"/>
      <c r="AA29" s="774"/>
      <c r="AB29" s="774"/>
      <c r="AC29" s="774"/>
      <c r="AD29" s="774"/>
      <c r="AE29" s="735"/>
      <c r="AF29" s="775"/>
      <c r="AG29" s="735"/>
    </row>
    <row r="30" spans="1:33">
      <c r="A30" s="774"/>
      <c r="B30" s="774"/>
      <c r="C30" s="774"/>
      <c r="D30" s="774"/>
      <c r="E30" s="774"/>
      <c r="F30" s="774"/>
      <c r="G30" s="774"/>
      <c r="H30" s="774"/>
      <c r="I30" s="774"/>
      <c r="J30" s="774"/>
      <c r="K30" s="774"/>
      <c r="L30" s="774"/>
      <c r="M30" s="774"/>
      <c r="N30" s="774"/>
      <c r="O30" s="774"/>
      <c r="P30" s="774"/>
      <c r="Q30" s="774"/>
      <c r="R30" s="774"/>
      <c r="S30" s="774"/>
      <c r="T30" s="774"/>
      <c r="U30" s="774"/>
      <c r="V30" s="774"/>
      <c r="W30" s="774"/>
      <c r="X30" s="774"/>
      <c r="Y30" s="774"/>
      <c r="Z30" s="774"/>
      <c r="AA30" s="774"/>
      <c r="AB30" s="774"/>
      <c r="AC30" s="774"/>
      <c r="AD30" s="774"/>
      <c r="AE30" s="735"/>
      <c r="AF30" s="775"/>
      <c r="AG30" s="735"/>
    </row>
    <row r="31" spans="1:33">
      <c r="A31" s="774"/>
      <c r="B31" s="774"/>
      <c r="C31" s="774"/>
      <c r="D31" s="774"/>
      <c r="E31" s="774"/>
      <c r="F31" s="774"/>
      <c r="G31" s="774"/>
      <c r="H31" s="774"/>
      <c r="I31" s="774"/>
      <c r="J31" s="774"/>
      <c r="K31" s="774"/>
      <c r="L31" s="774"/>
      <c r="M31" s="774"/>
      <c r="N31" s="774"/>
      <c r="O31" s="774"/>
      <c r="P31" s="774"/>
      <c r="Q31" s="774"/>
      <c r="R31" s="774"/>
      <c r="S31" s="774"/>
      <c r="T31" s="774"/>
      <c r="U31" s="774"/>
      <c r="V31" s="774"/>
      <c r="W31" s="774"/>
      <c r="X31" s="774"/>
      <c r="Y31" s="774"/>
      <c r="Z31" s="774"/>
      <c r="AA31" s="774"/>
      <c r="AB31" s="774"/>
      <c r="AC31" s="774"/>
      <c r="AD31" s="774"/>
      <c r="AE31" s="735"/>
      <c r="AF31" s="775"/>
      <c r="AG31" s="735"/>
    </row>
    <row r="32" spans="1:33">
      <c r="A32" s="774"/>
      <c r="B32" s="774"/>
      <c r="C32" s="774"/>
      <c r="D32" s="774"/>
      <c r="E32" s="774"/>
      <c r="F32" s="774"/>
      <c r="G32" s="774"/>
      <c r="H32" s="774"/>
      <c r="I32" s="774"/>
      <c r="J32" s="774"/>
      <c r="K32" s="774"/>
      <c r="L32" s="774"/>
      <c r="M32" s="774"/>
      <c r="N32" s="774"/>
      <c r="O32" s="774"/>
      <c r="P32" s="774"/>
      <c r="Q32" s="774"/>
      <c r="R32" s="774"/>
      <c r="S32" s="774"/>
      <c r="T32" s="774"/>
      <c r="U32" s="774"/>
      <c r="V32" s="774"/>
      <c r="W32" s="774"/>
      <c r="X32" s="774"/>
      <c r="Y32" s="774"/>
      <c r="Z32" s="774"/>
      <c r="AA32" s="774"/>
      <c r="AB32" s="774"/>
      <c r="AC32" s="774"/>
      <c r="AD32" s="774"/>
      <c r="AE32" s="735"/>
      <c r="AF32" s="775"/>
      <c r="AG32" s="735"/>
    </row>
    <row r="33" spans="1:33">
      <c r="A33" s="774"/>
      <c r="B33" s="774"/>
      <c r="C33" s="774"/>
      <c r="D33" s="774"/>
      <c r="E33" s="774"/>
      <c r="F33" s="774"/>
      <c r="G33" s="774"/>
      <c r="H33" s="774"/>
      <c r="I33" s="774"/>
      <c r="J33" s="774"/>
      <c r="K33" s="774"/>
      <c r="L33" s="774"/>
      <c r="M33" s="774"/>
      <c r="N33" s="774"/>
      <c r="O33" s="774"/>
      <c r="P33" s="774"/>
      <c r="Q33" s="774"/>
      <c r="R33" s="774"/>
      <c r="S33" s="774"/>
      <c r="T33" s="774"/>
      <c r="U33" s="774"/>
      <c r="V33" s="774"/>
      <c r="W33" s="774"/>
      <c r="X33" s="774"/>
      <c r="Y33" s="774"/>
      <c r="Z33" s="774"/>
      <c r="AA33" s="774"/>
      <c r="AB33" s="774"/>
      <c r="AC33" s="774"/>
      <c r="AD33" s="774"/>
      <c r="AE33" s="735"/>
      <c r="AF33" s="775"/>
      <c r="AG33" s="735"/>
    </row>
    <row r="34" spans="1:33">
      <c r="A34" s="774"/>
      <c r="B34" s="774"/>
      <c r="C34" s="774"/>
      <c r="D34" s="774"/>
      <c r="E34" s="774"/>
      <c r="F34" s="774"/>
      <c r="G34" s="774"/>
      <c r="H34" s="774"/>
      <c r="I34" s="774"/>
      <c r="J34" s="774"/>
      <c r="K34" s="774"/>
      <c r="L34" s="774"/>
      <c r="M34" s="774"/>
      <c r="N34" s="774"/>
      <c r="O34" s="774"/>
      <c r="P34" s="774"/>
      <c r="Q34" s="774"/>
      <c r="R34" s="774"/>
      <c r="S34" s="774"/>
      <c r="T34" s="774"/>
      <c r="U34" s="774"/>
      <c r="V34" s="774"/>
      <c r="W34" s="774"/>
      <c r="X34" s="774"/>
      <c r="Y34" s="774"/>
      <c r="Z34" s="774"/>
      <c r="AA34" s="774"/>
      <c r="AB34" s="774"/>
      <c r="AC34" s="774"/>
      <c r="AD34" s="774"/>
      <c r="AE34" s="735"/>
      <c r="AF34" s="775"/>
      <c r="AG34" s="735"/>
    </row>
    <row r="35" spans="1:33">
      <c r="A35" s="774"/>
      <c r="B35" s="774"/>
      <c r="C35" s="774"/>
      <c r="D35" s="774"/>
      <c r="E35" s="774"/>
      <c r="F35" s="774"/>
      <c r="G35" s="774"/>
      <c r="H35" s="774"/>
      <c r="I35" s="774"/>
      <c r="J35" s="774"/>
      <c r="K35" s="774"/>
      <c r="L35" s="774"/>
      <c r="M35" s="774"/>
      <c r="N35" s="774"/>
      <c r="O35" s="774"/>
      <c r="P35" s="774"/>
      <c r="Q35" s="774"/>
      <c r="R35" s="774"/>
      <c r="S35" s="774"/>
      <c r="T35" s="774"/>
      <c r="U35" s="774"/>
      <c r="V35" s="774"/>
      <c r="W35" s="774"/>
      <c r="X35" s="774"/>
      <c r="Y35" s="774"/>
      <c r="Z35" s="774"/>
      <c r="AA35" s="774"/>
      <c r="AB35" s="774"/>
      <c r="AC35" s="774"/>
      <c r="AD35" s="774"/>
      <c r="AE35" s="735"/>
      <c r="AF35" s="775"/>
      <c r="AG35" s="735"/>
    </row>
    <row r="36" spans="1:33">
      <c r="A36" s="774"/>
      <c r="B36" s="774"/>
      <c r="C36" s="774"/>
      <c r="D36" s="774"/>
      <c r="E36" s="774"/>
      <c r="F36" s="774"/>
      <c r="G36" s="774"/>
      <c r="H36" s="774"/>
      <c r="I36" s="774"/>
      <c r="J36" s="774"/>
      <c r="K36" s="774"/>
      <c r="L36" s="774"/>
      <c r="M36" s="774"/>
      <c r="N36" s="774"/>
      <c r="O36" s="774"/>
      <c r="P36" s="774"/>
      <c r="Q36" s="774"/>
      <c r="R36" s="774"/>
      <c r="S36" s="774"/>
      <c r="T36" s="774"/>
      <c r="U36" s="774"/>
      <c r="V36" s="774"/>
      <c r="W36" s="774"/>
      <c r="X36" s="774"/>
      <c r="Y36" s="774"/>
      <c r="Z36" s="774"/>
      <c r="AA36" s="774"/>
      <c r="AB36" s="774"/>
      <c r="AC36" s="774"/>
      <c r="AD36" s="774"/>
      <c r="AE36" s="735"/>
      <c r="AF36" s="775"/>
      <c r="AG36" s="735"/>
    </row>
    <row r="37" spans="1:33">
      <c r="A37" s="774"/>
      <c r="B37" s="774"/>
      <c r="C37" s="774"/>
      <c r="D37" s="774"/>
      <c r="E37" s="774"/>
      <c r="F37" s="774"/>
      <c r="G37" s="774"/>
      <c r="H37" s="774"/>
      <c r="I37" s="774"/>
      <c r="J37" s="774"/>
      <c r="K37" s="774"/>
      <c r="L37" s="774"/>
      <c r="M37" s="774"/>
      <c r="N37" s="774"/>
      <c r="O37" s="774"/>
      <c r="P37" s="774"/>
      <c r="Q37" s="774"/>
      <c r="R37" s="774"/>
      <c r="S37" s="774"/>
      <c r="T37" s="774"/>
      <c r="U37" s="774"/>
      <c r="V37" s="774"/>
      <c r="W37" s="774"/>
      <c r="X37" s="774"/>
      <c r="Y37" s="774"/>
      <c r="Z37" s="774"/>
      <c r="AA37" s="774"/>
      <c r="AB37" s="774"/>
      <c r="AC37" s="774"/>
      <c r="AD37" s="774"/>
      <c r="AE37" s="735"/>
      <c r="AF37" s="775"/>
      <c r="AG37" s="735"/>
    </row>
    <row r="38" spans="1:33">
      <c r="A38" s="774"/>
      <c r="B38" s="774"/>
      <c r="C38" s="774"/>
      <c r="D38" s="774"/>
      <c r="E38" s="774"/>
      <c r="F38" s="774"/>
      <c r="G38" s="774"/>
      <c r="H38" s="774"/>
      <c r="I38" s="774"/>
      <c r="J38" s="774"/>
      <c r="K38" s="774"/>
      <c r="L38" s="774"/>
      <c r="M38" s="774"/>
      <c r="N38" s="774"/>
      <c r="O38" s="774"/>
      <c r="P38" s="774"/>
      <c r="Q38" s="774"/>
      <c r="R38" s="774"/>
      <c r="S38" s="774"/>
      <c r="T38" s="774"/>
      <c r="U38" s="774"/>
      <c r="V38" s="774"/>
      <c r="W38" s="774"/>
      <c r="X38" s="774"/>
      <c r="Y38" s="774"/>
      <c r="Z38" s="774"/>
      <c r="AA38" s="774"/>
      <c r="AB38" s="774"/>
      <c r="AC38" s="774"/>
      <c r="AD38" s="774"/>
      <c r="AE38" s="735"/>
      <c r="AF38" s="775"/>
      <c r="AG38" s="735"/>
    </row>
    <row r="39" spans="1:33">
      <c r="A39" s="774"/>
      <c r="B39" s="774"/>
      <c r="C39" s="774"/>
      <c r="D39" s="774"/>
      <c r="E39" s="774"/>
      <c r="F39" s="774"/>
      <c r="G39" s="774"/>
      <c r="H39" s="774"/>
      <c r="I39" s="774"/>
      <c r="J39" s="774"/>
      <c r="K39" s="774"/>
      <c r="L39" s="774"/>
      <c r="M39" s="774"/>
      <c r="N39" s="774"/>
      <c r="O39" s="774"/>
      <c r="P39" s="774"/>
      <c r="Q39" s="774"/>
      <c r="R39" s="774"/>
      <c r="S39" s="774"/>
      <c r="T39" s="774"/>
      <c r="U39" s="774"/>
      <c r="V39" s="774"/>
      <c r="W39" s="774"/>
      <c r="X39" s="774"/>
      <c r="Y39" s="774"/>
      <c r="Z39" s="774"/>
      <c r="AA39" s="774"/>
      <c r="AB39" s="774"/>
      <c r="AC39" s="774"/>
      <c r="AD39" s="774"/>
      <c r="AE39" s="735"/>
      <c r="AF39" s="775"/>
      <c r="AG39" s="735"/>
    </row>
    <row r="40" spans="1:33">
      <c r="A40" s="774"/>
      <c r="B40" s="774"/>
      <c r="C40" s="774"/>
      <c r="D40" s="774"/>
      <c r="E40" s="774"/>
      <c r="F40" s="774"/>
      <c r="G40" s="774"/>
      <c r="H40" s="774"/>
      <c r="I40" s="774"/>
      <c r="J40" s="774"/>
      <c r="K40" s="774"/>
      <c r="L40" s="774"/>
      <c r="M40" s="774"/>
      <c r="N40" s="774"/>
      <c r="O40" s="774"/>
      <c r="P40" s="774"/>
      <c r="Q40" s="774"/>
      <c r="R40" s="774"/>
      <c r="S40" s="774"/>
      <c r="T40" s="774"/>
      <c r="U40" s="774"/>
      <c r="V40" s="774"/>
      <c r="W40" s="774"/>
      <c r="X40" s="774"/>
      <c r="Y40" s="774"/>
      <c r="Z40" s="774"/>
      <c r="AA40" s="774"/>
      <c r="AB40" s="774"/>
      <c r="AC40" s="774"/>
      <c r="AD40" s="774"/>
      <c r="AE40" s="735"/>
      <c r="AF40" s="775"/>
      <c r="AG40" s="735"/>
    </row>
    <row r="41" spans="1:33">
      <c r="A41" s="774"/>
      <c r="B41" s="774"/>
      <c r="C41" s="774"/>
      <c r="D41" s="774"/>
      <c r="E41" s="774"/>
      <c r="F41" s="774"/>
      <c r="G41" s="774"/>
      <c r="H41" s="774"/>
      <c r="I41" s="774"/>
      <c r="J41" s="774"/>
      <c r="K41" s="774"/>
      <c r="L41" s="774"/>
      <c r="M41" s="774"/>
      <c r="N41" s="774"/>
      <c r="O41" s="774"/>
      <c r="P41" s="774"/>
      <c r="Q41" s="774"/>
      <c r="R41" s="774"/>
      <c r="S41" s="774"/>
      <c r="T41" s="774"/>
      <c r="U41" s="774"/>
      <c r="V41" s="774"/>
      <c r="W41" s="774"/>
      <c r="X41" s="774"/>
      <c r="Y41" s="774"/>
      <c r="Z41" s="774"/>
      <c r="AA41" s="774"/>
      <c r="AB41" s="774"/>
      <c r="AC41" s="774"/>
      <c r="AD41" s="774"/>
      <c r="AE41" s="735"/>
      <c r="AF41" s="775"/>
      <c r="AG41" s="735"/>
    </row>
    <row r="42" spans="1:33">
      <c r="A42" s="774"/>
      <c r="B42" s="774"/>
      <c r="C42" s="774"/>
      <c r="D42" s="774"/>
      <c r="E42" s="774"/>
      <c r="F42" s="774"/>
      <c r="G42" s="774"/>
      <c r="H42" s="774"/>
      <c r="I42" s="774"/>
      <c r="J42" s="774"/>
      <c r="K42" s="774"/>
      <c r="L42" s="774"/>
      <c r="M42" s="774"/>
      <c r="N42" s="774"/>
      <c r="O42" s="774"/>
      <c r="P42" s="774"/>
      <c r="Q42" s="774"/>
      <c r="R42" s="774"/>
      <c r="S42" s="774"/>
      <c r="T42" s="774"/>
      <c r="U42" s="774"/>
      <c r="V42" s="774"/>
      <c r="W42" s="774"/>
      <c r="X42" s="774"/>
      <c r="Y42" s="774"/>
      <c r="Z42" s="774"/>
      <c r="AA42" s="774"/>
      <c r="AB42" s="774"/>
      <c r="AC42" s="774"/>
      <c r="AD42" s="774"/>
      <c r="AE42" s="735"/>
      <c r="AF42" s="775"/>
      <c r="AG42" s="735"/>
    </row>
    <row r="43" spans="1:33">
      <c r="A43" s="774"/>
      <c r="B43" s="774"/>
      <c r="C43" s="774"/>
      <c r="D43" s="774"/>
      <c r="E43" s="774"/>
      <c r="F43" s="774"/>
      <c r="G43" s="774"/>
      <c r="H43" s="774"/>
      <c r="I43" s="774"/>
      <c r="J43" s="774"/>
      <c r="K43" s="774"/>
      <c r="L43" s="774"/>
      <c r="M43" s="774"/>
      <c r="N43" s="774"/>
      <c r="O43" s="774"/>
      <c r="P43" s="774"/>
      <c r="Q43" s="774"/>
      <c r="R43" s="774"/>
      <c r="S43" s="774"/>
      <c r="T43" s="774"/>
      <c r="U43" s="774"/>
      <c r="V43" s="774"/>
      <c r="W43" s="774"/>
      <c r="X43" s="774"/>
      <c r="Y43" s="774"/>
      <c r="Z43" s="774"/>
      <c r="AA43" s="774"/>
      <c r="AB43" s="774"/>
      <c r="AC43" s="774"/>
      <c r="AD43" s="774"/>
      <c r="AE43" s="735"/>
      <c r="AF43" s="775"/>
      <c r="AG43" s="735"/>
    </row>
    <row r="44" spans="1:33">
      <c r="A44" s="774"/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N44" s="774"/>
      <c r="O44" s="774"/>
      <c r="P44" s="774"/>
      <c r="Q44" s="774"/>
      <c r="R44" s="774"/>
      <c r="S44" s="774"/>
      <c r="T44" s="774"/>
      <c r="U44" s="774"/>
      <c r="V44" s="774"/>
      <c r="W44" s="774"/>
      <c r="X44" s="774"/>
      <c r="Y44" s="774"/>
      <c r="Z44" s="774"/>
      <c r="AA44" s="774"/>
      <c r="AB44" s="774"/>
      <c r="AC44" s="774"/>
      <c r="AD44" s="774"/>
      <c r="AE44" s="735"/>
      <c r="AF44" s="775"/>
      <c r="AG44" s="735"/>
    </row>
    <row r="45" spans="1:33">
      <c r="A45" s="774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N45" s="774"/>
      <c r="O45" s="774"/>
      <c r="P45" s="774"/>
      <c r="Q45" s="774"/>
      <c r="R45" s="774"/>
      <c r="S45" s="774"/>
      <c r="T45" s="774"/>
      <c r="U45" s="774"/>
      <c r="V45" s="774"/>
      <c r="W45" s="774"/>
      <c r="X45" s="774"/>
      <c r="Y45" s="774"/>
      <c r="Z45" s="774"/>
      <c r="AA45" s="774"/>
      <c r="AB45" s="774"/>
      <c r="AC45" s="774"/>
      <c r="AD45" s="774"/>
      <c r="AE45" s="735"/>
      <c r="AF45" s="775"/>
      <c r="AG45" s="735"/>
    </row>
    <row r="46" spans="1:33">
      <c r="A46" s="774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774"/>
      <c r="O46" s="774"/>
      <c r="P46" s="774"/>
      <c r="Q46" s="774"/>
      <c r="R46" s="774"/>
      <c r="S46" s="774"/>
      <c r="T46" s="774"/>
      <c r="U46" s="774"/>
      <c r="V46" s="774"/>
      <c r="W46" s="774"/>
      <c r="X46" s="774"/>
      <c r="Y46" s="774"/>
      <c r="Z46" s="774"/>
      <c r="AA46" s="774"/>
      <c r="AB46" s="774"/>
      <c r="AC46" s="774"/>
      <c r="AD46" s="774"/>
      <c r="AE46" s="735"/>
      <c r="AF46" s="775"/>
      <c r="AG46" s="735"/>
    </row>
    <row r="47" spans="1:33">
      <c r="A47" s="774"/>
      <c r="B47" s="774"/>
      <c r="C47" s="774"/>
      <c r="D47" s="774"/>
      <c r="E47" s="774"/>
      <c r="F47" s="774"/>
      <c r="G47" s="774"/>
      <c r="H47" s="774"/>
      <c r="I47" s="774"/>
      <c r="J47" s="774"/>
      <c r="K47" s="774"/>
      <c r="L47" s="774"/>
      <c r="M47" s="774"/>
      <c r="N47" s="774"/>
      <c r="O47" s="774"/>
      <c r="P47" s="774"/>
      <c r="Q47" s="774"/>
      <c r="R47" s="774"/>
      <c r="S47" s="774"/>
      <c r="T47" s="774"/>
      <c r="U47" s="774"/>
      <c r="V47" s="774"/>
      <c r="W47" s="774"/>
      <c r="X47" s="774"/>
      <c r="Y47" s="774"/>
      <c r="Z47" s="774"/>
      <c r="AA47" s="774"/>
      <c r="AB47" s="774"/>
      <c r="AC47" s="774"/>
      <c r="AD47" s="774"/>
      <c r="AE47" s="735"/>
      <c r="AF47" s="775"/>
      <c r="AG47" s="735"/>
    </row>
    <row r="48" spans="1:33">
      <c r="A48" s="774"/>
      <c r="B48" s="774"/>
      <c r="C48" s="774"/>
      <c r="D48" s="774"/>
      <c r="E48" s="774"/>
      <c r="F48" s="774"/>
      <c r="G48" s="774"/>
      <c r="H48" s="774"/>
      <c r="I48" s="774"/>
      <c r="J48" s="774"/>
      <c r="K48" s="774"/>
      <c r="L48" s="774"/>
      <c r="M48" s="774"/>
      <c r="N48" s="774"/>
      <c r="O48" s="774"/>
      <c r="P48" s="774"/>
      <c r="Q48" s="774"/>
      <c r="R48" s="774"/>
      <c r="S48" s="774"/>
      <c r="T48" s="774"/>
      <c r="U48" s="774"/>
      <c r="V48" s="774"/>
      <c r="W48" s="774"/>
      <c r="X48" s="774"/>
      <c r="Y48" s="774"/>
      <c r="Z48" s="774"/>
      <c r="AA48" s="774"/>
      <c r="AB48" s="774"/>
      <c r="AC48" s="774"/>
      <c r="AD48" s="774"/>
      <c r="AE48" s="735"/>
      <c r="AF48" s="775"/>
      <c r="AG48" s="735"/>
    </row>
    <row r="49" spans="1:33">
      <c r="A49" s="774"/>
      <c r="B49" s="774"/>
      <c r="C49" s="774"/>
      <c r="D49" s="774"/>
      <c r="E49" s="774"/>
      <c r="F49" s="774"/>
      <c r="G49" s="774"/>
      <c r="H49" s="774"/>
      <c r="I49" s="774"/>
      <c r="J49" s="774"/>
      <c r="K49" s="774"/>
      <c r="L49" s="774"/>
      <c r="M49" s="774"/>
      <c r="N49" s="774"/>
      <c r="O49" s="774"/>
      <c r="P49" s="774"/>
      <c r="Q49" s="774"/>
      <c r="R49" s="774"/>
      <c r="S49" s="774"/>
      <c r="T49" s="774"/>
      <c r="U49" s="774"/>
      <c r="V49" s="774"/>
      <c r="W49" s="774"/>
      <c r="X49" s="774"/>
      <c r="Y49" s="774"/>
      <c r="Z49" s="774"/>
      <c r="AA49" s="774"/>
      <c r="AB49" s="774"/>
      <c r="AC49" s="774"/>
      <c r="AD49" s="774"/>
      <c r="AE49" s="735"/>
      <c r="AF49" s="775"/>
      <c r="AG49" s="735"/>
    </row>
    <row r="50" spans="1:33">
      <c r="A50" s="774"/>
      <c r="B50" s="774"/>
      <c r="C50" s="774"/>
      <c r="D50" s="774"/>
      <c r="E50" s="774"/>
      <c r="F50" s="774"/>
      <c r="G50" s="774"/>
      <c r="H50" s="774"/>
      <c r="I50" s="774"/>
      <c r="J50" s="774"/>
      <c r="K50" s="774"/>
      <c r="L50" s="774"/>
      <c r="M50" s="774"/>
      <c r="N50" s="774"/>
      <c r="O50" s="774"/>
      <c r="P50" s="774"/>
      <c r="Q50" s="774"/>
      <c r="R50" s="774"/>
      <c r="S50" s="774"/>
      <c r="T50" s="774"/>
      <c r="U50" s="774"/>
      <c r="V50" s="774"/>
      <c r="W50" s="774"/>
      <c r="X50" s="774"/>
      <c r="Y50" s="774"/>
      <c r="Z50" s="774"/>
      <c r="AA50" s="774"/>
      <c r="AB50" s="774"/>
      <c r="AC50" s="774"/>
      <c r="AD50" s="774"/>
      <c r="AE50" s="735"/>
      <c r="AF50" s="775"/>
      <c r="AG50" s="735"/>
    </row>
    <row r="51" spans="1:33">
      <c r="A51" s="774"/>
      <c r="B51" s="774"/>
      <c r="C51" s="774"/>
      <c r="D51" s="774"/>
      <c r="E51" s="774"/>
      <c r="F51" s="774"/>
      <c r="G51" s="774"/>
      <c r="H51" s="774"/>
      <c r="I51" s="774"/>
      <c r="J51" s="774"/>
      <c r="K51" s="774"/>
      <c r="L51" s="774"/>
      <c r="M51" s="774"/>
      <c r="N51" s="774"/>
      <c r="O51" s="774"/>
      <c r="P51" s="774"/>
      <c r="Q51" s="774"/>
      <c r="R51" s="774"/>
      <c r="S51" s="774"/>
      <c r="T51" s="774"/>
      <c r="U51" s="774"/>
      <c r="V51" s="774"/>
      <c r="W51" s="774"/>
      <c r="X51" s="774"/>
      <c r="Y51" s="774"/>
      <c r="Z51" s="774"/>
      <c r="AA51" s="774"/>
      <c r="AB51" s="774"/>
      <c r="AC51" s="774"/>
      <c r="AD51" s="774"/>
      <c r="AE51" s="735"/>
      <c r="AF51" s="775"/>
      <c r="AG51" s="735"/>
    </row>
    <row r="52" spans="1:33">
      <c r="A52" s="774"/>
      <c r="B52" s="774"/>
      <c r="C52" s="774"/>
      <c r="D52" s="774"/>
      <c r="E52" s="774"/>
      <c r="F52" s="774"/>
      <c r="G52" s="774"/>
      <c r="H52" s="774"/>
      <c r="I52" s="774"/>
      <c r="J52" s="774"/>
      <c r="K52" s="774"/>
      <c r="L52" s="774"/>
      <c r="M52" s="774"/>
      <c r="N52" s="774"/>
      <c r="O52" s="774"/>
      <c r="P52" s="774"/>
      <c r="Q52" s="774"/>
      <c r="R52" s="774"/>
      <c r="S52" s="774"/>
      <c r="T52" s="774"/>
      <c r="U52" s="774"/>
      <c r="V52" s="774"/>
      <c r="W52" s="774"/>
      <c r="X52" s="774"/>
      <c r="Y52" s="774"/>
      <c r="Z52" s="774"/>
      <c r="AA52" s="774"/>
      <c r="AB52" s="774"/>
      <c r="AC52" s="774"/>
      <c r="AD52" s="774"/>
      <c r="AE52" s="735"/>
      <c r="AF52" s="775"/>
      <c r="AG52" s="735"/>
    </row>
    <row r="53" spans="1:33">
      <c r="A53" s="774"/>
      <c r="B53" s="774"/>
      <c r="C53" s="774"/>
      <c r="D53" s="774"/>
      <c r="E53" s="774"/>
      <c r="F53" s="774"/>
      <c r="G53" s="774"/>
      <c r="H53" s="774"/>
      <c r="I53" s="774"/>
      <c r="J53" s="774"/>
      <c r="K53" s="774"/>
      <c r="L53" s="774"/>
      <c r="M53" s="774"/>
      <c r="N53" s="774"/>
      <c r="O53" s="774"/>
      <c r="P53" s="774"/>
      <c r="Q53" s="774"/>
      <c r="R53" s="774"/>
      <c r="S53" s="774"/>
      <c r="T53" s="774"/>
      <c r="U53" s="774"/>
      <c r="V53" s="774"/>
      <c r="W53" s="774"/>
      <c r="X53" s="774"/>
      <c r="Y53" s="774"/>
      <c r="Z53" s="774"/>
      <c r="AA53" s="774"/>
      <c r="AB53" s="774"/>
      <c r="AC53" s="774"/>
      <c r="AD53" s="774"/>
      <c r="AE53" s="735"/>
      <c r="AF53" s="775"/>
      <c r="AG53" s="735"/>
    </row>
    <row r="54" spans="1:33">
      <c r="A54" s="774"/>
      <c r="B54" s="774"/>
      <c r="C54" s="774"/>
      <c r="D54" s="774"/>
      <c r="E54" s="774"/>
      <c r="F54" s="774"/>
      <c r="G54" s="774"/>
      <c r="H54" s="774"/>
      <c r="I54" s="774"/>
      <c r="J54" s="774"/>
      <c r="K54" s="774"/>
      <c r="L54" s="774"/>
      <c r="M54" s="774"/>
      <c r="N54" s="774"/>
      <c r="O54" s="774"/>
      <c r="P54" s="774"/>
      <c r="Q54" s="774"/>
      <c r="R54" s="774"/>
      <c r="S54" s="774"/>
      <c r="T54" s="774"/>
      <c r="U54" s="774"/>
      <c r="V54" s="774"/>
      <c r="W54" s="774"/>
      <c r="X54" s="774"/>
      <c r="Y54" s="774"/>
      <c r="Z54" s="774"/>
      <c r="AA54" s="774"/>
      <c r="AB54" s="774"/>
      <c r="AC54" s="774"/>
      <c r="AD54" s="774"/>
      <c r="AE54" s="735"/>
      <c r="AF54" s="775"/>
      <c r="AG54" s="735"/>
    </row>
    <row r="55" spans="1:33">
      <c r="A55" s="774"/>
      <c r="B55" s="774"/>
      <c r="C55" s="774"/>
      <c r="D55" s="774"/>
      <c r="E55" s="774"/>
      <c r="F55" s="774"/>
      <c r="G55" s="774"/>
      <c r="H55" s="774"/>
      <c r="I55" s="774"/>
      <c r="J55" s="774"/>
      <c r="K55" s="774"/>
      <c r="L55" s="774"/>
      <c r="M55" s="774"/>
      <c r="N55" s="774"/>
      <c r="O55" s="774"/>
      <c r="P55" s="774"/>
      <c r="Q55" s="774"/>
      <c r="R55" s="774"/>
      <c r="S55" s="774"/>
      <c r="T55" s="774"/>
      <c r="U55" s="774"/>
      <c r="V55" s="774"/>
      <c r="W55" s="774"/>
      <c r="X55" s="774"/>
      <c r="Y55" s="774"/>
      <c r="Z55" s="774"/>
      <c r="AA55" s="774"/>
      <c r="AB55" s="774"/>
      <c r="AC55" s="774"/>
      <c r="AD55" s="774"/>
      <c r="AE55" s="735"/>
      <c r="AF55" s="775"/>
      <c r="AG55" s="735"/>
    </row>
    <row r="56" spans="1:33">
      <c r="A56" s="774"/>
      <c r="B56" s="774"/>
      <c r="C56" s="774"/>
      <c r="D56" s="774"/>
      <c r="E56" s="774"/>
      <c r="F56" s="774"/>
      <c r="G56" s="774"/>
      <c r="H56" s="774"/>
      <c r="I56" s="774"/>
      <c r="J56" s="774"/>
      <c r="K56" s="774"/>
      <c r="L56" s="774"/>
      <c r="M56" s="774"/>
      <c r="N56" s="774"/>
      <c r="O56" s="774"/>
      <c r="P56" s="774"/>
      <c r="Q56" s="774"/>
      <c r="R56" s="774"/>
      <c r="S56" s="774"/>
      <c r="T56" s="774"/>
      <c r="U56" s="774"/>
      <c r="V56" s="774"/>
      <c r="W56" s="774"/>
      <c r="X56" s="774"/>
      <c r="Y56" s="774"/>
      <c r="Z56" s="774"/>
      <c r="AA56" s="774"/>
      <c r="AB56" s="774"/>
      <c r="AC56" s="774"/>
      <c r="AD56" s="774"/>
      <c r="AE56" s="735"/>
      <c r="AF56" s="775"/>
      <c r="AG56" s="735"/>
    </row>
    <row r="57" spans="1:33">
      <c r="A57" s="774"/>
      <c r="B57" s="774"/>
      <c r="C57" s="774"/>
      <c r="D57" s="774"/>
      <c r="E57" s="774"/>
      <c r="F57" s="774"/>
      <c r="G57" s="774"/>
      <c r="H57" s="774"/>
      <c r="I57" s="774"/>
      <c r="J57" s="774"/>
      <c r="K57" s="774"/>
      <c r="L57" s="774"/>
      <c r="M57" s="774"/>
      <c r="N57" s="774"/>
      <c r="O57" s="774"/>
      <c r="P57" s="774"/>
      <c r="Q57" s="774"/>
      <c r="R57" s="774"/>
      <c r="S57" s="774"/>
      <c r="T57" s="774"/>
      <c r="U57" s="774"/>
      <c r="V57" s="774"/>
      <c r="W57" s="774"/>
      <c r="X57" s="774"/>
      <c r="Y57" s="774"/>
      <c r="Z57" s="774"/>
      <c r="AA57" s="774"/>
      <c r="AB57" s="774"/>
      <c r="AC57" s="774"/>
      <c r="AD57" s="774"/>
      <c r="AE57" s="735"/>
      <c r="AF57" s="775"/>
      <c r="AG57" s="735"/>
    </row>
    <row r="58" spans="1:33">
      <c r="A58" s="774"/>
      <c r="B58" s="774"/>
      <c r="C58" s="774"/>
      <c r="D58" s="774"/>
      <c r="E58" s="774"/>
      <c r="F58" s="774"/>
      <c r="G58" s="774"/>
      <c r="H58" s="774"/>
      <c r="I58" s="774"/>
      <c r="J58" s="774"/>
      <c r="K58" s="774"/>
      <c r="L58" s="774"/>
      <c r="M58" s="774"/>
      <c r="N58" s="774"/>
      <c r="O58" s="774"/>
      <c r="P58" s="774"/>
      <c r="Q58" s="774"/>
      <c r="R58" s="774"/>
      <c r="S58" s="774"/>
      <c r="T58" s="774"/>
      <c r="U58" s="774"/>
      <c r="V58" s="774"/>
      <c r="W58" s="774"/>
      <c r="X58" s="774"/>
      <c r="Y58" s="774"/>
      <c r="Z58" s="774"/>
      <c r="AA58" s="774"/>
      <c r="AB58" s="774"/>
      <c r="AC58" s="774"/>
      <c r="AD58" s="774"/>
      <c r="AE58" s="735"/>
      <c r="AF58" s="775"/>
      <c r="AG58" s="735"/>
    </row>
    <row r="59" spans="1:33">
      <c r="A59" s="774"/>
      <c r="B59" s="774"/>
      <c r="C59" s="774"/>
      <c r="D59" s="774"/>
      <c r="E59" s="774"/>
      <c r="F59" s="774"/>
      <c r="G59" s="774"/>
      <c r="H59" s="774"/>
      <c r="I59" s="774"/>
      <c r="J59" s="774"/>
      <c r="K59" s="774"/>
      <c r="L59" s="774"/>
      <c r="M59" s="774"/>
      <c r="N59" s="774"/>
      <c r="O59" s="774"/>
      <c r="P59" s="774"/>
      <c r="Q59" s="774"/>
      <c r="R59" s="774"/>
      <c r="S59" s="774"/>
      <c r="T59" s="774"/>
      <c r="U59" s="774"/>
      <c r="V59" s="774"/>
      <c r="W59" s="774"/>
      <c r="X59" s="774"/>
      <c r="Y59" s="774"/>
      <c r="Z59" s="774"/>
      <c r="AA59" s="774"/>
      <c r="AB59" s="774"/>
      <c r="AC59" s="774"/>
      <c r="AD59" s="774"/>
      <c r="AE59" s="735"/>
      <c r="AF59" s="775"/>
      <c r="AG59" s="735"/>
    </row>
    <row r="60" spans="1:33">
      <c r="A60" s="774"/>
      <c r="B60" s="774"/>
      <c r="C60" s="774"/>
      <c r="D60" s="774"/>
      <c r="E60" s="774"/>
      <c r="F60" s="774"/>
      <c r="G60" s="774"/>
      <c r="H60" s="774"/>
      <c r="I60" s="774"/>
      <c r="J60" s="774"/>
      <c r="K60" s="774"/>
      <c r="L60" s="774"/>
      <c r="M60" s="774"/>
      <c r="N60" s="774"/>
      <c r="O60" s="774"/>
      <c r="P60" s="774"/>
      <c r="Q60" s="774"/>
      <c r="R60" s="774"/>
      <c r="S60" s="774"/>
      <c r="T60" s="774"/>
      <c r="U60" s="774"/>
      <c r="V60" s="774"/>
      <c r="W60" s="774"/>
      <c r="X60" s="774"/>
      <c r="Y60" s="774"/>
      <c r="Z60" s="774"/>
      <c r="AA60" s="774"/>
      <c r="AB60" s="774"/>
      <c r="AC60" s="774"/>
      <c r="AD60" s="774"/>
      <c r="AE60" s="735"/>
      <c r="AF60" s="775"/>
      <c r="AG60" s="735"/>
    </row>
    <row r="61" spans="1:33">
      <c r="A61" s="774"/>
      <c r="B61" s="774"/>
      <c r="C61" s="774"/>
      <c r="D61" s="774"/>
      <c r="E61" s="774"/>
      <c r="F61" s="774"/>
      <c r="G61" s="774"/>
      <c r="H61" s="774"/>
      <c r="I61" s="774"/>
      <c r="J61" s="774"/>
      <c r="K61" s="774"/>
      <c r="L61" s="774"/>
      <c r="M61" s="774"/>
      <c r="N61" s="774"/>
      <c r="O61" s="774"/>
      <c r="P61" s="774"/>
      <c r="Q61" s="774"/>
      <c r="R61" s="774"/>
      <c r="S61" s="774"/>
      <c r="T61" s="774"/>
      <c r="U61" s="774"/>
      <c r="V61" s="774"/>
      <c r="W61" s="774"/>
      <c r="X61" s="774"/>
      <c r="Y61" s="774"/>
      <c r="Z61" s="774"/>
      <c r="AA61" s="774"/>
      <c r="AB61" s="774"/>
      <c r="AC61" s="774"/>
      <c r="AD61" s="774"/>
      <c r="AE61" s="735"/>
      <c r="AF61" s="775"/>
      <c r="AG61" s="735"/>
    </row>
    <row r="62" spans="1:33">
      <c r="A62" s="774"/>
      <c r="B62" s="774"/>
      <c r="C62" s="774"/>
      <c r="D62" s="774"/>
      <c r="E62" s="774"/>
      <c r="F62" s="774"/>
      <c r="G62" s="774"/>
      <c r="H62" s="774"/>
      <c r="I62" s="774"/>
      <c r="J62" s="774"/>
      <c r="K62" s="774"/>
      <c r="L62" s="774"/>
      <c r="M62" s="774"/>
      <c r="N62" s="774"/>
      <c r="O62" s="774"/>
      <c r="P62" s="774"/>
      <c r="Q62" s="774"/>
      <c r="R62" s="774"/>
      <c r="S62" s="774"/>
      <c r="T62" s="774"/>
      <c r="U62" s="774"/>
      <c r="V62" s="774"/>
      <c r="W62" s="774"/>
      <c r="X62" s="774"/>
      <c r="Y62" s="774"/>
      <c r="Z62" s="774"/>
      <c r="AA62" s="774"/>
      <c r="AB62" s="774"/>
      <c r="AC62" s="774"/>
      <c r="AD62" s="774"/>
      <c r="AE62" s="735"/>
      <c r="AF62" s="775"/>
      <c r="AG62" s="735"/>
    </row>
    <row r="63" spans="1:33">
      <c r="A63" s="774"/>
      <c r="B63" s="774"/>
      <c r="C63" s="774"/>
      <c r="D63" s="774"/>
      <c r="E63" s="774"/>
      <c r="F63" s="774"/>
      <c r="G63" s="774"/>
      <c r="H63" s="774"/>
      <c r="I63" s="774"/>
      <c r="J63" s="774"/>
      <c r="K63" s="774"/>
      <c r="L63" s="774"/>
      <c r="M63" s="774"/>
      <c r="N63" s="774"/>
      <c r="O63" s="774"/>
      <c r="P63" s="774"/>
      <c r="Q63" s="774"/>
      <c r="R63" s="774"/>
      <c r="S63" s="774"/>
      <c r="T63" s="774"/>
      <c r="U63" s="774"/>
      <c r="V63" s="774"/>
      <c r="W63" s="774"/>
      <c r="X63" s="774"/>
      <c r="Y63" s="774"/>
      <c r="Z63" s="774"/>
      <c r="AA63" s="774"/>
      <c r="AB63" s="774"/>
      <c r="AC63" s="774"/>
      <c r="AD63" s="774"/>
      <c r="AE63" s="735"/>
      <c r="AF63" s="775"/>
      <c r="AG63" s="735"/>
    </row>
    <row r="64" spans="1:33">
      <c r="A64" s="774"/>
      <c r="B64" s="774"/>
      <c r="C64" s="774"/>
      <c r="D64" s="774"/>
      <c r="E64" s="774"/>
      <c r="F64" s="774"/>
      <c r="G64" s="774"/>
      <c r="H64" s="774"/>
      <c r="I64" s="774"/>
      <c r="J64" s="774"/>
      <c r="K64" s="774"/>
      <c r="L64" s="774"/>
      <c r="M64" s="774"/>
      <c r="N64" s="774"/>
      <c r="O64" s="774"/>
      <c r="P64" s="774"/>
      <c r="Q64" s="774"/>
      <c r="R64" s="774"/>
      <c r="S64" s="774"/>
      <c r="T64" s="774"/>
      <c r="U64" s="774"/>
      <c r="V64" s="774"/>
      <c r="W64" s="774"/>
      <c r="X64" s="774"/>
      <c r="Y64" s="774"/>
      <c r="Z64" s="774"/>
      <c r="AA64" s="774"/>
      <c r="AB64" s="774"/>
      <c r="AC64" s="774"/>
      <c r="AD64" s="774"/>
      <c r="AE64" s="735"/>
      <c r="AF64" s="775"/>
      <c r="AG64" s="735"/>
    </row>
    <row r="65" spans="1:33">
      <c r="A65" s="774"/>
      <c r="B65" s="774"/>
      <c r="C65" s="774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  <c r="P65" s="774"/>
      <c r="Q65" s="774"/>
      <c r="R65" s="774"/>
      <c r="S65" s="774"/>
      <c r="T65" s="774"/>
      <c r="U65" s="774"/>
      <c r="V65" s="774"/>
      <c r="W65" s="774"/>
      <c r="X65" s="774"/>
      <c r="Y65" s="774"/>
      <c r="Z65" s="774"/>
      <c r="AA65" s="774"/>
      <c r="AB65" s="774"/>
      <c r="AC65" s="774"/>
      <c r="AD65" s="774"/>
      <c r="AE65" s="735"/>
      <c r="AF65" s="775"/>
      <c r="AG65" s="735"/>
    </row>
    <row r="66" spans="1:33">
      <c r="A66" s="774"/>
      <c r="B66" s="774"/>
      <c r="C66" s="774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  <c r="P66" s="774"/>
      <c r="Q66" s="774"/>
      <c r="R66" s="774"/>
      <c r="S66" s="774"/>
      <c r="T66" s="774"/>
      <c r="U66" s="774"/>
      <c r="V66" s="774"/>
      <c r="W66" s="774"/>
      <c r="X66" s="774"/>
      <c r="Y66" s="774"/>
      <c r="Z66" s="774"/>
      <c r="AA66" s="774"/>
      <c r="AB66" s="774"/>
      <c r="AC66" s="774"/>
      <c r="AD66" s="774"/>
      <c r="AE66" s="735"/>
      <c r="AF66" s="775"/>
      <c r="AG66" s="735"/>
    </row>
    <row r="67" spans="1:33">
      <c r="A67" s="774"/>
      <c r="B67" s="774"/>
      <c r="C67" s="774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  <c r="P67" s="774"/>
      <c r="Q67" s="774"/>
      <c r="R67" s="774"/>
      <c r="S67" s="774"/>
      <c r="T67" s="774"/>
      <c r="U67" s="774"/>
      <c r="V67" s="774"/>
      <c r="W67" s="774"/>
      <c r="X67" s="774"/>
      <c r="Y67" s="774"/>
      <c r="Z67" s="774"/>
      <c r="AA67" s="774"/>
      <c r="AB67" s="774"/>
      <c r="AC67" s="774"/>
      <c r="AD67" s="774"/>
      <c r="AE67" s="735"/>
      <c r="AF67" s="775"/>
      <c r="AG67" s="735"/>
    </row>
    <row r="68" spans="1:33">
      <c r="A68" s="774"/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N68" s="774"/>
      <c r="O68" s="774"/>
      <c r="P68" s="774"/>
      <c r="Q68" s="774"/>
      <c r="R68" s="774"/>
      <c r="S68" s="774"/>
      <c r="T68" s="774"/>
      <c r="U68" s="774"/>
      <c r="V68" s="774"/>
      <c r="W68" s="774"/>
      <c r="X68" s="774"/>
      <c r="Y68" s="774"/>
      <c r="Z68" s="774"/>
      <c r="AA68" s="774"/>
      <c r="AB68" s="774"/>
      <c r="AC68" s="774"/>
      <c r="AD68" s="774"/>
      <c r="AE68" s="735"/>
      <c r="AF68" s="775"/>
      <c r="AG68" s="735"/>
    </row>
    <row r="69" spans="1:33">
      <c r="A69" s="774"/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N69" s="774"/>
      <c r="O69" s="774"/>
      <c r="P69" s="774"/>
      <c r="Q69" s="774"/>
      <c r="R69" s="774"/>
      <c r="S69" s="774"/>
      <c r="T69" s="774"/>
      <c r="U69" s="774"/>
      <c r="V69" s="774"/>
      <c r="W69" s="774"/>
      <c r="X69" s="774"/>
      <c r="Y69" s="774"/>
      <c r="Z69" s="774"/>
      <c r="AA69" s="774"/>
      <c r="AB69" s="774"/>
      <c r="AC69" s="774"/>
      <c r="AD69" s="774"/>
      <c r="AE69" s="735"/>
      <c r="AF69" s="775"/>
      <c r="AG69" s="735"/>
    </row>
    <row r="70" spans="1:33">
      <c r="A70" s="774"/>
      <c r="B70" s="774"/>
      <c r="C70" s="774"/>
      <c r="D70" s="774"/>
      <c r="E70" s="774"/>
      <c r="F70" s="774"/>
      <c r="G70" s="774"/>
      <c r="H70" s="774"/>
      <c r="I70" s="774"/>
      <c r="J70" s="774"/>
      <c r="K70" s="774"/>
      <c r="L70" s="774"/>
      <c r="M70" s="774"/>
      <c r="N70" s="774"/>
      <c r="O70" s="774"/>
      <c r="P70" s="774"/>
      <c r="Q70" s="774"/>
      <c r="R70" s="774"/>
      <c r="S70" s="774"/>
      <c r="T70" s="774"/>
      <c r="U70" s="774"/>
      <c r="V70" s="774"/>
      <c r="W70" s="774"/>
      <c r="X70" s="774"/>
      <c r="Y70" s="774"/>
      <c r="Z70" s="774"/>
      <c r="AA70" s="774"/>
      <c r="AB70" s="774"/>
      <c r="AC70" s="774"/>
      <c r="AD70" s="774"/>
      <c r="AE70" s="735"/>
      <c r="AF70" s="775"/>
      <c r="AG70" s="735"/>
    </row>
    <row r="71" spans="1:33">
      <c r="A71" s="774"/>
      <c r="B71" s="774"/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774"/>
      <c r="P71" s="774"/>
      <c r="Q71" s="774"/>
      <c r="R71" s="774"/>
      <c r="S71" s="774"/>
      <c r="T71" s="774"/>
      <c r="U71" s="774"/>
      <c r="V71" s="774"/>
      <c r="W71" s="774"/>
      <c r="X71" s="774"/>
      <c r="Y71" s="774"/>
      <c r="Z71" s="774"/>
      <c r="AA71" s="774"/>
      <c r="AB71" s="774"/>
      <c r="AC71" s="774"/>
      <c r="AD71" s="774"/>
      <c r="AE71" s="735"/>
      <c r="AF71" s="775"/>
      <c r="AG71" s="735"/>
    </row>
    <row r="72" spans="1:33">
      <c r="A72" s="774"/>
      <c r="B72" s="774"/>
      <c r="C72" s="774"/>
      <c r="D72" s="774"/>
      <c r="E72" s="774"/>
      <c r="F72" s="774"/>
      <c r="G72" s="774"/>
      <c r="H72" s="774"/>
      <c r="I72" s="774"/>
      <c r="J72" s="774"/>
      <c r="K72" s="774"/>
      <c r="L72" s="774"/>
      <c r="M72" s="774"/>
      <c r="N72" s="774"/>
      <c r="O72" s="774"/>
      <c r="P72" s="774"/>
      <c r="Q72" s="774"/>
      <c r="R72" s="774"/>
      <c r="S72" s="774"/>
      <c r="T72" s="774"/>
      <c r="U72" s="774"/>
      <c r="V72" s="774"/>
      <c r="W72" s="774"/>
      <c r="X72" s="774"/>
      <c r="Y72" s="774"/>
      <c r="Z72" s="774"/>
      <c r="AA72" s="774"/>
      <c r="AB72" s="774"/>
      <c r="AC72" s="774"/>
      <c r="AD72" s="774"/>
      <c r="AE72" s="735"/>
      <c r="AF72" s="775"/>
      <c r="AG72" s="735"/>
    </row>
    <row r="73" spans="1:33">
      <c r="A73" s="774"/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774"/>
      <c r="O73" s="774"/>
      <c r="P73" s="774"/>
      <c r="Q73" s="774"/>
      <c r="R73" s="774"/>
      <c r="S73" s="774"/>
      <c r="T73" s="774"/>
      <c r="U73" s="774"/>
      <c r="V73" s="774"/>
      <c r="W73" s="774"/>
      <c r="X73" s="774"/>
      <c r="Y73" s="774"/>
      <c r="Z73" s="774"/>
      <c r="AA73" s="774"/>
      <c r="AB73" s="774"/>
      <c r="AC73" s="774"/>
      <c r="AD73" s="774"/>
      <c r="AE73" s="735"/>
      <c r="AF73" s="775"/>
      <c r="AG73" s="735"/>
    </row>
    <row r="74" spans="1:33">
      <c r="A74" s="774"/>
      <c r="B74" s="774"/>
      <c r="C74" s="774"/>
      <c r="D74" s="774"/>
      <c r="E74" s="774"/>
      <c r="F74" s="774"/>
      <c r="G74" s="774"/>
      <c r="H74" s="774"/>
      <c r="I74" s="774"/>
      <c r="J74" s="774"/>
      <c r="K74" s="774"/>
      <c r="L74" s="774"/>
      <c r="M74" s="774"/>
      <c r="N74" s="774"/>
      <c r="O74" s="774"/>
      <c r="P74" s="774"/>
      <c r="Q74" s="774"/>
      <c r="R74" s="774"/>
      <c r="S74" s="774"/>
      <c r="T74" s="774"/>
      <c r="U74" s="774"/>
      <c r="V74" s="774"/>
      <c r="W74" s="774"/>
      <c r="X74" s="774"/>
      <c r="Y74" s="774"/>
      <c r="Z74" s="774"/>
      <c r="AA74" s="774"/>
      <c r="AB74" s="774"/>
      <c r="AC74" s="774"/>
      <c r="AD74" s="774"/>
      <c r="AE74" s="735"/>
      <c r="AF74" s="775"/>
      <c r="AG74" s="735"/>
    </row>
    <row r="75" spans="1:33">
      <c r="A75" s="774"/>
      <c r="B75" s="774"/>
      <c r="C75" s="774"/>
      <c r="D75" s="774"/>
      <c r="E75" s="774"/>
      <c r="F75" s="774"/>
      <c r="G75" s="774"/>
      <c r="H75" s="774"/>
      <c r="I75" s="774"/>
      <c r="J75" s="774"/>
      <c r="K75" s="774"/>
      <c r="L75" s="774"/>
      <c r="M75" s="774"/>
      <c r="N75" s="774"/>
      <c r="O75" s="774"/>
      <c r="P75" s="774"/>
      <c r="Q75" s="774"/>
      <c r="R75" s="774"/>
      <c r="S75" s="774"/>
      <c r="T75" s="774"/>
      <c r="U75" s="774"/>
      <c r="V75" s="774"/>
      <c r="W75" s="774"/>
      <c r="X75" s="774"/>
      <c r="Y75" s="774"/>
      <c r="Z75" s="774"/>
      <c r="AA75" s="774"/>
      <c r="AB75" s="774"/>
      <c r="AC75" s="774"/>
      <c r="AD75" s="774"/>
      <c r="AE75" s="735"/>
      <c r="AF75" s="775"/>
      <c r="AG75" s="735"/>
    </row>
    <row r="76" spans="1:33">
      <c r="A76" s="774"/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774"/>
      <c r="O76" s="774"/>
      <c r="P76" s="774"/>
      <c r="Q76" s="774"/>
      <c r="R76" s="774"/>
      <c r="S76" s="774"/>
      <c r="T76" s="774"/>
      <c r="U76" s="774"/>
      <c r="V76" s="774"/>
      <c r="W76" s="774"/>
      <c r="X76" s="774"/>
      <c r="Y76" s="774"/>
      <c r="Z76" s="774"/>
      <c r="AA76" s="774"/>
      <c r="AB76" s="774"/>
      <c r="AC76" s="774"/>
      <c r="AD76" s="774"/>
      <c r="AE76" s="735"/>
      <c r="AF76" s="775"/>
      <c r="AG76" s="735"/>
    </row>
    <row r="77" spans="1:33">
      <c r="A77" s="774"/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774"/>
      <c r="O77" s="774"/>
      <c r="P77" s="774"/>
      <c r="Q77" s="774"/>
      <c r="R77" s="774"/>
      <c r="S77" s="774"/>
      <c r="T77" s="774"/>
      <c r="U77" s="774"/>
      <c r="V77" s="774"/>
      <c r="W77" s="774"/>
      <c r="X77" s="774"/>
      <c r="Y77" s="774"/>
      <c r="Z77" s="774"/>
      <c r="AA77" s="774"/>
      <c r="AB77" s="774"/>
      <c r="AC77" s="774"/>
      <c r="AD77" s="774"/>
      <c r="AE77" s="735"/>
      <c r="AF77" s="775"/>
      <c r="AG77" s="735"/>
    </row>
    <row r="78" spans="1:33">
      <c r="A78" s="774"/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  <c r="O78" s="774"/>
      <c r="P78" s="774"/>
      <c r="Q78" s="774"/>
      <c r="R78" s="774"/>
      <c r="S78" s="774"/>
      <c r="T78" s="774"/>
      <c r="U78" s="774"/>
      <c r="V78" s="774"/>
      <c r="W78" s="774"/>
      <c r="X78" s="774"/>
      <c r="Y78" s="774"/>
      <c r="Z78" s="774"/>
      <c r="AA78" s="774"/>
      <c r="AB78" s="774"/>
      <c r="AC78" s="774"/>
      <c r="AD78" s="774"/>
      <c r="AE78" s="735"/>
      <c r="AF78" s="775"/>
      <c r="AG78" s="735"/>
    </row>
    <row r="79" spans="1:33">
      <c r="A79" s="774"/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  <c r="O79" s="774"/>
      <c r="P79" s="774"/>
      <c r="Q79" s="774"/>
      <c r="R79" s="774"/>
      <c r="S79" s="774"/>
      <c r="T79" s="774"/>
      <c r="U79" s="774"/>
      <c r="V79" s="774"/>
      <c r="W79" s="774"/>
      <c r="X79" s="774"/>
      <c r="Y79" s="774"/>
      <c r="Z79" s="774"/>
      <c r="AA79" s="774"/>
      <c r="AB79" s="774"/>
      <c r="AC79" s="774"/>
      <c r="AD79" s="774"/>
      <c r="AE79" s="735"/>
      <c r="AF79" s="775"/>
      <c r="AG79" s="735"/>
    </row>
    <row r="80" spans="1:33">
      <c r="A80" s="774"/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  <c r="O80" s="774"/>
      <c r="P80" s="774"/>
      <c r="Q80" s="774"/>
      <c r="R80" s="774"/>
      <c r="S80" s="774"/>
      <c r="T80" s="774"/>
      <c r="U80" s="774"/>
      <c r="V80" s="774"/>
      <c r="W80" s="774"/>
      <c r="X80" s="774"/>
      <c r="Y80" s="774"/>
      <c r="Z80" s="774"/>
      <c r="AA80" s="774"/>
      <c r="AB80" s="774"/>
      <c r="AC80" s="774"/>
      <c r="AD80" s="774"/>
      <c r="AE80" s="735"/>
      <c r="AF80" s="775"/>
      <c r="AG80" s="735"/>
    </row>
    <row r="81" spans="1:33">
      <c r="A81" s="774"/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774"/>
      <c r="O81" s="774"/>
      <c r="P81" s="774"/>
      <c r="Q81" s="774"/>
      <c r="R81" s="774"/>
      <c r="S81" s="774"/>
      <c r="T81" s="774"/>
      <c r="U81" s="774"/>
      <c r="V81" s="774"/>
      <c r="W81" s="774"/>
      <c r="X81" s="774"/>
      <c r="Y81" s="774"/>
      <c r="Z81" s="774"/>
      <c r="AA81" s="774"/>
      <c r="AB81" s="774"/>
      <c r="AC81" s="774"/>
      <c r="AD81" s="774"/>
      <c r="AE81" s="735"/>
      <c r="AF81" s="775"/>
      <c r="AG81" s="735"/>
    </row>
    <row r="82" spans="1:33">
      <c r="A82" s="774"/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N82" s="774"/>
      <c r="O82" s="774"/>
      <c r="P82" s="774"/>
      <c r="Q82" s="774"/>
      <c r="R82" s="774"/>
      <c r="S82" s="774"/>
      <c r="T82" s="774"/>
      <c r="U82" s="774"/>
      <c r="V82" s="774"/>
      <c r="W82" s="774"/>
      <c r="X82" s="774"/>
      <c r="Y82" s="774"/>
      <c r="Z82" s="774"/>
      <c r="AA82" s="774"/>
      <c r="AB82" s="774"/>
      <c r="AC82" s="774"/>
      <c r="AD82" s="774"/>
      <c r="AE82" s="735"/>
      <c r="AF82" s="775"/>
      <c r="AG82" s="735"/>
    </row>
    <row r="83" spans="1:33">
      <c r="A83" s="774"/>
      <c r="B83" s="774"/>
      <c r="C83" s="774"/>
      <c r="D83" s="774"/>
      <c r="E83" s="774"/>
      <c r="F83" s="774"/>
      <c r="G83" s="774"/>
      <c r="H83" s="774"/>
      <c r="I83" s="774"/>
      <c r="J83" s="774"/>
      <c r="K83" s="774"/>
      <c r="L83" s="774"/>
      <c r="M83" s="774"/>
      <c r="N83" s="774"/>
      <c r="O83" s="774"/>
      <c r="P83" s="774"/>
      <c r="Q83" s="774"/>
      <c r="R83" s="774"/>
      <c r="S83" s="774"/>
      <c r="T83" s="774"/>
      <c r="U83" s="774"/>
      <c r="V83" s="774"/>
      <c r="W83" s="774"/>
      <c r="X83" s="774"/>
      <c r="Y83" s="774"/>
      <c r="Z83" s="774"/>
      <c r="AA83" s="774"/>
      <c r="AB83" s="774"/>
      <c r="AC83" s="774"/>
      <c r="AD83" s="774"/>
      <c r="AE83" s="735"/>
      <c r="AF83" s="775"/>
      <c r="AG83" s="735"/>
    </row>
    <row r="84" spans="1:33">
      <c r="A84" s="774"/>
      <c r="B84" s="774"/>
      <c r="C84" s="774"/>
      <c r="D84" s="774"/>
      <c r="E84" s="774"/>
      <c r="F84" s="774"/>
      <c r="G84" s="774"/>
      <c r="H84" s="774"/>
      <c r="I84" s="774"/>
      <c r="J84" s="774"/>
      <c r="K84" s="774"/>
      <c r="L84" s="774"/>
      <c r="M84" s="774"/>
      <c r="N84" s="774"/>
      <c r="O84" s="774"/>
      <c r="P84" s="774"/>
      <c r="Q84" s="774"/>
      <c r="R84" s="774"/>
      <c r="S84" s="774"/>
      <c r="T84" s="774"/>
      <c r="U84" s="774"/>
      <c r="V84" s="774"/>
      <c r="W84" s="774"/>
      <c r="X84" s="774"/>
      <c r="Y84" s="774"/>
      <c r="Z84" s="774"/>
      <c r="AA84" s="774"/>
      <c r="AB84" s="774"/>
      <c r="AC84" s="774"/>
      <c r="AD84" s="774"/>
      <c r="AE84" s="735"/>
      <c r="AF84" s="775"/>
      <c r="AG84" s="735"/>
    </row>
    <row r="85" spans="1:33">
      <c r="A85" s="774"/>
      <c r="B85" s="774"/>
      <c r="C85" s="774"/>
      <c r="D85" s="774"/>
      <c r="E85" s="774"/>
      <c r="F85" s="774"/>
      <c r="G85" s="774"/>
      <c r="H85" s="774"/>
      <c r="I85" s="774"/>
      <c r="J85" s="774"/>
      <c r="K85" s="774"/>
      <c r="L85" s="774"/>
      <c r="M85" s="774"/>
      <c r="N85" s="774"/>
      <c r="O85" s="774"/>
      <c r="P85" s="774"/>
      <c r="Q85" s="774"/>
      <c r="R85" s="774"/>
      <c r="S85" s="774"/>
      <c r="T85" s="774"/>
      <c r="U85" s="774"/>
      <c r="V85" s="774"/>
      <c r="W85" s="774"/>
      <c r="X85" s="774"/>
      <c r="Y85" s="774"/>
      <c r="Z85" s="774"/>
      <c r="AA85" s="774"/>
      <c r="AB85" s="774"/>
      <c r="AC85" s="774"/>
      <c r="AD85" s="774"/>
      <c r="AE85" s="735"/>
      <c r="AF85" s="775"/>
      <c r="AG85" s="735"/>
    </row>
    <row r="86" spans="1:33">
      <c r="A86" s="774"/>
      <c r="B86" s="774"/>
      <c r="C86" s="774"/>
      <c r="D86" s="774"/>
      <c r="E86" s="774"/>
      <c r="F86" s="774"/>
      <c r="G86" s="774"/>
      <c r="H86" s="774"/>
      <c r="I86" s="774"/>
      <c r="J86" s="774"/>
      <c r="K86" s="774"/>
      <c r="L86" s="774"/>
      <c r="M86" s="774"/>
      <c r="N86" s="774"/>
      <c r="O86" s="774"/>
      <c r="P86" s="774"/>
      <c r="Q86" s="774"/>
      <c r="R86" s="774"/>
      <c r="S86" s="774"/>
      <c r="T86" s="774"/>
      <c r="U86" s="774"/>
      <c r="V86" s="774"/>
      <c r="W86" s="774"/>
      <c r="X86" s="774"/>
      <c r="Y86" s="774"/>
      <c r="Z86" s="774"/>
      <c r="AA86" s="774"/>
      <c r="AB86" s="774"/>
      <c r="AC86" s="774"/>
      <c r="AD86" s="774"/>
      <c r="AE86" s="735"/>
      <c r="AF86" s="775"/>
      <c r="AG86" s="735"/>
    </row>
    <row r="87" spans="1:33">
      <c r="A87" s="774"/>
      <c r="B87" s="774"/>
      <c r="C87" s="774"/>
      <c r="D87" s="774"/>
      <c r="E87" s="774"/>
      <c r="F87" s="774"/>
      <c r="G87" s="774"/>
      <c r="H87" s="774"/>
      <c r="I87" s="774"/>
      <c r="J87" s="774"/>
      <c r="K87" s="774"/>
      <c r="L87" s="774"/>
      <c r="M87" s="774"/>
      <c r="N87" s="774"/>
      <c r="O87" s="774"/>
      <c r="P87" s="774"/>
      <c r="Q87" s="774"/>
      <c r="R87" s="774"/>
      <c r="S87" s="774"/>
      <c r="T87" s="774"/>
      <c r="U87" s="774"/>
      <c r="V87" s="774"/>
      <c r="W87" s="774"/>
      <c r="X87" s="774"/>
      <c r="Y87" s="774"/>
      <c r="Z87" s="774"/>
      <c r="AA87" s="774"/>
      <c r="AB87" s="774"/>
      <c r="AC87" s="774"/>
      <c r="AD87" s="774"/>
      <c r="AE87" s="735"/>
      <c r="AF87" s="775"/>
      <c r="AG87" s="735"/>
    </row>
    <row r="88" spans="1:33">
      <c r="A88" s="774"/>
      <c r="B88" s="774"/>
      <c r="C88" s="774"/>
      <c r="D88" s="774"/>
      <c r="E88" s="774"/>
      <c r="F88" s="774"/>
      <c r="G88" s="774"/>
      <c r="H88" s="774"/>
      <c r="I88" s="774"/>
      <c r="J88" s="774"/>
      <c r="K88" s="774"/>
      <c r="L88" s="774"/>
      <c r="M88" s="774"/>
      <c r="N88" s="774"/>
      <c r="O88" s="774"/>
      <c r="P88" s="774"/>
      <c r="Q88" s="774"/>
      <c r="R88" s="774"/>
      <c r="S88" s="774"/>
      <c r="T88" s="774"/>
      <c r="U88" s="774"/>
      <c r="V88" s="774"/>
      <c r="W88" s="774"/>
      <c r="X88" s="774"/>
      <c r="Y88" s="774"/>
      <c r="Z88" s="774"/>
      <c r="AA88" s="774"/>
      <c r="AB88" s="774"/>
      <c r="AC88" s="774"/>
      <c r="AD88" s="774"/>
      <c r="AE88" s="735"/>
      <c r="AF88" s="775"/>
      <c r="AG88" s="735"/>
    </row>
    <row r="89" spans="1:33">
      <c r="A89" s="774"/>
      <c r="B89" s="774"/>
      <c r="C89" s="774"/>
      <c r="D89" s="774"/>
      <c r="E89" s="774"/>
      <c r="F89" s="774"/>
      <c r="G89" s="774"/>
      <c r="H89" s="774"/>
      <c r="I89" s="774"/>
      <c r="J89" s="774"/>
      <c r="K89" s="774"/>
      <c r="L89" s="774"/>
      <c r="M89" s="774"/>
      <c r="N89" s="774"/>
      <c r="O89" s="774"/>
      <c r="P89" s="774"/>
      <c r="Q89" s="774"/>
      <c r="R89" s="774"/>
      <c r="S89" s="774"/>
      <c r="T89" s="774"/>
      <c r="U89" s="774"/>
      <c r="V89" s="774"/>
      <c r="W89" s="774"/>
      <c r="X89" s="774"/>
      <c r="Y89" s="774"/>
      <c r="Z89" s="774"/>
      <c r="AA89" s="774"/>
      <c r="AB89" s="774"/>
      <c r="AC89" s="774"/>
      <c r="AD89" s="774"/>
      <c r="AE89" s="735"/>
      <c r="AF89" s="775"/>
      <c r="AG89" s="735"/>
    </row>
    <row r="90" spans="1:33">
      <c r="A90" s="774"/>
      <c r="B90" s="774"/>
      <c r="C90" s="774"/>
      <c r="D90" s="774"/>
      <c r="E90" s="774"/>
      <c r="F90" s="774"/>
      <c r="G90" s="774"/>
      <c r="H90" s="774"/>
      <c r="I90" s="774"/>
      <c r="J90" s="774"/>
      <c r="K90" s="774"/>
      <c r="L90" s="774"/>
      <c r="M90" s="774"/>
      <c r="N90" s="774"/>
      <c r="O90" s="774"/>
      <c r="P90" s="774"/>
      <c r="Q90" s="774"/>
      <c r="R90" s="774"/>
      <c r="S90" s="774"/>
      <c r="T90" s="774"/>
      <c r="U90" s="774"/>
      <c r="V90" s="774"/>
      <c r="W90" s="774"/>
      <c r="X90" s="774"/>
      <c r="Y90" s="774"/>
      <c r="Z90" s="774"/>
      <c r="AA90" s="774"/>
      <c r="AB90" s="774"/>
      <c r="AC90" s="774"/>
      <c r="AD90" s="774"/>
      <c r="AE90" s="735"/>
      <c r="AF90" s="775"/>
      <c r="AG90" s="735"/>
    </row>
    <row r="91" spans="1:33">
      <c r="A91" s="774"/>
      <c r="B91" s="774"/>
      <c r="C91" s="774"/>
      <c r="D91" s="774"/>
      <c r="E91" s="774"/>
      <c r="F91" s="774"/>
      <c r="G91" s="774"/>
      <c r="H91" s="774"/>
      <c r="I91" s="774"/>
      <c r="J91" s="774"/>
      <c r="K91" s="774"/>
      <c r="L91" s="774"/>
      <c r="M91" s="774"/>
      <c r="N91" s="774"/>
      <c r="O91" s="774"/>
      <c r="P91" s="774"/>
      <c r="Q91" s="774"/>
      <c r="R91" s="774"/>
      <c r="S91" s="774"/>
      <c r="T91" s="774"/>
      <c r="U91" s="774"/>
      <c r="V91" s="774"/>
      <c r="W91" s="774"/>
      <c r="X91" s="774"/>
      <c r="Y91" s="774"/>
      <c r="Z91" s="774"/>
      <c r="AA91" s="774"/>
      <c r="AB91" s="774"/>
      <c r="AC91" s="774"/>
      <c r="AD91" s="774"/>
      <c r="AE91" s="735"/>
      <c r="AF91" s="775"/>
      <c r="AG91" s="735"/>
    </row>
    <row r="92" spans="1:33">
      <c r="A92" s="774"/>
      <c r="B92" s="774"/>
      <c r="C92" s="774"/>
      <c r="D92" s="774"/>
      <c r="E92" s="774"/>
      <c r="F92" s="774"/>
      <c r="G92" s="774"/>
      <c r="H92" s="774"/>
      <c r="I92" s="774"/>
      <c r="J92" s="774"/>
      <c r="K92" s="774"/>
      <c r="L92" s="774"/>
      <c r="M92" s="774"/>
      <c r="N92" s="774"/>
      <c r="O92" s="774"/>
      <c r="P92" s="774"/>
      <c r="Q92" s="774"/>
      <c r="R92" s="774"/>
      <c r="S92" s="774"/>
      <c r="T92" s="774"/>
      <c r="U92" s="774"/>
      <c r="V92" s="774"/>
      <c r="W92" s="774"/>
      <c r="X92" s="774"/>
      <c r="Y92" s="774"/>
      <c r="Z92" s="774"/>
      <c r="AA92" s="774"/>
      <c r="AB92" s="774"/>
      <c r="AC92" s="774"/>
      <c r="AD92" s="774"/>
      <c r="AE92" s="735"/>
      <c r="AF92" s="775"/>
      <c r="AG92" s="735"/>
    </row>
    <row r="93" spans="1:33">
      <c r="A93" s="774"/>
      <c r="B93" s="774"/>
      <c r="C93" s="774"/>
      <c r="D93" s="774"/>
      <c r="E93" s="774"/>
      <c r="F93" s="774"/>
      <c r="G93" s="774"/>
      <c r="H93" s="774"/>
      <c r="I93" s="774"/>
      <c r="J93" s="774"/>
      <c r="K93" s="774"/>
      <c r="L93" s="774"/>
      <c r="M93" s="774"/>
      <c r="N93" s="774"/>
      <c r="O93" s="774"/>
      <c r="P93" s="774"/>
      <c r="Q93" s="774"/>
      <c r="R93" s="774"/>
      <c r="S93" s="774"/>
      <c r="T93" s="774"/>
      <c r="U93" s="774"/>
      <c r="V93" s="774"/>
      <c r="W93" s="774"/>
      <c r="X93" s="774"/>
      <c r="Y93" s="774"/>
      <c r="Z93" s="774"/>
      <c r="AA93" s="774"/>
      <c r="AB93" s="774"/>
      <c r="AC93" s="774"/>
      <c r="AD93" s="774"/>
      <c r="AE93" s="735"/>
      <c r="AF93" s="775"/>
      <c r="AG93" s="735"/>
    </row>
    <row r="94" spans="1:33">
      <c r="A94" s="774"/>
      <c r="B94" s="774"/>
      <c r="C94" s="774"/>
      <c r="D94" s="774"/>
      <c r="E94" s="774"/>
      <c r="F94" s="774"/>
      <c r="G94" s="774"/>
      <c r="H94" s="774"/>
      <c r="I94" s="774"/>
      <c r="J94" s="774"/>
      <c r="K94" s="774"/>
      <c r="L94" s="774"/>
      <c r="M94" s="774"/>
      <c r="N94" s="774"/>
      <c r="O94" s="774"/>
      <c r="P94" s="774"/>
      <c r="Q94" s="774"/>
      <c r="R94" s="774"/>
      <c r="S94" s="774"/>
      <c r="T94" s="774"/>
      <c r="U94" s="774"/>
      <c r="V94" s="774"/>
      <c r="W94" s="774"/>
      <c r="X94" s="774"/>
      <c r="Y94" s="774"/>
      <c r="Z94" s="774"/>
      <c r="AA94" s="774"/>
      <c r="AB94" s="774"/>
      <c r="AC94" s="774"/>
      <c r="AD94" s="774"/>
      <c r="AE94" s="735"/>
      <c r="AF94" s="775"/>
      <c r="AG94" s="735"/>
    </row>
    <row r="95" spans="1:33">
      <c r="A95" s="774"/>
      <c r="B95" s="774"/>
      <c r="C95" s="774"/>
      <c r="D95" s="774"/>
      <c r="E95" s="774"/>
      <c r="F95" s="774"/>
      <c r="G95" s="774"/>
      <c r="H95" s="774"/>
      <c r="I95" s="774"/>
      <c r="J95" s="774"/>
      <c r="K95" s="774"/>
      <c r="L95" s="774"/>
      <c r="M95" s="774"/>
      <c r="N95" s="774"/>
      <c r="O95" s="774"/>
      <c r="P95" s="774"/>
      <c r="Q95" s="774"/>
      <c r="R95" s="774"/>
      <c r="S95" s="774"/>
      <c r="T95" s="774"/>
      <c r="U95" s="774"/>
      <c r="V95" s="774"/>
      <c r="W95" s="774"/>
      <c r="X95" s="774"/>
      <c r="Y95" s="774"/>
      <c r="Z95" s="774"/>
      <c r="AA95" s="774"/>
      <c r="AB95" s="774"/>
      <c r="AC95" s="774"/>
      <c r="AD95" s="774"/>
      <c r="AE95" s="735"/>
      <c r="AF95" s="775"/>
      <c r="AG95" s="735"/>
    </row>
    <row r="96" spans="1:33">
      <c r="A96" s="774"/>
      <c r="B96" s="774"/>
      <c r="C96" s="774"/>
      <c r="D96" s="774"/>
      <c r="E96" s="774"/>
      <c r="F96" s="774"/>
      <c r="G96" s="774"/>
      <c r="H96" s="774"/>
      <c r="I96" s="774"/>
      <c r="J96" s="774"/>
      <c r="K96" s="774"/>
      <c r="L96" s="774"/>
      <c r="M96" s="774"/>
      <c r="N96" s="774"/>
      <c r="O96" s="774"/>
      <c r="P96" s="774"/>
      <c r="Q96" s="774"/>
      <c r="R96" s="774"/>
      <c r="S96" s="774"/>
      <c r="T96" s="774"/>
      <c r="U96" s="774"/>
      <c r="V96" s="774"/>
      <c r="W96" s="774"/>
      <c r="X96" s="774"/>
      <c r="Y96" s="774"/>
      <c r="Z96" s="774"/>
      <c r="AA96" s="774"/>
      <c r="AB96" s="774"/>
      <c r="AC96" s="774"/>
      <c r="AD96" s="774"/>
      <c r="AE96" s="735"/>
      <c r="AF96" s="775"/>
      <c r="AG96" s="735"/>
    </row>
    <row r="97" spans="1:33">
      <c r="A97" s="774"/>
      <c r="B97" s="774"/>
      <c r="C97" s="774"/>
      <c r="D97" s="774"/>
      <c r="E97" s="774"/>
      <c r="F97" s="774"/>
      <c r="G97" s="774"/>
      <c r="H97" s="774"/>
      <c r="I97" s="774"/>
      <c r="J97" s="774"/>
      <c r="K97" s="774"/>
      <c r="L97" s="774"/>
      <c r="M97" s="774"/>
      <c r="N97" s="774"/>
      <c r="O97" s="774"/>
      <c r="P97" s="774"/>
      <c r="Q97" s="774"/>
      <c r="R97" s="774"/>
      <c r="S97" s="774"/>
      <c r="T97" s="774"/>
      <c r="U97" s="774"/>
      <c r="V97" s="774"/>
      <c r="W97" s="774"/>
      <c r="X97" s="774"/>
      <c r="Y97" s="774"/>
      <c r="Z97" s="774"/>
      <c r="AA97" s="774"/>
      <c r="AB97" s="774"/>
      <c r="AC97" s="774"/>
      <c r="AD97" s="774"/>
      <c r="AE97" s="735"/>
      <c r="AF97" s="775"/>
      <c r="AG97" s="735"/>
    </row>
    <row r="98" spans="1:33">
      <c r="A98" s="774"/>
      <c r="B98" s="774"/>
      <c r="C98" s="774"/>
      <c r="D98" s="774"/>
      <c r="E98" s="774"/>
      <c r="F98" s="774"/>
      <c r="G98" s="774"/>
      <c r="H98" s="774"/>
      <c r="I98" s="774"/>
      <c r="J98" s="774"/>
      <c r="K98" s="774"/>
      <c r="L98" s="774"/>
      <c r="M98" s="774"/>
      <c r="N98" s="774"/>
      <c r="O98" s="774"/>
      <c r="P98" s="774"/>
      <c r="Q98" s="774"/>
      <c r="R98" s="774"/>
      <c r="S98" s="774"/>
      <c r="T98" s="774"/>
      <c r="U98" s="774"/>
      <c r="V98" s="774"/>
      <c r="W98" s="774"/>
      <c r="X98" s="774"/>
      <c r="Y98" s="774"/>
      <c r="Z98" s="774"/>
      <c r="AA98" s="774"/>
      <c r="AB98" s="774"/>
      <c r="AC98" s="774"/>
      <c r="AD98" s="774"/>
      <c r="AE98" s="735"/>
      <c r="AF98" s="775"/>
      <c r="AG98" s="735"/>
    </row>
    <row r="99" spans="1:33">
      <c r="A99" s="774"/>
      <c r="B99" s="774"/>
      <c r="C99" s="774"/>
      <c r="D99" s="774"/>
      <c r="E99" s="774"/>
      <c r="F99" s="774"/>
      <c r="G99" s="774"/>
      <c r="H99" s="774"/>
      <c r="I99" s="774"/>
      <c r="J99" s="774"/>
      <c r="K99" s="774"/>
      <c r="L99" s="774"/>
      <c r="M99" s="774"/>
      <c r="N99" s="774"/>
      <c r="O99" s="774"/>
      <c r="P99" s="774"/>
      <c r="Q99" s="774"/>
      <c r="R99" s="774"/>
      <c r="S99" s="774"/>
      <c r="T99" s="774"/>
      <c r="U99" s="774"/>
      <c r="V99" s="774"/>
      <c r="W99" s="774"/>
      <c r="X99" s="774"/>
      <c r="Y99" s="774"/>
      <c r="Z99" s="774"/>
      <c r="AA99" s="774"/>
      <c r="AB99" s="774"/>
      <c r="AC99" s="774"/>
      <c r="AD99" s="774"/>
      <c r="AE99" s="735"/>
      <c r="AF99" s="775"/>
      <c r="AG99" s="735"/>
    </row>
    <row r="100" spans="1:33">
      <c r="A100" s="774"/>
      <c r="B100" s="774"/>
      <c r="C100" s="774"/>
      <c r="D100" s="774"/>
      <c r="E100" s="774"/>
      <c r="F100" s="774"/>
      <c r="G100" s="774"/>
      <c r="H100" s="774"/>
      <c r="I100" s="774"/>
      <c r="J100" s="774"/>
      <c r="K100" s="774"/>
      <c r="L100" s="774"/>
      <c r="M100" s="774"/>
      <c r="N100" s="774"/>
      <c r="O100" s="774"/>
      <c r="P100" s="774"/>
      <c r="Q100" s="774"/>
      <c r="R100" s="774"/>
      <c r="S100" s="774"/>
      <c r="T100" s="774"/>
      <c r="U100" s="774"/>
      <c r="V100" s="774"/>
      <c r="W100" s="774"/>
      <c r="X100" s="774"/>
      <c r="Y100" s="774"/>
      <c r="Z100" s="774"/>
      <c r="AA100" s="774"/>
      <c r="AB100" s="774"/>
      <c r="AC100" s="774"/>
      <c r="AD100" s="774"/>
      <c r="AE100" s="735"/>
      <c r="AF100" s="775"/>
      <c r="AG100" s="735"/>
    </row>
    <row r="101" spans="1:33">
      <c r="A101" s="774"/>
      <c r="B101" s="774"/>
      <c r="C101" s="774"/>
      <c r="D101" s="774"/>
      <c r="E101" s="774"/>
      <c r="F101" s="774"/>
      <c r="G101" s="774"/>
      <c r="H101" s="774"/>
      <c r="I101" s="774"/>
      <c r="J101" s="774"/>
      <c r="K101" s="774"/>
      <c r="L101" s="774"/>
      <c r="M101" s="774"/>
      <c r="N101" s="774"/>
      <c r="O101" s="774"/>
      <c r="P101" s="774"/>
      <c r="Q101" s="774"/>
      <c r="R101" s="774"/>
      <c r="S101" s="774"/>
      <c r="T101" s="774"/>
      <c r="U101" s="774"/>
      <c r="V101" s="774"/>
      <c r="W101" s="774"/>
      <c r="X101" s="774"/>
      <c r="Y101" s="774"/>
      <c r="Z101" s="774"/>
      <c r="AA101" s="774"/>
      <c r="AB101" s="774"/>
      <c r="AC101" s="774"/>
      <c r="AD101" s="774"/>
      <c r="AE101" s="735"/>
      <c r="AF101" s="775"/>
      <c r="AG101" s="735"/>
    </row>
    <row r="102" spans="1:33">
      <c r="A102" s="774"/>
      <c r="B102" s="774"/>
      <c r="C102" s="774"/>
      <c r="D102" s="774"/>
      <c r="E102" s="774"/>
      <c r="F102" s="774"/>
      <c r="G102" s="774"/>
      <c r="H102" s="774"/>
      <c r="I102" s="774"/>
      <c r="J102" s="774"/>
      <c r="K102" s="774"/>
      <c r="L102" s="774"/>
      <c r="M102" s="774"/>
      <c r="N102" s="774"/>
      <c r="O102" s="774"/>
      <c r="P102" s="774"/>
      <c r="Q102" s="774"/>
      <c r="R102" s="774"/>
      <c r="S102" s="774"/>
      <c r="T102" s="774"/>
      <c r="U102" s="774"/>
      <c r="V102" s="774"/>
      <c r="W102" s="774"/>
      <c r="X102" s="774"/>
      <c r="Y102" s="774"/>
      <c r="Z102" s="774"/>
      <c r="AA102" s="774"/>
      <c r="AB102" s="774"/>
      <c r="AC102" s="774"/>
      <c r="AD102" s="774"/>
      <c r="AE102" s="735"/>
      <c r="AF102" s="775"/>
      <c r="AG102" s="735"/>
    </row>
    <row r="103" spans="1:33">
      <c r="A103" s="774"/>
      <c r="B103" s="774"/>
      <c r="C103" s="774"/>
      <c r="D103" s="774"/>
      <c r="E103" s="774"/>
      <c r="F103" s="774"/>
      <c r="G103" s="774"/>
      <c r="H103" s="774"/>
      <c r="I103" s="774"/>
      <c r="J103" s="774"/>
      <c r="K103" s="774"/>
      <c r="L103" s="774"/>
      <c r="M103" s="774"/>
      <c r="N103" s="774"/>
      <c r="O103" s="774"/>
      <c r="P103" s="774"/>
      <c r="Q103" s="774"/>
      <c r="R103" s="774"/>
      <c r="S103" s="774"/>
      <c r="T103" s="774"/>
      <c r="U103" s="774"/>
      <c r="V103" s="774"/>
      <c r="W103" s="774"/>
      <c r="X103" s="774"/>
      <c r="Y103" s="774"/>
      <c r="Z103" s="774"/>
      <c r="AA103" s="774"/>
      <c r="AB103" s="774"/>
      <c r="AC103" s="774"/>
      <c r="AD103" s="774"/>
      <c r="AE103" s="735"/>
      <c r="AF103" s="775"/>
      <c r="AG103" s="735"/>
    </row>
    <row r="104" spans="1:33">
      <c r="A104" s="774"/>
      <c r="B104" s="774"/>
      <c r="C104" s="774"/>
      <c r="D104" s="774"/>
      <c r="E104" s="774"/>
      <c r="F104" s="774"/>
      <c r="G104" s="774"/>
      <c r="H104" s="774"/>
      <c r="I104" s="774"/>
      <c r="J104" s="774"/>
      <c r="K104" s="774"/>
      <c r="L104" s="774"/>
      <c r="M104" s="774"/>
      <c r="N104" s="774"/>
      <c r="O104" s="774"/>
      <c r="P104" s="774"/>
      <c r="Q104" s="774"/>
      <c r="R104" s="774"/>
      <c r="S104" s="774"/>
      <c r="T104" s="774"/>
      <c r="U104" s="774"/>
      <c r="V104" s="774"/>
      <c r="W104" s="774"/>
      <c r="X104" s="774"/>
      <c r="Y104" s="774"/>
      <c r="Z104" s="774"/>
      <c r="AA104" s="774"/>
      <c r="AB104" s="774"/>
      <c r="AC104" s="774"/>
      <c r="AD104" s="774"/>
      <c r="AE104" s="735"/>
      <c r="AF104" s="775"/>
      <c r="AG104" s="735"/>
    </row>
    <row r="105" spans="1:33">
      <c r="A105" s="774"/>
      <c r="B105" s="774"/>
      <c r="C105" s="774"/>
      <c r="D105" s="774"/>
      <c r="E105" s="774"/>
      <c r="F105" s="774"/>
      <c r="G105" s="774"/>
      <c r="H105" s="774"/>
      <c r="I105" s="774"/>
      <c r="J105" s="774"/>
      <c r="K105" s="774"/>
      <c r="L105" s="774"/>
      <c r="M105" s="774"/>
      <c r="N105" s="774"/>
      <c r="O105" s="774"/>
      <c r="P105" s="774"/>
      <c r="Q105" s="774"/>
      <c r="R105" s="774"/>
      <c r="S105" s="774"/>
      <c r="T105" s="774"/>
      <c r="U105" s="774"/>
      <c r="V105" s="774"/>
      <c r="W105" s="774"/>
      <c r="X105" s="774"/>
      <c r="Y105" s="774"/>
      <c r="Z105" s="774"/>
      <c r="AA105" s="774"/>
      <c r="AB105" s="774"/>
      <c r="AC105" s="774"/>
      <c r="AD105" s="774"/>
      <c r="AE105" s="735"/>
      <c r="AF105" s="775"/>
      <c r="AG105" s="735"/>
    </row>
    <row r="106" spans="1:33">
      <c r="A106" s="774"/>
      <c r="B106" s="774"/>
      <c r="C106" s="774"/>
      <c r="D106" s="774"/>
      <c r="E106" s="774"/>
      <c r="F106" s="774"/>
      <c r="G106" s="774"/>
      <c r="H106" s="774"/>
      <c r="I106" s="774"/>
      <c r="J106" s="774"/>
      <c r="K106" s="774"/>
      <c r="L106" s="774"/>
      <c r="M106" s="774"/>
      <c r="N106" s="774"/>
      <c r="O106" s="774"/>
      <c r="P106" s="774"/>
      <c r="Q106" s="774"/>
      <c r="R106" s="774"/>
      <c r="S106" s="774"/>
      <c r="T106" s="774"/>
      <c r="U106" s="774"/>
      <c r="V106" s="774"/>
      <c r="W106" s="774"/>
      <c r="X106" s="774"/>
      <c r="Y106" s="774"/>
      <c r="Z106" s="774"/>
      <c r="AA106" s="774"/>
      <c r="AB106" s="774"/>
      <c r="AC106" s="774"/>
      <c r="AD106" s="774"/>
      <c r="AE106" s="735"/>
      <c r="AF106" s="775"/>
      <c r="AG106" s="735"/>
    </row>
    <row r="107" spans="1:33">
      <c r="A107" s="774"/>
      <c r="B107" s="774"/>
      <c r="C107" s="774"/>
      <c r="D107" s="774"/>
      <c r="E107" s="774"/>
      <c r="F107" s="774"/>
      <c r="G107" s="774"/>
      <c r="H107" s="774"/>
      <c r="I107" s="774"/>
      <c r="J107" s="774"/>
      <c r="K107" s="774"/>
      <c r="L107" s="774"/>
      <c r="M107" s="774"/>
      <c r="N107" s="774"/>
      <c r="O107" s="774"/>
      <c r="P107" s="774"/>
      <c r="Q107" s="774"/>
      <c r="R107" s="774"/>
      <c r="S107" s="774"/>
      <c r="T107" s="774"/>
      <c r="U107" s="774"/>
      <c r="V107" s="774"/>
      <c r="W107" s="774"/>
      <c r="X107" s="774"/>
      <c r="Y107" s="774"/>
      <c r="Z107" s="774"/>
      <c r="AA107" s="774"/>
      <c r="AB107" s="774"/>
      <c r="AC107" s="774"/>
      <c r="AD107" s="774"/>
      <c r="AE107" s="735"/>
      <c r="AF107" s="775"/>
      <c r="AG107" s="735"/>
    </row>
    <row r="108" spans="1:33">
      <c r="A108" s="774"/>
      <c r="B108" s="774"/>
      <c r="C108" s="774"/>
      <c r="D108" s="774"/>
      <c r="E108" s="774"/>
      <c r="F108" s="774"/>
      <c r="G108" s="774"/>
      <c r="H108" s="774"/>
      <c r="I108" s="774"/>
      <c r="J108" s="774"/>
      <c r="K108" s="774"/>
      <c r="L108" s="774"/>
      <c r="M108" s="774"/>
      <c r="N108" s="774"/>
      <c r="O108" s="774"/>
      <c r="P108" s="774"/>
      <c r="Q108" s="774"/>
      <c r="R108" s="774"/>
      <c r="S108" s="774"/>
      <c r="T108" s="774"/>
      <c r="U108" s="774"/>
      <c r="V108" s="774"/>
      <c r="W108" s="774"/>
      <c r="X108" s="774"/>
      <c r="Y108" s="774"/>
      <c r="Z108" s="774"/>
      <c r="AA108" s="774"/>
      <c r="AB108" s="774"/>
      <c r="AC108" s="774"/>
      <c r="AD108" s="774"/>
      <c r="AE108" s="735"/>
      <c r="AF108" s="775"/>
      <c r="AG108" s="735"/>
    </row>
    <row r="109" spans="1:33">
      <c r="A109" s="774"/>
      <c r="B109" s="774"/>
      <c r="C109" s="774"/>
      <c r="D109" s="774"/>
      <c r="E109" s="774"/>
      <c r="F109" s="774"/>
      <c r="G109" s="774"/>
      <c r="H109" s="774"/>
      <c r="I109" s="774"/>
      <c r="J109" s="774"/>
      <c r="K109" s="774"/>
      <c r="L109" s="774"/>
      <c r="M109" s="774"/>
      <c r="N109" s="774"/>
      <c r="O109" s="774"/>
      <c r="P109" s="774"/>
      <c r="Q109" s="774"/>
      <c r="R109" s="774"/>
      <c r="S109" s="774"/>
      <c r="T109" s="774"/>
      <c r="U109" s="774"/>
      <c r="V109" s="774"/>
      <c r="W109" s="774"/>
      <c r="X109" s="774"/>
      <c r="Y109" s="774"/>
      <c r="Z109" s="774"/>
      <c r="AA109" s="774"/>
      <c r="AB109" s="774"/>
      <c r="AC109" s="774"/>
      <c r="AD109" s="774"/>
      <c r="AE109" s="735"/>
      <c r="AF109" s="775"/>
      <c r="AG109" s="735"/>
    </row>
    <row r="110" spans="1:33">
      <c r="A110" s="774"/>
      <c r="B110" s="774"/>
      <c r="C110" s="774"/>
      <c r="D110" s="774"/>
      <c r="E110" s="774"/>
      <c r="F110" s="774"/>
      <c r="G110" s="774"/>
      <c r="H110" s="774"/>
      <c r="I110" s="774"/>
      <c r="J110" s="774"/>
      <c r="K110" s="774"/>
      <c r="L110" s="774"/>
      <c r="M110" s="774"/>
      <c r="N110" s="774"/>
      <c r="O110" s="774"/>
      <c r="P110" s="774"/>
      <c r="Q110" s="774"/>
      <c r="R110" s="774"/>
      <c r="S110" s="774"/>
      <c r="T110" s="774"/>
      <c r="U110" s="774"/>
      <c r="V110" s="774"/>
      <c r="W110" s="774"/>
      <c r="X110" s="774"/>
      <c r="Y110" s="774"/>
      <c r="Z110" s="774"/>
      <c r="AA110" s="774"/>
      <c r="AB110" s="774"/>
      <c r="AC110" s="774"/>
      <c r="AD110" s="774"/>
      <c r="AE110" s="735"/>
      <c r="AF110" s="775"/>
      <c r="AG110" s="735"/>
    </row>
    <row r="111" spans="1:33">
      <c r="A111" s="774"/>
      <c r="B111" s="774"/>
      <c r="C111" s="774"/>
      <c r="D111" s="774"/>
      <c r="E111" s="774"/>
      <c r="F111" s="774"/>
      <c r="G111" s="774"/>
      <c r="H111" s="774"/>
      <c r="I111" s="774"/>
      <c r="J111" s="774"/>
      <c r="K111" s="774"/>
      <c r="L111" s="774"/>
      <c r="M111" s="774"/>
      <c r="N111" s="774"/>
      <c r="O111" s="774"/>
      <c r="P111" s="774"/>
      <c r="Q111" s="774"/>
      <c r="R111" s="774"/>
      <c r="S111" s="774"/>
      <c r="T111" s="774"/>
      <c r="U111" s="774"/>
      <c r="V111" s="774"/>
      <c r="W111" s="774"/>
      <c r="X111" s="774"/>
      <c r="Y111" s="774"/>
      <c r="Z111" s="774"/>
      <c r="AA111" s="774"/>
      <c r="AB111" s="774"/>
      <c r="AC111" s="774"/>
      <c r="AD111" s="774"/>
      <c r="AE111" s="735"/>
      <c r="AF111" s="775"/>
      <c r="AG111" s="735"/>
    </row>
    <row r="112" spans="1:33">
      <c r="A112" s="774"/>
      <c r="B112" s="774"/>
      <c r="C112" s="774"/>
      <c r="D112" s="774"/>
      <c r="E112" s="774"/>
      <c r="F112" s="774"/>
      <c r="G112" s="774"/>
      <c r="H112" s="774"/>
      <c r="I112" s="774"/>
      <c r="J112" s="774"/>
      <c r="K112" s="774"/>
      <c r="L112" s="774"/>
      <c r="M112" s="774"/>
      <c r="N112" s="774"/>
      <c r="O112" s="774"/>
      <c r="P112" s="774"/>
      <c r="Q112" s="774"/>
      <c r="R112" s="774"/>
      <c r="S112" s="774"/>
      <c r="T112" s="774"/>
      <c r="U112" s="774"/>
      <c r="V112" s="774"/>
      <c r="W112" s="774"/>
      <c r="X112" s="774"/>
      <c r="Y112" s="774"/>
      <c r="Z112" s="774"/>
      <c r="AA112" s="774"/>
      <c r="AB112" s="774"/>
      <c r="AC112" s="774"/>
      <c r="AD112" s="774"/>
      <c r="AE112" s="735"/>
      <c r="AF112" s="775"/>
      <c r="AG112" s="735"/>
    </row>
    <row r="113" spans="1:33">
      <c r="A113" s="774"/>
      <c r="B113" s="774"/>
      <c r="C113" s="774"/>
      <c r="D113" s="774"/>
      <c r="E113" s="774"/>
      <c r="F113" s="774"/>
      <c r="G113" s="774"/>
      <c r="H113" s="774"/>
      <c r="I113" s="774"/>
      <c r="J113" s="774"/>
      <c r="K113" s="774"/>
      <c r="L113" s="774"/>
      <c r="M113" s="774"/>
      <c r="N113" s="774"/>
      <c r="O113" s="774"/>
      <c r="P113" s="774"/>
      <c r="Q113" s="774"/>
      <c r="R113" s="774"/>
      <c r="S113" s="774"/>
      <c r="T113" s="774"/>
      <c r="U113" s="774"/>
      <c r="V113" s="774"/>
      <c r="W113" s="774"/>
      <c r="X113" s="774"/>
      <c r="Y113" s="774"/>
      <c r="Z113" s="774"/>
      <c r="AA113" s="774"/>
      <c r="AB113" s="774"/>
      <c r="AC113" s="774"/>
      <c r="AD113" s="774"/>
      <c r="AE113" s="735"/>
      <c r="AF113" s="775"/>
      <c r="AG113" s="735"/>
    </row>
    <row r="114" spans="1:33">
      <c r="A114" s="774"/>
      <c r="B114" s="774"/>
      <c r="C114" s="774"/>
      <c r="D114" s="774"/>
      <c r="E114" s="774"/>
      <c r="F114" s="774"/>
      <c r="G114" s="774"/>
      <c r="H114" s="774"/>
      <c r="I114" s="774"/>
      <c r="J114" s="774"/>
      <c r="K114" s="774"/>
      <c r="L114" s="774"/>
      <c r="M114" s="774"/>
      <c r="N114" s="774"/>
      <c r="O114" s="774"/>
      <c r="P114" s="774"/>
      <c r="Q114" s="774"/>
      <c r="R114" s="774"/>
      <c r="S114" s="774"/>
      <c r="T114" s="774"/>
      <c r="U114" s="774"/>
      <c r="V114" s="774"/>
      <c r="W114" s="774"/>
      <c r="X114" s="774"/>
      <c r="Y114" s="774"/>
      <c r="Z114" s="774"/>
      <c r="AA114" s="774"/>
      <c r="AB114" s="774"/>
      <c r="AC114" s="774"/>
      <c r="AD114" s="774"/>
      <c r="AE114" s="735"/>
      <c r="AF114" s="775"/>
      <c r="AG114" s="735"/>
    </row>
    <row r="115" spans="1:33">
      <c r="A115" s="774"/>
      <c r="B115" s="774"/>
      <c r="C115" s="774"/>
      <c r="D115" s="774"/>
      <c r="E115" s="774"/>
      <c r="F115" s="774"/>
      <c r="G115" s="774"/>
      <c r="H115" s="774"/>
      <c r="I115" s="774"/>
      <c r="J115" s="774"/>
      <c r="K115" s="774"/>
      <c r="L115" s="774"/>
      <c r="M115" s="774"/>
      <c r="N115" s="774"/>
      <c r="O115" s="774"/>
      <c r="P115" s="774"/>
      <c r="Q115" s="774"/>
      <c r="R115" s="774"/>
      <c r="S115" s="774"/>
      <c r="T115" s="774"/>
      <c r="U115" s="774"/>
      <c r="V115" s="774"/>
      <c r="W115" s="774"/>
      <c r="X115" s="774"/>
      <c r="Y115" s="774"/>
      <c r="Z115" s="774"/>
      <c r="AA115" s="774"/>
      <c r="AB115" s="774"/>
      <c r="AC115" s="774"/>
      <c r="AD115" s="774"/>
      <c r="AE115" s="735"/>
      <c r="AF115" s="775"/>
      <c r="AG115" s="735"/>
    </row>
    <row r="116" spans="1:33">
      <c r="A116" s="774"/>
      <c r="B116" s="774"/>
      <c r="C116" s="774"/>
      <c r="D116" s="774"/>
      <c r="E116" s="774"/>
      <c r="F116" s="774"/>
      <c r="G116" s="774"/>
      <c r="H116" s="774"/>
      <c r="I116" s="774"/>
      <c r="J116" s="774"/>
      <c r="K116" s="774"/>
      <c r="L116" s="774"/>
      <c r="M116" s="774"/>
      <c r="N116" s="774"/>
      <c r="O116" s="774"/>
      <c r="P116" s="774"/>
      <c r="Q116" s="774"/>
      <c r="R116" s="774"/>
      <c r="S116" s="774"/>
      <c r="T116" s="774"/>
      <c r="U116" s="774"/>
      <c r="V116" s="774"/>
      <c r="W116" s="774"/>
      <c r="X116" s="774"/>
      <c r="Y116" s="774"/>
      <c r="Z116" s="774"/>
      <c r="AA116" s="774"/>
      <c r="AB116" s="774"/>
      <c r="AC116" s="774"/>
      <c r="AD116" s="774"/>
      <c r="AE116" s="735"/>
      <c r="AF116" s="775"/>
      <c r="AG116" s="735"/>
    </row>
    <row r="117" spans="1:33">
      <c r="A117" s="774"/>
      <c r="B117" s="774"/>
      <c r="C117" s="774"/>
      <c r="D117" s="774"/>
      <c r="E117" s="774"/>
      <c r="F117" s="774"/>
      <c r="G117" s="774"/>
      <c r="H117" s="774"/>
      <c r="I117" s="774"/>
      <c r="J117" s="774"/>
      <c r="K117" s="774"/>
      <c r="L117" s="774"/>
      <c r="M117" s="774"/>
      <c r="N117" s="774"/>
      <c r="O117" s="774"/>
      <c r="P117" s="774"/>
      <c r="Q117" s="774"/>
      <c r="R117" s="774"/>
      <c r="S117" s="774"/>
      <c r="T117" s="774"/>
      <c r="U117" s="774"/>
      <c r="V117" s="774"/>
      <c r="W117" s="774"/>
      <c r="X117" s="774"/>
      <c r="Y117" s="774"/>
      <c r="Z117" s="774"/>
      <c r="AA117" s="774"/>
      <c r="AB117" s="774"/>
      <c r="AC117" s="774"/>
      <c r="AD117" s="774"/>
      <c r="AE117" s="735"/>
      <c r="AF117" s="775"/>
      <c r="AG117" s="735"/>
    </row>
    <row r="118" spans="1:33">
      <c r="A118" s="774"/>
      <c r="B118" s="774"/>
      <c r="C118" s="774"/>
      <c r="D118" s="774"/>
      <c r="E118" s="774"/>
      <c r="F118" s="774"/>
      <c r="G118" s="774"/>
      <c r="H118" s="774"/>
      <c r="I118" s="774"/>
      <c r="J118" s="774"/>
      <c r="K118" s="774"/>
      <c r="L118" s="774"/>
      <c r="M118" s="774"/>
      <c r="N118" s="774"/>
      <c r="O118" s="774"/>
      <c r="P118" s="774"/>
      <c r="Q118" s="774"/>
      <c r="R118" s="774"/>
      <c r="S118" s="774"/>
      <c r="T118" s="774"/>
      <c r="U118" s="774"/>
      <c r="V118" s="774"/>
      <c r="W118" s="774"/>
      <c r="X118" s="774"/>
      <c r="Y118" s="774"/>
      <c r="Z118" s="774"/>
      <c r="AA118" s="774"/>
      <c r="AB118" s="774"/>
      <c r="AC118" s="774"/>
      <c r="AD118" s="774"/>
      <c r="AE118" s="735"/>
      <c r="AF118" s="775"/>
      <c r="AG118" s="735"/>
    </row>
    <row r="119" spans="1:33">
      <c r="A119" s="774"/>
      <c r="B119" s="774"/>
      <c r="C119" s="774"/>
      <c r="D119" s="774"/>
      <c r="E119" s="774"/>
      <c r="F119" s="774"/>
      <c r="G119" s="774"/>
      <c r="H119" s="774"/>
      <c r="I119" s="774"/>
      <c r="J119" s="774"/>
      <c r="K119" s="774"/>
      <c r="L119" s="774"/>
      <c r="M119" s="774"/>
      <c r="N119" s="774"/>
      <c r="O119" s="774"/>
      <c r="P119" s="774"/>
      <c r="Q119" s="774"/>
      <c r="R119" s="774"/>
      <c r="S119" s="774"/>
      <c r="T119" s="774"/>
      <c r="U119" s="774"/>
      <c r="V119" s="774"/>
      <c r="W119" s="774"/>
      <c r="X119" s="774"/>
      <c r="Y119" s="774"/>
      <c r="Z119" s="774"/>
      <c r="AA119" s="774"/>
      <c r="AB119" s="774"/>
      <c r="AC119" s="774"/>
      <c r="AD119" s="774"/>
      <c r="AE119" s="735"/>
      <c r="AF119" s="775"/>
      <c r="AG119" s="735"/>
    </row>
    <row r="120" spans="1:33">
      <c r="A120" s="774"/>
      <c r="B120" s="774"/>
      <c r="C120" s="774"/>
      <c r="D120" s="774"/>
      <c r="E120" s="774"/>
      <c r="F120" s="774"/>
      <c r="G120" s="774"/>
      <c r="H120" s="774"/>
      <c r="I120" s="774"/>
      <c r="J120" s="774"/>
      <c r="K120" s="774"/>
      <c r="L120" s="774"/>
      <c r="M120" s="774"/>
      <c r="N120" s="774"/>
      <c r="O120" s="774"/>
      <c r="P120" s="774"/>
      <c r="Q120" s="774"/>
      <c r="R120" s="774"/>
      <c r="S120" s="774"/>
      <c r="T120" s="774"/>
      <c r="U120" s="774"/>
      <c r="V120" s="774"/>
      <c r="W120" s="774"/>
      <c r="X120" s="774"/>
      <c r="Y120" s="774"/>
      <c r="Z120" s="774"/>
      <c r="AA120" s="774"/>
      <c r="AB120" s="774"/>
      <c r="AC120" s="774"/>
      <c r="AD120" s="774"/>
      <c r="AE120" s="735"/>
      <c r="AF120" s="775"/>
      <c r="AG120" s="735"/>
    </row>
    <row r="121" spans="1:33">
      <c r="A121" s="774"/>
      <c r="B121" s="774"/>
      <c r="C121" s="774"/>
      <c r="D121" s="774"/>
      <c r="E121" s="774"/>
      <c r="F121" s="774"/>
      <c r="G121" s="774"/>
      <c r="H121" s="774"/>
      <c r="I121" s="774"/>
      <c r="J121" s="774"/>
      <c r="K121" s="774"/>
      <c r="L121" s="774"/>
      <c r="M121" s="774"/>
      <c r="N121" s="774"/>
      <c r="O121" s="774"/>
      <c r="P121" s="774"/>
      <c r="Q121" s="774"/>
      <c r="R121" s="774"/>
      <c r="S121" s="774"/>
      <c r="T121" s="774"/>
      <c r="U121" s="774"/>
      <c r="V121" s="774"/>
      <c r="W121" s="774"/>
      <c r="X121" s="774"/>
      <c r="Y121" s="774"/>
      <c r="Z121" s="774"/>
      <c r="AA121" s="774"/>
      <c r="AB121" s="774"/>
      <c r="AC121" s="774"/>
      <c r="AD121" s="774"/>
      <c r="AE121" s="735"/>
      <c r="AF121" s="775"/>
      <c r="AG121" s="735"/>
    </row>
    <row r="122" spans="1:33">
      <c r="A122" s="774"/>
      <c r="B122" s="774"/>
      <c r="C122" s="774"/>
      <c r="D122" s="774"/>
      <c r="E122" s="774"/>
      <c r="F122" s="774"/>
      <c r="G122" s="774"/>
      <c r="H122" s="774"/>
      <c r="I122" s="774"/>
      <c r="J122" s="774"/>
      <c r="K122" s="774"/>
      <c r="L122" s="774"/>
      <c r="M122" s="774"/>
      <c r="N122" s="774"/>
      <c r="O122" s="774"/>
      <c r="P122" s="774"/>
      <c r="Q122" s="774"/>
      <c r="R122" s="774"/>
      <c r="S122" s="774"/>
      <c r="T122" s="774"/>
      <c r="U122" s="774"/>
      <c r="V122" s="774"/>
      <c r="W122" s="774"/>
      <c r="X122" s="774"/>
      <c r="Y122" s="774"/>
      <c r="Z122" s="774"/>
      <c r="AA122" s="774"/>
      <c r="AB122" s="774"/>
      <c r="AC122" s="774"/>
      <c r="AD122" s="774"/>
      <c r="AE122" s="735"/>
      <c r="AF122" s="775"/>
      <c r="AG122" s="735"/>
    </row>
    <row r="123" spans="1:33">
      <c r="A123" s="774"/>
      <c r="B123" s="774"/>
      <c r="C123" s="774"/>
      <c r="D123" s="774"/>
      <c r="E123" s="774"/>
      <c r="F123" s="774"/>
      <c r="G123" s="774"/>
      <c r="H123" s="774"/>
      <c r="I123" s="774"/>
      <c r="J123" s="774"/>
      <c r="K123" s="774"/>
      <c r="L123" s="774"/>
      <c r="M123" s="774"/>
      <c r="N123" s="774"/>
      <c r="O123" s="774"/>
      <c r="P123" s="774"/>
      <c r="Q123" s="774"/>
      <c r="R123" s="774"/>
      <c r="S123" s="774"/>
      <c r="T123" s="774"/>
      <c r="U123" s="774"/>
      <c r="V123" s="774"/>
      <c r="W123" s="774"/>
      <c r="X123" s="774"/>
      <c r="Y123" s="774"/>
      <c r="Z123" s="774"/>
      <c r="AA123" s="774"/>
      <c r="AB123" s="774"/>
      <c r="AC123" s="774"/>
      <c r="AD123" s="774"/>
      <c r="AE123" s="735"/>
      <c r="AF123" s="775"/>
      <c r="AG123" s="735"/>
    </row>
    <row r="124" spans="1:33">
      <c r="A124" s="774"/>
      <c r="B124" s="774"/>
      <c r="C124" s="774"/>
      <c r="D124" s="774"/>
      <c r="E124" s="774"/>
      <c r="F124" s="774"/>
      <c r="G124" s="774"/>
      <c r="H124" s="774"/>
      <c r="I124" s="774"/>
      <c r="J124" s="774"/>
      <c r="K124" s="774"/>
      <c r="L124" s="774"/>
      <c r="M124" s="774"/>
      <c r="N124" s="774"/>
      <c r="O124" s="774"/>
      <c r="P124" s="774"/>
      <c r="Q124" s="774"/>
      <c r="R124" s="774"/>
      <c r="S124" s="774"/>
      <c r="T124" s="774"/>
      <c r="U124" s="774"/>
      <c r="V124" s="774"/>
      <c r="W124" s="774"/>
      <c r="X124" s="774"/>
      <c r="Y124" s="774"/>
      <c r="Z124" s="774"/>
      <c r="AA124" s="774"/>
      <c r="AB124" s="774"/>
      <c r="AC124" s="774"/>
      <c r="AD124" s="774"/>
      <c r="AE124" s="735"/>
      <c r="AF124" s="775"/>
      <c r="AG124" s="735"/>
    </row>
    <row r="125" spans="1:33">
      <c r="A125" s="774"/>
      <c r="B125" s="774"/>
      <c r="C125" s="774"/>
      <c r="D125" s="774"/>
      <c r="E125" s="774"/>
      <c r="F125" s="774"/>
      <c r="G125" s="774"/>
      <c r="H125" s="774"/>
      <c r="I125" s="774"/>
      <c r="J125" s="774"/>
      <c r="K125" s="774"/>
      <c r="L125" s="774"/>
      <c r="M125" s="774"/>
      <c r="N125" s="774"/>
      <c r="O125" s="774"/>
      <c r="P125" s="774"/>
      <c r="Q125" s="774"/>
      <c r="R125" s="774"/>
      <c r="S125" s="774"/>
      <c r="T125" s="774"/>
      <c r="U125" s="774"/>
      <c r="V125" s="774"/>
      <c r="W125" s="774"/>
      <c r="X125" s="774"/>
      <c r="Y125" s="774"/>
      <c r="Z125" s="774"/>
      <c r="AA125" s="774"/>
      <c r="AB125" s="774"/>
      <c r="AC125" s="774"/>
      <c r="AD125" s="774"/>
      <c r="AE125" s="735"/>
      <c r="AF125" s="775"/>
      <c r="AG125" s="735"/>
    </row>
    <row r="126" spans="1:33">
      <c r="A126" s="774"/>
      <c r="B126" s="774"/>
      <c r="C126" s="774"/>
      <c r="D126" s="774"/>
      <c r="E126" s="774"/>
      <c r="F126" s="774"/>
      <c r="G126" s="774"/>
      <c r="H126" s="774"/>
      <c r="I126" s="774"/>
      <c r="J126" s="774"/>
      <c r="K126" s="774"/>
      <c r="L126" s="774"/>
      <c r="M126" s="774"/>
      <c r="N126" s="774"/>
      <c r="O126" s="774"/>
      <c r="P126" s="774"/>
      <c r="Q126" s="774"/>
      <c r="R126" s="774"/>
      <c r="S126" s="774"/>
      <c r="T126" s="774"/>
      <c r="U126" s="774"/>
      <c r="V126" s="774"/>
      <c r="W126" s="774"/>
      <c r="X126" s="774"/>
      <c r="Y126" s="774"/>
      <c r="Z126" s="774"/>
      <c r="AA126" s="774"/>
      <c r="AB126" s="774"/>
      <c r="AC126" s="774"/>
      <c r="AD126" s="774"/>
      <c r="AE126" s="735"/>
      <c r="AF126" s="775"/>
      <c r="AG126" s="735"/>
    </row>
    <row r="127" spans="1:33">
      <c r="A127" s="774"/>
      <c r="B127" s="774"/>
      <c r="C127" s="774"/>
      <c r="D127" s="774"/>
      <c r="E127" s="774"/>
      <c r="F127" s="774"/>
      <c r="G127" s="774"/>
      <c r="H127" s="774"/>
      <c r="I127" s="774"/>
      <c r="J127" s="774"/>
      <c r="K127" s="774"/>
      <c r="L127" s="774"/>
      <c r="M127" s="774"/>
      <c r="N127" s="774"/>
      <c r="O127" s="774"/>
      <c r="P127" s="774"/>
      <c r="Q127" s="774"/>
      <c r="R127" s="774"/>
      <c r="S127" s="774"/>
      <c r="T127" s="774"/>
      <c r="U127" s="774"/>
      <c r="V127" s="774"/>
      <c r="W127" s="774"/>
      <c r="X127" s="774"/>
      <c r="Y127" s="774"/>
      <c r="Z127" s="774"/>
      <c r="AA127" s="774"/>
      <c r="AB127" s="774"/>
      <c r="AC127" s="774"/>
      <c r="AD127" s="774"/>
      <c r="AE127" s="735"/>
      <c r="AF127" s="775"/>
      <c r="AG127" s="735"/>
    </row>
    <row r="128" spans="1:33">
      <c r="A128" s="774"/>
      <c r="B128" s="774"/>
      <c r="C128" s="774"/>
      <c r="D128" s="774"/>
      <c r="E128" s="774"/>
      <c r="F128" s="774"/>
      <c r="G128" s="774"/>
      <c r="H128" s="774"/>
      <c r="I128" s="774"/>
      <c r="J128" s="774"/>
      <c r="K128" s="774"/>
      <c r="L128" s="774"/>
      <c r="M128" s="774"/>
      <c r="N128" s="774"/>
      <c r="O128" s="774"/>
      <c r="P128" s="774"/>
      <c r="Q128" s="774"/>
      <c r="R128" s="774"/>
      <c r="S128" s="774"/>
      <c r="T128" s="774"/>
      <c r="U128" s="774"/>
      <c r="V128" s="774"/>
      <c r="W128" s="774"/>
      <c r="X128" s="774"/>
      <c r="Y128" s="774"/>
      <c r="Z128" s="774"/>
      <c r="AA128" s="774"/>
      <c r="AB128" s="774"/>
      <c r="AC128" s="774"/>
      <c r="AD128" s="774"/>
      <c r="AE128" s="735"/>
      <c r="AF128" s="775"/>
      <c r="AG128" s="735"/>
    </row>
    <row r="129" spans="1:33">
      <c r="A129" s="774"/>
      <c r="B129" s="774"/>
      <c r="C129" s="774"/>
      <c r="D129" s="774"/>
      <c r="E129" s="774"/>
      <c r="F129" s="774"/>
      <c r="G129" s="774"/>
      <c r="H129" s="774"/>
      <c r="I129" s="774"/>
      <c r="J129" s="774"/>
      <c r="K129" s="774"/>
      <c r="L129" s="774"/>
      <c r="M129" s="774"/>
      <c r="N129" s="774"/>
      <c r="O129" s="774"/>
      <c r="P129" s="774"/>
      <c r="Q129" s="774"/>
      <c r="R129" s="774"/>
      <c r="S129" s="774"/>
      <c r="T129" s="774"/>
      <c r="U129" s="774"/>
      <c r="V129" s="774"/>
      <c r="W129" s="774"/>
      <c r="X129" s="774"/>
      <c r="Y129" s="774"/>
      <c r="Z129" s="774"/>
      <c r="AA129" s="774"/>
      <c r="AB129" s="774"/>
      <c r="AC129" s="774"/>
      <c r="AD129" s="774"/>
      <c r="AE129" s="735"/>
      <c r="AF129" s="775"/>
      <c r="AG129" s="735"/>
    </row>
    <row r="130" spans="1:33">
      <c r="A130" s="774"/>
      <c r="B130" s="774"/>
      <c r="C130" s="774"/>
      <c r="D130" s="774"/>
      <c r="E130" s="774"/>
      <c r="F130" s="774"/>
      <c r="G130" s="774"/>
      <c r="H130" s="774"/>
      <c r="I130" s="774"/>
      <c r="J130" s="774"/>
      <c r="K130" s="774"/>
      <c r="L130" s="774"/>
      <c r="M130" s="774"/>
      <c r="N130" s="774"/>
      <c r="O130" s="774"/>
      <c r="P130" s="774"/>
      <c r="Q130" s="774"/>
      <c r="R130" s="774"/>
      <c r="S130" s="774"/>
      <c r="T130" s="774"/>
      <c r="U130" s="774"/>
      <c r="V130" s="774"/>
      <c r="W130" s="774"/>
      <c r="X130" s="774"/>
      <c r="Y130" s="774"/>
      <c r="Z130" s="774"/>
      <c r="AA130" s="774"/>
      <c r="AB130" s="774"/>
      <c r="AC130" s="774"/>
      <c r="AD130" s="774"/>
      <c r="AE130" s="735"/>
      <c r="AF130" s="775"/>
      <c r="AG130" s="735"/>
    </row>
    <row r="131" spans="1:33">
      <c r="A131" s="774"/>
      <c r="B131" s="774"/>
      <c r="C131" s="774"/>
      <c r="D131" s="774"/>
      <c r="E131" s="774"/>
      <c r="F131" s="774"/>
      <c r="G131" s="774"/>
      <c r="H131" s="774"/>
      <c r="I131" s="774"/>
      <c r="J131" s="774"/>
      <c r="K131" s="774"/>
      <c r="L131" s="774"/>
      <c r="M131" s="774"/>
      <c r="N131" s="774"/>
      <c r="O131" s="774"/>
      <c r="P131" s="774"/>
      <c r="Q131" s="774"/>
      <c r="R131" s="774"/>
      <c r="S131" s="774"/>
      <c r="T131" s="774"/>
      <c r="U131" s="774"/>
      <c r="V131" s="774"/>
      <c r="W131" s="774"/>
      <c r="X131" s="774"/>
      <c r="Y131" s="774"/>
      <c r="Z131" s="774"/>
      <c r="AA131" s="774"/>
      <c r="AB131" s="774"/>
      <c r="AC131" s="774"/>
      <c r="AD131" s="774"/>
      <c r="AE131" s="735"/>
      <c r="AF131" s="775"/>
      <c r="AG131" s="735"/>
    </row>
    <row r="132" spans="1:33">
      <c r="A132" s="774"/>
      <c r="B132" s="774"/>
      <c r="C132" s="774"/>
      <c r="D132" s="774"/>
      <c r="E132" s="774"/>
      <c r="F132" s="774"/>
      <c r="G132" s="774"/>
      <c r="H132" s="774"/>
      <c r="I132" s="774"/>
      <c r="J132" s="774"/>
      <c r="K132" s="774"/>
      <c r="L132" s="774"/>
      <c r="M132" s="774"/>
      <c r="N132" s="774"/>
      <c r="O132" s="774"/>
      <c r="P132" s="774"/>
      <c r="Q132" s="774"/>
      <c r="R132" s="774"/>
      <c r="S132" s="774"/>
      <c r="T132" s="774"/>
      <c r="U132" s="774"/>
      <c r="V132" s="774"/>
      <c r="W132" s="774"/>
      <c r="X132" s="774"/>
      <c r="Y132" s="774"/>
      <c r="Z132" s="774"/>
      <c r="AA132" s="774"/>
      <c r="AB132" s="774"/>
      <c r="AC132" s="774"/>
      <c r="AD132" s="774"/>
      <c r="AE132" s="735"/>
      <c r="AF132" s="775"/>
      <c r="AG132" s="735"/>
    </row>
    <row r="133" spans="1:33">
      <c r="A133" s="774"/>
      <c r="B133" s="774"/>
      <c r="C133" s="774"/>
      <c r="D133" s="774"/>
      <c r="E133" s="774"/>
      <c r="F133" s="774"/>
      <c r="G133" s="774"/>
      <c r="H133" s="774"/>
      <c r="I133" s="774"/>
      <c r="J133" s="774"/>
      <c r="K133" s="774"/>
      <c r="L133" s="774"/>
      <c r="M133" s="774"/>
      <c r="N133" s="774"/>
      <c r="O133" s="774"/>
      <c r="P133" s="774"/>
      <c r="Q133" s="774"/>
      <c r="R133" s="774"/>
      <c r="S133" s="774"/>
      <c r="T133" s="774"/>
      <c r="U133" s="774"/>
      <c r="V133" s="774"/>
      <c r="W133" s="774"/>
      <c r="X133" s="774"/>
      <c r="Y133" s="774"/>
      <c r="Z133" s="774"/>
      <c r="AA133" s="774"/>
      <c r="AB133" s="774"/>
      <c r="AC133" s="774"/>
      <c r="AD133" s="774"/>
      <c r="AE133" s="735"/>
      <c r="AF133" s="775"/>
      <c r="AG133" s="735"/>
    </row>
    <row r="134" spans="1:33">
      <c r="A134" s="774"/>
      <c r="B134" s="774"/>
      <c r="C134" s="774"/>
      <c r="D134" s="774"/>
      <c r="E134" s="774"/>
      <c r="F134" s="774"/>
      <c r="G134" s="774"/>
      <c r="H134" s="774"/>
      <c r="I134" s="774"/>
      <c r="J134" s="774"/>
      <c r="K134" s="774"/>
      <c r="L134" s="774"/>
      <c r="M134" s="774"/>
      <c r="N134" s="774"/>
      <c r="O134" s="774"/>
      <c r="P134" s="774"/>
      <c r="Q134" s="774"/>
      <c r="R134" s="774"/>
      <c r="S134" s="774"/>
      <c r="T134" s="774"/>
      <c r="U134" s="774"/>
      <c r="V134" s="774"/>
      <c r="W134" s="774"/>
      <c r="X134" s="774"/>
      <c r="Y134" s="774"/>
      <c r="Z134" s="774"/>
      <c r="AA134" s="774"/>
      <c r="AB134" s="774"/>
      <c r="AC134" s="774"/>
      <c r="AD134" s="774"/>
      <c r="AE134" s="735"/>
      <c r="AF134" s="775"/>
      <c r="AG134" s="735"/>
    </row>
    <row r="135" spans="1:33">
      <c r="A135" s="774"/>
      <c r="B135" s="774"/>
      <c r="C135" s="774"/>
      <c r="D135" s="774"/>
      <c r="E135" s="774"/>
      <c r="F135" s="774"/>
      <c r="G135" s="774"/>
      <c r="H135" s="774"/>
      <c r="I135" s="774"/>
      <c r="J135" s="774"/>
      <c r="K135" s="774"/>
      <c r="L135" s="774"/>
      <c r="M135" s="774"/>
      <c r="N135" s="774"/>
      <c r="O135" s="774"/>
      <c r="P135" s="774"/>
      <c r="Q135" s="774"/>
      <c r="R135" s="774"/>
      <c r="S135" s="774"/>
      <c r="T135" s="774"/>
      <c r="U135" s="774"/>
      <c r="V135" s="774"/>
      <c r="W135" s="774"/>
      <c r="X135" s="774"/>
      <c r="Y135" s="774"/>
      <c r="Z135" s="774"/>
      <c r="AA135" s="774"/>
      <c r="AB135" s="774"/>
      <c r="AC135" s="774"/>
      <c r="AD135" s="774"/>
      <c r="AE135" s="735"/>
      <c r="AF135" s="775"/>
      <c r="AG135" s="735"/>
    </row>
    <row r="136" spans="1:33">
      <c r="A136" s="774"/>
      <c r="B136" s="774"/>
      <c r="C136" s="774"/>
      <c r="D136" s="774"/>
      <c r="E136" s="774"/>
      <c r="F136" s="774"/>
      <c r="G136" s="774"/>
      <c r="H136" s="774"/>
      <c r="I136" s="774"/>
      <c r="J136" s="774"/>
      <c r="K136" s="774"/>
      <c r="L136" s="774"/>
      <c r="M136" s="774"/>
      <c r="N136" s="774"/>
      <c r="O136" s="774"/>
      <c r="P136" s="774"/>
      <c r="Q136" s="774"/>
      <c r="R136" s="774"/>
      <c r="S136" s="774"/>
      <c r="T136" s="774"/>
      <c r="U136" s="774"/>
      <c r="V136" s="774"/>
      <c r="W136" s="774"/>
      <c r="X136" s="774"/>
      <c r="Y136" s="774"/>
      <c r="Z136" s="774"/>
      <c r="AA136" s="774"/>
      <c r="AB136" s="774"/>
      <c r="AC136" s="774"/>
      <c r="AD136" s="774"/>
      <c r="AE136" s="735"/>
      <c r="AF136" s="775"/>
      <c r="AG136" s="735"/>
    </row>
    <row r="137" spans="1:33">
      <c r="A137" s="774"/>
      <c r="B137" s="774"/>
      <c r="C137" s="774"/>
      <c r="D137" s="774"/>
      <c r="E137" s="774"/>
      <c r="F137" s="774"/>
      <c r="G137" s="774"/>
      <c r="H137" s="774"/>
      <c r="I137" s="774"/>
      <c r="J137" s="774"/>
      <c r="K137" s="774"/>
      <c r="L137" s="774"/>
      <c r="M137" s="774"/>
      <c r="N137" s="774"/>
      <c r="O137" s="774"/>
      <c r="P137" s="774"/>
      <c r="Q137" s="774"/>
      <c r="R137" s="774"/>
      <c r="S137" s="774"/>
      <c r="T137" s="774"/>
      <c r="U137" s="774"/>
      <c r="V137" s="774"/>
      <c r="W137" s="774"/>
      <c r="X137" s="774"/>
      <c r="Y137" s="774"/>
      <c r="Z137" s="774"/>
      <c r="AA137" s="774"/>
      <c r="AB137" s="774"/>
      <c r="AC137" s="774"/>
      <c r="AD137" s="774"/>
      <c r="AE137" s="735"/>
      <c r="AF137" s="775"/>
      <c r="AG137" s="735"/>
    </row>
    <row r="138" spans="1:33">
      <c r="A138" s="774"/>
      <c r="B138" s="774"/>
      <c r="C138" s="774"/>
      <c r="D138" s="774"/>
      <c r="E138" s="774"/>
      <c r="F138" s="774"/>
      <c r="G138" s="774"/>
      <c r="H138" s="774"/>
      <c r="I138" s="774"/>
      <c r="J138" s="774"/>
      <c r="K138" s="774"/>
      <c r="L138" s="774"/>
      <c r="M138" s="774"/>
      <c r="N138" s="774"/>
      <c r="O138" s="774"/>
      <c r="P138" s="774"/>
      <c r="Q138" s="774"/>
      <c r="R138" s="774"/>
      <c r="S138" s="774"/>
      <c r="T138" s="774"/>
      <c r="U138" s="774"/>
      <c r="V138" s="774"/>
      <c r="W138" s="774"/>
      <c r="X138" s="774"/>
      <c r="Y138" s="774"/>
      <c r="Z138" s="774"/>
      <c r="AA138" s="774"/>
      <c r="AB138" s="774"/>
      <c r="AC138" s="774"/>
      <c r="AD138" s="774"/>
      <c r="AE138" s="735"/>
      <c r="AF138" s="775"/>
      <c r="AG138" s="735"/>
    </row>
    <row r="139" spans="1:33">
      <c r="A139" s="774"/>
      <c r="B139" s="774"/>
      <c r="C139" s="774"/>
      <c r="D139" s="774"/>
      <c r="E139" s="774"/>
      <c r="F139" s="774"/>
      <c r="G139" s="774"/>
      <c r="H139" s="774"/>
      <c r="I139" s="774"/>
      <c r="J139" s="774"/>
      <c r="K139" s="774"/>
      <c r="L139" s="774"/>
      <c r="M139" s="774"/>
      <c r="N139" s="774"/>
      <c r="O139" s="774"/>
      <c r="P139" s="774"/>
      <c r="Q139" s="774"/>
      <c r="R139" s="774"/>
      <c r="S139" s="774"/>
      <c r="T139" s="774"/>
      <c r="U139" s="774"/>
      <c r="V139" s="774"/>
      <c r="W139" s="774"/>
      <c r="X139" s="774"/>
      <c r="Y139" s="774"/>
      <c r="Z139" s="774"/>
      <c r="AA139" s="774"/>
      <c r="AB139" s="774"/>
      <c r="AC139" s="774"/>
      <c r="AD139" s="774"/>
      <c r="AE139" s="735"/>
      <c r="AF139" s="775"/>
      <c r="AG139" s="735"/>
    </row>
    <row r="140" spans="1:33">
      <c r="A140" s="774"/>
      <c r="B140" s="774"/>
      <c r="C140" s="774"/>
      <c r="D140" s="774"/>
      <c r="E140" s="774"/>
      <c r="F140" s="774"/>
      <c r="G140" s="774"/>
      <c r="H140" s="774"/>
      <c r="I140" s="774"/>
      <c r="J140" s="774"/>
      <c r="K140" s="774"/>
      <c r="L140" s="774"/>
      <c r="M140" s="774"/>
      <c r="N140" s="774"/>
      <c r="O140" s="774"/>
      <c r="P140" s="774"/>
      <c r="Q140" s="774"/>
      <c r="R140" s="774"/>
      <c r="S140" s="774"/>
      <c r="T140" s="774"/>
      <c r="U140" s="774"/>
      <c r="V140" s="774"/>
      <c r="W140" s="774"/>
      <c r="X140" s="774"/>
      <c r="Y140" s="774"/>
      <c r="Z140" s="774"/>
      <c r="AA140" s="774"/>
      <c r="AB140" s="774"/>
      <c r="AC140" s="774"/>
      <c r="AD140" s="774"/>
      <c r="AE140" s="735"/>
      <c r="AF140" s="775"/>
      <c r="AG140" s="735"/>
    </row>
    <row r="141" spans="1:33">
      <c r="A141" s="774"/>
      <c r="B141" s="774"/>
      <c r="C141" s="774"/>
      <c r="D141" s="774"/>
      <c r="E141" s="774"/>
      <c r="F141" s="774"/>
      <c r="G141" s="774"/>
      <c r="H141" s="774"/>
      <c r="I141" s="774"/>
      <c r="J141" s="774"/>
      <c r="K141" s="774"/>
      <c r="L141" s="774"/>
      <c r="M141" s="774"/>
      <c r="N141" s="774"/>
      <c r="O141" s="774"/>
      <c r="P141" s="774"/>
      <c r="Q141" s="774"/>
      <c r="R141" s="774"/>
      <c r="S141" s="774"/>
      <c r="T141" s="774"/>
      <c r="U141" s="774"/>
      <c r="V141" s="774"/>
      <c r="W141" s="774"/>
      <c r="X141" s="774"/>
      <c r="Y141" s="774"/>
      <c r="Z141" s="774"/>
      <c r="AA141" s="774"/>
      <c r="AB141" s="774"/>
      <c r="AC141" s="774"/>
      <c r="AD141" s="774"/>
      <c r="AE141" s="735"/>
      <c r="AF141" s="775"/>
      <c r="AG141" s="735"/>
    </row>
    <row r="142" spans="1:33">
      <c r="A142" s="774"/>
      <c r="B142" s="774"/>
      <c r="C142" s="774"/>
      <c r="D142" s="774"/>
      <c r="E142" s="774"/>
      <c r="F142" s="774"/>
      <c r="G142" s="774"/>
      <c r="H142" s="774"/>
      <c r="I142" s="774"/>
      <c r="J142" s="774"/>
      <c r="K142" s="774"/>
      <c r="L142" s="774"/>
      <c r="M142" s="774"/>
      <c r="N142" s="774"/>
      <c r="O142" s="774"/>
      <c r="P142" s="774"/>
      <c r="Q142" s="774"/>
      <c r="R142" s="774"/>
      <c r="S142" s="774"/>
      <c r="T142" s="774"/>
      <c r="U142" s="774"/>
      <c r="V142" s="774"/>
      <c r="W142" s="774"/>
      <c r="X142" s="774"/>
      <c r="Y142" s="774"/>
      <c r="Z142" s="774"/>
      <c r="AA142" s="774"/>
      <c r="AB142" s="774"/>
      <c r="AC142" s="774"/>
      <c r="AD142" s="774"/>
      <c r="AE142" s="735"/>
      <c r="AF142" s="775"/>
      <c r="AG142" s="735"/>
    </row>
    <row r="143" spans="1:33">
      <c r="A143" s="774"/>
      <c r="B143" s="774"/>
      <c r="C143" s="774"/>
      <c r="D143" s="774"/>
      <c r="E143" s="774"/>
      <c r="F143" s="774"/>
      <c r="G143" s="774"/>
      <c r="H143" s="774"/>
      <c r="I143" s="774"/>
      <c r="J143" s="774"/>
      <c r="K143" s="774"/>
      <c r="L143" s="774"/>
      <c r="M143" s="774"/>
      <c r="N143" s="774"/>
      <c r="O143" s="774"/>
      <c r="P143" s="774"/>
      <c r="Q143" s="774"/>
      <c r="R143" s="774"/>
      <c r="S143" s="774"/>
      <c r="T143" s="774"/>
      <c r="U143" s="774"/>
      <c r="V143" s="774"/>
      <c r="W143" s="774"/>
      <c r="X143" s="774"/>
      <c r="Y143" s="774"/>
      <c r="Z143" s="774"/>
      <c r="AA143" s="774"/>
      <c r="AB143" s="774"/>
      <c r="AC143" s="774"/>
      <c r="AD143" s="774"/>
      <c r="AE143" s="735"/>
      <c r="AF143" s="775"/>
      <c r="AG143" s="735"/>
    </row>
    <row r="144" spans="1:33">
      <c r="A144" s="774"/>
      <c r="B144" s="774"/>
      <c r="C144" s="774"/>
      <c r="D144" s="774"/>
      <c r="E144" s="774"/>
      <c r="F144" s="774"/>
      <c r="G144" s="774"/>
      <c r="H144" s="774"/>
      <c r="I144" s="774"/>
      <c r="J144" s="774"/>
      <c r="K144" s="774"/>
      <c r="L144" s="774"/>
      <c r="M144" s="774"/>
      <c r="N144" s="774"/>
      <c r="O144" s="774"/>
      <c r="P144" s="774"/>
      <c r="Q144" s="774"/>
      <c r="R144" s="774"/>
      <c r="S144" s="774"/>
      <c r="T144" s="774"/>
      <c r="U144" s="774"/>
      <c r="V144" s="774"/>
      <c r="W144" s="774"/>
      <c r="X144" s="774"/>
      <c r="Y144" s="774"/>
      <c r="Z144" s="774"/>
      <c r="AA144" s="774"/>
      <c r="AB144" s="774"/>
      <c r="AC144" s="774"/>
      <c r="AD144" s="774"/>
      <c r="AE144" s="735"/>
      <c r="AF144" s="775"/>
      <c r="AG144" s="735"/>
    </row>
    <row r="145" spans="1:33">
      <c r="A145" s="774"/>
      <c r="B145" s="774"/>
      <c r="C145" s="774"/>
      <c r="D145" s="774"/>
      <c r="E145" s="774"/>
      <c r="F145" s="774"/>
      <c r="G145" s="774"/>
      <c r="H145" s="774"/>
      <c r="I145" s="774"/>
      <c r="J145" s="774"/>
      <c r="K145" s="774"/>
      <c r="L145" s="774"/>
      <c r="M145" s="774"/>
      <c r="N145" s="774"/>
      <c r="O145" s="774"/>
      <c r="P145" s="774"/>
      <c r="Q145" s="774"/>
      <c r="R145" s="774"/>
      <c r="S145" s="774"/>
      <c r="T145" s="774"/>
      <c r="U145" s="774"/>
      <c r="V145" s="774"/>
      <c r="W145" s="774"/>
      <c r="X145" s="774"/>
      <c r="Y145" s="774"/>
      <c r="Z145" s="774"/>
      <c r="AA145" s="774"/>
      <c r="AB145" s="774"/>
      <c r="AC145" s="774"/>
      <c r="AD145" s="774"/>
      <c r="AE145" s="735"/>
      <c r="AF145" s="775"/>
      <c r="AG145" s="735"/>
    </row>
    <row r="146" spans="1:33">
      <c r="A146" s="774"/>
      <c r="B146" s="774"/>
      <c r="C146" s="774"/>
      <c r="D146" s="774"/>
      <c r="E146" s="774"/>
      <c r="F146" s="774"/>
      <c r="G146" s="774"/>
      <c r="H146" s="774"/>
      <c r="I146" s="774"/>
      <c r="J146" s="774"/>
      <c r="K146" s="774"/>
      <c r="L146" s="774"/>
      <c r="M146" s="774"/>
      <c r="N146" s="774"/>
      <c r="O146" s="774"/>
      <c r="P146" s="774"/>
      <c r="Q146" s="774"/>
      <c r="R146" s="774"/>
      <c r="S146" s="774"/>
      <c r="T146" s="774"/>
      <c r="U146" s="774"/>
      <c r="V146" s="774"/>
      <c r="W146" s="774"/>
      <c r="X146" s="774"/>
      <c r="Y146" s="774"/>
      <c r="Z146" s="774"/>
      <c r="AA146" s="774"/>
      <c r="AB146" s="774"/>
      <c r="AC146" s="774"/>
      <c r="AD146" s="774"/>
      <c r="AE146" s="735"/>
      <c r="AF146" s="775"/>
      <c r="AG146" s="735"/>
    </row>
    <row r="147" spans="1:33">
      <c r="A147" s="774"/>
      <c r="B147" s="774"/>
      <c r="C147" s="774"/>
      <c r="D147" s="774"/>
      <c r="E147" s="774"/>
      <c r="F147" s="774"/>
      <c r="G147" s="774"/>
      <c r="H147" s="774"/>
      <c r="I147" s="774"/>
      <c r="J147" s="774"/>
      <c r="K147" s="774"/>
      <c r="L147" s="774"/>
      <c r="M147" s="774"/>
      <c r="N147" s="774"/>
      <c r="O147" s="774"/>
      <c r="P147" s="774"/>
      <c r="Q147" s="774"/>
      <c r="R147" s="774"/>
      <c r="S147" s="774"/>
      <c r="T147" s="774"/>
      <c r="U147" s="774"/>
      <c r="V147" s="774"/>
      <c r="W147" s="774"/>
      <c r="X147" s="774"/>
      <c r="Y147" s="774"/>
      <c r="Z147" s="774"/>
      <c r="AA147" s="774"/>
      <c r="AB147" s="774"/>
      <c r="AC147" s="774"/>
      <c r="AD147" s="774"/>
      <c r="AE147" s="735"/>
      <c r="AF147" s="775"/>
      <c r="AG147" s="735"/>
    </row>
    <row r="148" spans="1:33">
      <c r="A148" s="774"/>
      <c r="B148" s="774"/>
      <c r="C148" s="774"/>
      <c r="D148" s="774"/>
      <c r="E148" s="774"/>
      <c r="F148" s="774"/>
      <c r="G148" s="774"/>
      <c r="H148" s="774"/>
      <c r="I148" s="774"/>
      <c r="J148" s="774"/>
      <c r="K148" s="774"/>
      <c r="L148" s="774"/>
      <c r="M148" s="774"/>
      <c r="N148" s="774"/>
      <c r="O148" s="774"/>
      <c r="P148" s="774"/>
      <c r="Q148" s="774"/>
      <c r="R148" s="774"/>
      <c r="S148" s="774"/>
      <c r="T148" s="774"/>
      <c r="U148" s="774"/>
      <c r="V148" s="774"/>
      <c r="W148" s="774"/>
      <c r="X148" s="774"/>
      <c r="Y148" s="774"/>
      <c r="Z148" s="774"/>
      <c r="AA148" s="774"/>
      <c r="AB148" s="774"/>
      <c r="AC148" s="774"/>
      <c r="AD148" s="774"/>
      <c r="AE148" s="735"/>
      <c r="AF148" s="775"/>
      <c r="AG148" s="735"/>
    </row>
    <row r="149" spans="1:33">
      <c r="A149" s="774"/>
      <c r="B149" s="774"/>
      <c r="C149" s="774"/>
      <c r="D149" s="774"/>
      <c r="E149" s="774"/>
      <c r="F149" s="774"/>
      <c r="G149" s="774"/>
      <c r="H149" s="774"/>
      <c r="I149" s="774"/>
      <c r="J149" s="774"/>
      <c r="K149" s="774"/>
      <c r="L149" s="774"/>
      <c r="M149" s="774"/>
      <c r="N149" s="774"/>
      <c r="O149" s="774"/>
      <c r="P149" s="774"/>
      <c r="Q149" s="774"/>
      <c r="R149" s="774"/>
      <c r="S149" s="774"/>
      <c r="T149" s="774"/>
      <c r="U149" s="774"/>
      <c r="V149" s="774"/>
      <c r="W149" s="774"/>
      <c r="X149" s="774"/>
      <c r="Y149" s="774"/>
      <c r="Z149" s="774"/>
      <c r="AA149" s="774"/>
      <c r="AB149" s="774"/>
      <c r="AC149" s="774"/>
      <c r="AD149" s="774"/>
      <c r="AE149" s="735"/>
      <c r="AF149" s="775"/>
      <c r="AG149" s="735"/>
    </row>
    <row r="150" spans="1:33">
      <c r="A150" s="774"/>
      <c r="B150" s="774"/>
      <c r="C150" s="774"/>
      <c r="D150" s="774"/>
      <c r="E150" s="774"/>
      <c r="F150" s="774"/>
      <c r="G150" s="774"/>
      <c r="H150" s="774"/>
      <c r="I150" s="774"/>
      <c r="J150" s="774"/>
      <c r="K150" s="774"/>
      <c r="L150" s="774"/>
      <c r="M150" s="774"/>
      <c r="N150" s="774"/>
      <c r="O150" s="774"/>
      <c r="P150" s="774"/>
      <c r="Q150" s="774"/>
      <c r="R150" s="774"/>
      <c r="S150" s="774"/>
      <c r="T150" s="774"/>
      <c r="U150" s="774"/>
      <c r="V150" s="774"/>
      <c r="W150" s="774"/>
      <c r="X150" s="774"/>
      <c r="Y150" s="774"/>
      <c r="Z150" s="774"/>
      <c r="AA150" s="774"/>
      <c r="AB150" s="774"/>
      <c r="AC150" s="774"/>
      <c r="AD150" s="774"/>
      <c r="AE150" s="735"/>
      <c r="AF150" s="775"/>
      <c r="AG150" s="735"/>
    </row>
    <row r="151" spans="1:33">
      <c r="A151" s="774"/>
      <c r="B151" s="774"/>
      <c r="C151" s="774"/>
      <c r="D151" s="774"/>
      <c r="E151" s="774"/>
      <c r="F151" s="774"/>
      <c r="G151" s="774"/>
      <c r="H151" s="774"/>
      <c r="I151" s="774"/>
      <c r="J151" s="774"/>
      <c r="K151" s="774"/>
      <c r="L151" s="774"/>
      <c r="M151" s="774"/>
      <c r="N151" s="774"/>
      <c r="O151" s="774"/>
      <c r="P151" s="774"/>
      <c r="Q151" s="774"/>
      <c r="R151" s="774"/>
      <c r="S151" s="774"/>
      <c r="T151" s="774"/>
      <c r="U151" s="774"/>
      <c r="V151" s="774"/>
      <c r="W151" s="774"/>
      <c r="X151" s="774"/>
      <c r="Y151" s="774"/>
      <c r="Z151" s="774"/>
      <c r="AA151" s="774"/>
      <c r="AB151" s="774"/>
      <c r="AC151" s="774"/>
      <c r="AD151" s="774"/>
      <c r="AE151" s="735"/>
      <c r="AF151" s="775"/>
      <c r="AG151" s="735"/>
    </row>
    <row r="152" spans="1:33">
      <c r="A152" s="774"/>
      <c r="B152" s="774"/>
      <c r="C152" s="774"/>
      <c r="D152" s="774"/>
      <c r="E152" s="774"/>
      <c r="F152" s="774"/>
      <c r="G152" s="774"/>
      <c r="H152" s="774"/>
      <c r="I152" s="774"/>
      <c r="J152" s="774"/>
      <c r="K152" s="774"/>
      <c r="L152" s="774"/>
      <c r="M152" s="774"/>
      <c r="N152" s="774"/>
      <c r="O152" s="774"/>
      <c r="P152" s="774"/>
      <c r="Q152" s="774"/>
      <c r="R152" s="774"/>
      <c r="S152" s="774"/>
      <c r="T152" s="774"/>
      <c r="U152" s="774"/>
      <c r="V152" s="774"/>
      <c r="W152" s="774"/>
      <c r="X152" s="774"/>
      <c r="Y152" s="774"/>
      <c r="Z152" s="774"/>
      <c r="AA152" s="774"/>
      <c r="AB152" s="774"/>
      <c r="AC152" s="774"/>
      <c r="AD152" s="774"/>
      <c r="AE152" s="735"/>
      <c r="AF152" s="775"/>
      <c r="AG152" s="735"/>
    </row>
    <row r="153" spans="1:33">
      <c r="A153" s="774"/>
      <c r="B153" s="774"/>
      <c r="C153" s="774"/>
      <c r="D153" s="774"/>
      <c r="E153" s="774"/>
      <c r="F153" s="774"/>
      <c r="G153" s="774"/>
      <c r="H153" s="774"/>
      <c r="I153" s="774"/>
      <c r="J153" s="774"/>
      <c r="K153" s="774"/>
      <c r="L153" s="774"/>
      <c r="M153" s="774"/>
      <c r="N153" s="774"/>
      <c r="O153" s="774"/>
      <c r="P153" s="774"/>
      <c r="Q153" s="774"/>
      <c r="R153" s="774"/>
      <c r="S153" s="774"/>
      <c r="T153" s="774"/>
      <c r="U153" s="774"/>
      <c r="V153" s="774"/>
      <c r="W153" s="774"/>
      <c r="X153" s="774"/>
      <c r="Y153" s="774"/>
      <c r="Z153" s="774"/>
      <c r="AA153" s="774"/>
      <c r="AB153" s="774"/>
      <c r="AC153" s="774"/>
      <c r="AD153" s="774"/>
      <c r="AE153" s="735"/>
      <c r="AF153" s="775"/>
      <c r="AG153" s="735"/>
    </row>
    <row r="154" spans="1:33">
      <c r="A154" s="774"/>
      <c r="B154" s="774"/>
      <c r="C154" s="774"/>
      <c r="D154" s="774"/>
      <c r="E154" s="774"/>
      <c r="F154" s="774"/>
      <c r="G154" s="774"/>
      <c r="H154" s="774"/>
      <c r="I154" s="774"/>
      <c r="J154" s="774"/>
      <c r="K154" s="774"/>
      <c r="L154" s="774"/>
      <c r="M154" s="774"/>
      <c r="N154" s="774"/>
      <c r="O154" s="774"/>
      <c r="P154" s="774"/>
      <c r="Q154" s="774"/>
      <c r="R154" s="774"/>
      <c r="S154" s="774"/>
      <c r="T154" s="774"/>
      <c r="U154" s="774"/>
      <c r="V154" s="774"/>
      <c r="W154" s="774"/>
      <c r="X154" s="774"/>
      <c r="Y154" s="774"/>
      <c r="Z154" s="774"/>
      <c r="AA154" s="774"/>
      <c r="AB154" s="774"/>
      <c r="AC154" s="774"/>
      <c r="AD154" s="774"/>
      <c r="AE154" s="735"/>
      <c r="AF154" s="775"/>
      <c r="AG154" s="735"/>
    </row>
    <row r="155" spans="1:33">
      <c r="A155" s="774"/>
      <c r="B155" s="774"/>
      <c r="C155" s="774"/>
      <c r="D155" s="774"/>
      <c r="E155" s="774"/>
      <c r="F155" s="774"/>
      <c r="G155" s="774"/>
      <c r="H155" s="774"/>
      <c r="I155" s="774"/>
      <c r="J155" s="774"/>
      <c r="K155" s="774"/>
      <c r="L155" s="774"/>
      <c r="M155" s="774"/>
      <c r="N155" s="774"/>
      <c r="O155" s="774"/>
      <c r="P155" s="774"/>
      <c r="Q155" s="774"/>
      <c r="R155" s="774"/>
      <c r="S155" s="774"/>
      <c r="T155" s="774"/>
      <c r="U155" s="774"/>
      <c r="V155" s="774"/>
      <c r="W155" s="774"/>
      <c r="X155" s="774"/>
      <c r="Y155" s="774"/>
      <c r="Z155" s="774"/>
      <c r="AA155" s="774"/>
      <c r="AB155" s="774"/>
      <c r="AC155" s="774"/>
      <c r="AD155" s="774"/>
      <c r="AE155" s="735"/>
      <c r="AF155" s="775"/>
      <c r="AG155" s="735"/>
    </row>
    <row r="156" spans="1:33">
      <c r="A156" s="774"/>
      <c r="B156" s="774"/>
      <c r="C156" s="774"/>
      <c r="D156" s="774"/>
      <c r="E156" s="774"/>
      <c r="F156" s="774"/>
      <c r="G156" s="774"/>
      <c r="H156" s="774"/>
      <c r="I156" s="774"/>
      <c r="J156" s="774"/>
      <c r="K156" s="774"/>
      <c r="L156" s="774"/>
      <c r="M156" s="774"/>
      <c r="N156" s="774"/>
      <c r="O156" s="774"/>
      <c r="P156" s="774"/>
      <c r="Q156" s="774"/>
      <c r="R156" s="774"/>
      <c r="S156" s="774"/>
      <c r="T156" s="774"/>
      <c r="U156" s="774"/>
      <c r="V156" s="774"/>
      <c r="W156" s="774"/>
      <c r="X156" s="774"/>
      <c r="Y156" s="774"/>
      <c r="Z156" s="774"/>
      <c r="AA156" s="774"/>
      <c r="AB156" s="774"/>
      <c r="AC156" s="774"/>
      <c r="AD156" s="774"/>
      <c r="AE156" s="735"/>
      <c r="AF156" s="775"/>
      <c r="AG156" s="735"/>
    </row>
    <row r="157" spans="1:33">
      <c r="A157" s="774"/>
      <c r="B157" s="774"/>
      <c r="C157" s="774"/>
      <c r="D157" s="774"/>
      <c r="E157" s="774"/>
      <c r="F157" s="774"/>
      <c r="G157" s="774"/>
      <c r="H157" s="774"/>
      <c r="I157" s="774"/>
      <c r="J157" s="774"/>
      <c r="K157" s="774"/>
      <c r="L157" s="774"/>
      <c r="M157" s="774"/>
      <c r="N157" s="774"/>
      <c r="O157" s="774"/>
      <c r="P157" s="774"/>
      <c r="Q157" s="774"/>
      <c r="R157" s="774"/>
      <c r="S157" s="774"/>
      <c r="T157" s="774"/>
      <c r="U157" s="774"/>
      <c r="V157" s="774"/>
      <c r="W157" s="774"/>
      <c r="X157" s="774"/>
      <c r="Y157" s="774"/>
      <c r="Z157" s="774"/>
      <c r="AA157" s="774"/>
      <c r="AB157" s="774"/>
      <c r="AC157" s="774"/>
      <c r="AD157" s="774"/>
      <c r="AE157" s="735"/>
      <c r="AF157" s="775"/>
      <c r="AG157" s="735"/>
    </row>
    <row r="158" spans="1:33">
      <c r="A158" s="774"/>
      <c r="B158" s="774"/>
      <c r="C158" s="774"/>
      <c r="D158" s="774"/>
      <c r="E158" s="774"/>
      <c r="F158" s="774"/>
      <c r="G158" s="774"/>
      <c r="H158" s="774"/>
      <c r="I158" s="774"/>
      <c r="J158" s="774"/>
      <c r="K158" s="774"/>
      <c r="L158" s="774"/>
      <c r="M158" s="774"/>
      <c r="N158" s="774"/>
      <c r="O158" s="774"/>
      <c r="P158" s="774"/>
      <c r="Q158" s="774"/>
      <c r="R158" s="774"/>
      <c r="S158" s="774"/>
      <c r="T158" s="774"/>
      <c r="U158" s="774"/>
      <c r="V158" s="774"/>
      <c r="W158" s="774"/>
      <c r="X158" s="774"/>
      <c r="Y158" s="774"/>
      <c r="Z158" s="774"/>
      <c r="AA158" s="774"/>
      <c r="AB158" s="774"/>
      <c r="AC158" s="774"/>
      <c r="AD158" s="774"/>
      <c r="AE158" s="735"/>
      <c r="AF158" s="775"/>
      <c r="AG158" s="735"/>
    </row>
    <row r="159" spans="1:33">
      <c r="A159" s="774"/>
      <c r="B159" s="774"/>
      <c r="C159" s="774"/>
      <c r="D159" s="774"/>
      <c r="E159" s="774"/>
      <c r="F159" s="774"/>
      <c r="G159" s="774"/>
      <c r="H159" s="774"/>
      <c r="I159" s="774"/>
      <c r="J159" s="774"/>
      <c r="K159" s="774"/>
      <c r="L159" s="774"/>
      <c r="M159" s="774"/>
      <c r="N159" s="774"/>
      <c r="O159" s="774"/>
      <c r="P159" s="774"/>
      <c r="Q159" s="774"/>
      <c r="R159" s="774"/>
      <c r="S159" s="774"/>
      <c r="T159" s="774"/>
      <c r="U159" s="774"/>
      <c r="V159" s="774"/>
      <c r="W159" s="774"/>
      <c r="X159" s="774"/>
      <c r="Y159" s="774"/>
      <c r="Z159" s="774"/>
      <c r="AA159" s="774"/>
      <c r="AB159" s="774"/>
      <c r="AC159" s="774"/>
      <c r="AD159" s="774"/>
      <c r="AE159" s="735"/>
      <c r="AF159" s="775"/>
      <c r="AG159" s="735"/>
    </row>
    <row r="160" spans="1:33">
      <c r="A160" s="774"/>
      <c r="B160" s="774"/>
      <c r="C160" s="774"/>
      <c r="D160" s="774"/>
      <c r="E160" s="774"/>
      <c r="F160" s="774"/>
      <c r="G160" s="774"/>
      <c r="H160" s="774"/>
      <c r="I160" s="774"/>
      <c r="J160" s="774"/>
      <c r="K160" s="774"/>
      <c r="L160" s="774"/>
      <c r="M160" s="774"/>
      <c r="N160" s="774"/>
      <c r="O160" s="774"/>
      <c r="P160" s="774"/>
      <c r="Q160" s="774"/>
      <c r="R160" s="774"/>
      <c r="S160" s="774"/>
      <c r="T160" s="774"/>
      <c r="U160" s="774"/>
      <c r="V160" s="774"/>
      <c r="W160" s="774"/>
      <c r="X160" s="774"/>
      <c r="Y160" s="774"/>
      <c r="Z160" s="774"/>
      <c r="AA160" s="774"/>
      <c r="AB160" s="774"/>
      <c r="AC160" s="774"/>
      <c r="AD160" s="774"/>
      <c r="AE160" s="735"/>
      <c r="AF160" s="775"/>
      <c r="AG160" s="735"/>
    </row>
    <row r="161" spans="1:33">
      <c r="A161" s="774"/>
      <c r="B161" s="774"/>
      <c r="C161" s="774"/>
      <c r="D161" s="774"/>
      <c r="E161" s="774"/>
      <c r="F161" s="774"/>
      <c r="G161" s="774"/>
      <c r="H161" s="774"/>
      <c r="I161" s="774"/>
      <c r="J161" s="774"/>
      <c r="K161" s="774"/>
      <c r="L161" s="774"/>
      <c r="M161" s="774"/>
      <c r="N161" s="774"/>
      <c r="O161" s="774"/>
      <c r="P161" s="774"/>
      <c r="Q161" s="774"/>
      <c r="R161" s="774"/>
      <c r="S161" s="774"/>
      <c r="T161" s="774"/>
      <c r="U161" s="774"/>
      <c r="V161" s="774"/>
      <c r="W161" s="774"/>
      <c r="X161" s="774"/>
      <c r="Y161" s="774"/>
      <c r="Z161" s="774"/>
      <c r="AA161" s="774"/>
      <c r="AB161" s="774"/>
      <c r="AC161" s="774"/>
      <c r="AD161" s="774"/>
      <c r="AE161" s="735"/>
      <c r="AF161" s="775"/>
      <c r="AG161" s="735"/>
    </row>
    <row r="162" spans="1:33">
      <c r="A162" s="774"/>
      <c r="B162" s="774"/>
      <c r="C162" s="774"/>
      <c r="D162" s="774"/>
      <c r="E162" s="774"/>
      <c r="F162" s="774"/>
      <c r="G162" s="774"/>
      <c r="H162" s="774"/>
      <c r="I162" s="774"/>
      <c r="J162" s="774"/>
      <c r="K162" s="774"/>
      <c r="L162" s="774"/>
      <c r="M162" s="774"/>
      <c r="N162" s="774"/>
      <c r="O162" s="774"/>
      <c r="P162" s="774"/>
      <c r="Q162" s="774"/>
      <c r="R162" s="774"/>
      <c r="S162" s="774"/>
      <c r="T162" s="774"/>
      <c r="U162" s="774"/>
      <c r="V162" s="774"/>
      <c r="W162" s="774"/>
      <c r="X162" s="774"/>
      <c r="Y162" s="774"/>
      <c r="Z162" s="774"/>
      <c r="AA162" s="774"/>
      <c r="AB162" s="774"/>
      <c r="AC162" s="774"/>
      <c r="AD162" s="774"/>
      <c r="AE162" s="735"/>
      <c r="AF162" s="775"/>
      <c r="AG162" s="735"/>
    </row>
    <row r="163" spans="1:33">
      <c r="A163" s="774"/>
      <c r="B163" s="774"/>
      <c r="C163" s="774"/>
      <c r="D163" s="774"/>
      <c r="E163" s="774"/>
      <c r="F163" s="774"/>
      <c r="G163" s="774"/>
      <c r="H163" s="774"/>
      <c r="I163" s="774"/>
      <c r="J163" s="774"/>
      <c r="K163" s="774"/>
      <c r="L163" s="774"/>
      <c r="M163" s="774"/>
      <c r="N163" s="774"/>
      <c r="O163" s="774"/>
      <c r="P163" s="774"/>
      <c r="Q163" s="774"/>
      <c r="R163" s="774"/>
      <c r="S163" s="774"/>
      <c r="T163" s="774"/>
      <c r="U163" s="774"/>
      <c r="V163" s="774"/>
      <c r="W163" s="774"/>
      <c r="X163" s="774"/>
      <c r="Y163" s="774"/>
      <c r="Z163" s="774"/>
      <c r="AA163" s="774"/>
      <c r="AB163" s="774"/>
      <c r="AC163" s="774"/>
      <c r="AD163" s="774"/>
      <c r="AE163" s="735"/>
      <c r="AF163" s="775"/>
      <c r="AG163" s="735"/>
    </row>
    <row r="164" spans="1:33">
      <c r="A164" s="774"/>
      <c r="B164" s="774"/>
      <c r="C164" s="774"/>
      <c r="D164" s="774"/>
      <c r="E164" s="774"/>
      <c r="F164" s="774"/>
      <c r="G164" s="774"/>
      <c r="H164" s="774"/>
      <c r="I164" s="774"/>
      <c r="J164" s="774"/>
      <c r="K164" s="774"/>
      <c r="L164" s="774"/>
      <c r="M164" s="774"/>
      <c r="N164" s="774"/>
      <c r="O164" s="774"/>
      <c r="P164" s="774"/>
      <c r="Q164" s="774"/>
      <c r="R164" s="774"/>
      <c r="S164" s="774"/>
      <c r="T164" s="774"/>
      <c r="U164" s="774"/>
      <c r="V164" s="774"/>
      <c r="W164" s="774"/>
      <c r="X164" s="774"/>
      <c r="Y164" s="774"/>
      <c r="Z164" s="774"/>
      <c r="AA164" s="774"/>
      <c r="AB164" s="774"/>
      <c r="AC164" s="774"/>
      <c r="AD164" s="774"/>
      <c r="AE164" s="735"/>
      <c r="AF164" s="775"/>
      <c r="AG164" s="735"/>
    </row>
    <row r="165" spans="1:33">
      <c r="A165" s="774"/>
      <c r="B165" s="774"/>
      <c r="C165" s="774"/>
      <c r="D165" s="774"/>
      <c r="E165" s="774"/>
      <c r="F165" s="774"/>
      <c r="G165" s="774"/>
      <c r="H165" s="774"/>
      <c r="I165" s="774"/>
      <c r="J165" s="774"/>
      <c r="K165" s="774"/>
      <c r="L165" s="774"/>
      <c r="M165" s="774"/>
      <c r="N165" s="774"/>
      <c r="O165" s="774"/>
      <c r="P165" s="774"/>
      <c r="Q165" s="774"/>
      <c r="R165" s="774"/>
      <c r="S165" s="774"/>
      <c r="T165" s="774"/>
      <c r="U165" s="774"/>
      <c r="V165" s="774"/>
      <c r="W165" s="774"/>
      <c r="X165" s="774"/>
      <c r="Y165" s="774"/>
      <c r="Z165" s="774"/>
      <c r="AA165" s="774"/>
      <c r="AB165" s="774"/>
      <c r="AC165" s="774"/>
      <c r="AD165" s="774"/>
      <c r="AE165" s="735"/>
      <c r="AF165" s="775"/>
      <c r="AG165" s="735"/>
    </row>
    <row r="166" spans="1:33">
      <c r="A166" s="774"/>
      <c r="B166" s="774"/>
      <c r="C166" s="774"/>
      <c r="D166" s="774"/>
      <c r="E166" s="774"/>
      <c r="F166" s="774"/>
      <c r="G166" s="774"/>
      <c r="H166" s="774"/>
      <c r="I166" s="774"/>
      <c r="J166" s="774"/>
      <c r="K166" s="774"/>
      <c r="L166" s="774"/>
      <c r="M166" s="774"/>
      <c r="N166" s="774"/>
      <c r="O166" s="774"/>
      <c r="P166" s="774"/>
      <c r="Q166" s="774"/>
      <c r="R166" s="774"/>
      <c r="S166" s="774"/>
      <c r="T166" s="774"/>
      <c r="U166" s="774"/>
      <c r="V166" s="774"/>
      <c r="W166" s="774"/>
      <c r="X166" s="774"/>
      <c r="Y166" s="774"/>
      <c r="Z166" s="774"/>
      <c r="AA166" s="774"/>
      <c r="AB166" s="774"/>
      <c r="AC166" s="774"/>
      <c r="AD166" s="774"/>
      <c r="AE166" s="735"/>
      <c r="AF166" s="775"/>
      <c r="AG166" s="735"/>
    </row>
    <row r="167" spans="1:33">
      <c r="A167" s="774"/>
      <c r="B167" s="774"/>
      <c r="C167" s="774"/>
      <c r="D167" s="774"/>
      <c r="E167" s="774"/>
      <c r="F167" s="774"/>
      <c r="G167" s="774"/>
      <c r="H167" s="774"/>
      <c r="I167" s="774"/>
      <c r="J167" s="774"/>
      <c r="K167" s="774"/>
      <c r="L167" s="774"/>
      <c r="M167" s="774"/>
      <c r="N167" s="774"/>
      <c r="O167" s="774"/>
      <c r="P167" s="774"/>
      <c r="Q167" s="774"/>
      <c r="R167" s="774"/>
      <c r="S167" s="774"/>
      <c r="T167" s="774"/>
      <c r="U167" s="774"/>
      <c r="V167" s="774"/>
      <c r="W167" s="774"/>
      <c r="X167" s="774"/>
      <c r="Y167" s="774"/>
      <c r="Z167" s="774"/>
      <c r="AA167" s="774"/>
      <c r="AB167" s="774"/>
      <c r="AC167" s="774"/>
      <c r="AD167" s="774"/>
      <c r="AE167" s="735"/>
      <c r="AF167" s="775"/>
      <c r="AG167" s="735"/>
    </row>
    <row r="168" spans="1:33">
      <c r="A168" s="774"/>
      <c r="B168" s="774"/>
      <c r="C168" s="774"/>
      <c r="D168" s="774"/>
      <c r="E168" s="774"/>
      <c r="F168" s="774"/>
      <c r="G168" s="774"/>
      <c r="H168" s="774"/>
      <c r="I168" s="774"/>
      <c r="J168" s="774"/>
      <c r="K168" s="774"/>
      <c r="L168" s="774"/>
      <c r="M168" s="774"/>
      <c r="N168" s="774"/>
      <c r="O168" s="774"/>
      <c r="P168" s="774"/>
      <c r="Q168" s="774"/>
      <c r="R168" s="774"/>
      <c r="S168" s="774"/>
      <c r="T168" s="774"/>
      <c r="U168" s="774"/>
      <c r="V168" s="774"/>
      <c r="W168" s="774"/>
      <c r="X168" s="774"/>
      <c r="Y168" s="774"/>
      <c r="Z168" s="774"/>
      <c r="AA168" s="774"/>
      <c r="AB168" s="774"/>
      <c r="AC168" s="774"/>
      <c r="AD168" s="774"/>
      <c r="AE168" s="735"/>
      <c r="AF168" s="775"/>
      <c r="AG168" s="735"/>
    </row>
    <row r="169" spans="1:33">
      <c r="A169" s="774"/>
      <c r="B169" s="774"/>
      <c r="C169" s="774"/>
      <c r="D169" s="774"/>
      <c r="E169" s="774"/>
      <c r="F169" s="774"/>
      <c r="G169" s="774"/>
      <c r="H169" s="774"/>
      <c r="I169" s="774"/>
      <c r="J169" s="774"/>
      <c r="K169" s="774"/>
      <c r="L169" s="774"/>
      <c r="M169" s="774"/>
      <c r="N169" s="774"/>
      <c r="O169" s="774"/>
      <c r="P169" s="774"/>
      <c r="Q169" s="774"/>
      <c r="R169" s="774"/>
      <c r="S169" s="774"/>
      <c r="T169" s="774"/>
      <c r="U169" s="774"/>
      <c r="V169" s="774"/>
      <c r="W169" s="774"/>
      <c r="X169" s="774"/>
      <c r="Y169" s="774"/>
      <c r="Z169" s="774"/>
      <c r="AA169" s="774"/>
      <c r="AB169" s="774"/>
      <c r="AC169" s="774"/>
      <c r="AD169" s="774"/>
      <c r="AE169" s="735"/>
      <c r="AF169" s="775"/>
      <c r="AG169" s="735"/>
    </row>
    <row r="170" spans="1:33">
      <c r="A170" s="774"/>
      <c r="B170" s="774"/>
      <c r="C170" s="774"/>
      <c r="D170" s="774"/>
      <c r="E170" s="774"/>
      <c r="F170" s="774"/>
      <c r="G170" s="774"/>
      <c r="H170" s="774"/>
      <c r="I170" s="774"/>
      <c r="J170" s="774"/>
      <c r="K170" s="774"/>
      <c r="L170" s="774"/>
      <c r="M170" s="774"/>
      <c r="N170" s="774"/>
      <c r="O170" s="774"/>
      <c r="P170" s="774"/>
      <c r="Q170" s="774"/>
      <c r="R170" s="774"/>
      <c r="S170" s="774"/>
      <c r="T170" s="774"/>
      <c r="U170" s="774"/>
      <c r="V170" s="774"/>
      <c r="W170" s="774"/>
      <c r="X170" s="774"/>
      <c r="Y170" s="774"/>
      <c r="Z170" s="774"/>
      <c r="AA170" s="774"/>
      <c r="AB170" s="774"/>
      <c r="AC170" s="774"/>
      <c r="AD170" s="774"/>
      <c r="AE170" s="735"/>
      <c r="AF170" s="775"/>
      <c r="AG170" s="735"/>
    </row>
    <row r="171" spans="1:33">
      <c r="A171" s="774"/>
      <c r="B171" s="774"/>
      <c r="C171" s="774"/>
      <c r="D171" s="774"/>
      <c r="E171" s="774"/>
      <c r="F171" s="774"/>
      <c r="G171" s="774"/>
      <c r="H171" s="774"/>
      <c r="I171" s="774"/>
      <c r="J171" s="774"/>
      <c r="K171" s="774"/>
      <c r="L171" s="774"/>
      <c r="M171" s="774"/>
      <c r="N171" s="774"/>
      <c r="O171" s="774"/>
      <c r="P171" s="774"/>
      <c r="Q171" s="774"/>
      <c r="R171" s="774"/>
      <c r="S171" s="774"/>
      <c r="T171" s="774"/>
      <c r="U171" s="774"/>
      <c r="V171" s="774"/>
      <c r="W171" s="774"/>
      <c r="X171" s="774"/>
      <c r="Y171" s="774"/>
      <c r="Z171" s="774"/>
      <c r="AA171" s="774"/>
      <c r="AB171" s="774"/>
      <c r="AC171" s="774"/>
      <c r="AD171" s="774"/>
      <c r="AE171" s="735"/>
      <c r="AF171" s="775"/>
      <c r="AG171" s="735"/>
    </row>
    <row r="172" spans="1:33">
      <c r="A172" s="774"/>
      <c r="B172" s="774"/>
      <c r="C172" s="774"/>
      <c r="D172" s="774"/>
      <c r="E172" s="774"/>
      <c r="F172" s="774"/>
      <c r="G172" s="774"/>
      <c r="H172" s="774"/>
      <c r="I172" s="774"/>
      <c r="J172" s="774"/>
      <c r="K172" s="774"/>
      <c r="L172" s="774"/>
      <c r="M172" s="774"/>
      <c r="N172" s="774"/>
      <c r="O172" s="774"/>
      <c r="P172" s="774"/>
      <c r="Q172" s="774"/>
      <c r="R172" s="774"/>
      <c r="S172" s="774"/>
      <c r="T172" s="774"/>
      <c r="U172" s="774"/>
      <c r="V172" s="774"/>
      <c r="W172" s="774"/>
      <c r="X172" s="774"/>
      <c r="Y172" s="774"/>
      <c r="Z172" s="774"/>
      <c r="AA172" s="774"/>
      <c r="AB172" s="774"/>
      <c r="AC172" s="774"/>
      <c r="AD172" s="774"/>
      <c r="AE172" s="735"/>
      <c r="AF172" s="775"/>
      <c r="AG172" s="735"/>
    </row>
    <row r="173" spans="1:33">
      <c r="A173" s="774"/>
      <c r="B173" s="774"/>
      <c r="C173" s="774"/>
      <c r="D173" s="774"/>
      <c r="E173" s="774"/>
      <c r="F173" s="774"/>
      <c r="G173" s="774"/>
      <c r="H173" s="774"/>
      <c r="I173" s="774"/>
      <c r="J173" s="774"/>
      <c r="K173" s="774"/>
      <c r="L173" s="774"/>
      <c r="M173" s="774"/>
      <c r="N173" s="774"/>
      <c r="O173" s="774"/>
      <c r="P173" s="774"/>
      <c r="Q173" s="774"/>
      <c r="R173" s="774"/>
      <c r="S173" s="774"/>
      <c r="T173" s="774"/>
      <c r="U173" s="774"/>
      <c r="V173" s="774"/>
      <c r="W173" s="774"/>
      <c r="X173" s="774"/>
      <c r="Y173" s="774"/>
      <c r="Z173" s="774"/>
      <c r="AA173" s="774"/>
      <c r="AB173" s="774"/>
      <c r="AC173" s="774"/>
      <c r="AD173" s="774"/>
      <c r="AE173" s="735"/>
      <c r="AF173" s="775"/>
      <c r="AG173" s="735"/>
    </row>
    <row r="174" spans="1:33">
      <c r="A174" s="774"/>
      <c r="B174" s="774"/>
      <c r="C174" s="774"/>
      <c r="D174" s="774"/>
      <c r="E174" s="774"/>
      <c r="F174" s="774"/>
      <c r="G174" s="774"/>
      <c r="H174" s="774"/>
      <c r="I174" s="774"/>
      <c r="J174" s="774"/>
      <c r="K174" s="774"/>
      <c r="L174" s="774"/>
      <c r="M174" s="774"/>
      <c r="N174" s="774"/>
      <c r="O174" s="774"/>
      <c r="P174" s="774"/>
      <c r="Q174" s="774"/>
      <c r="R174" s="774"/>
      <c r="S174" s="774"/>
      <c r="T174" s="774"/>
      <c r="U174" s="774"/>
      <c r="V174" s="774"/>
      <c r="W174" s="774"/>
      <c r="X174" s="774"/>
      <c r="Y174" s="774"/>
      <c r="Z174" s="774"/>
      <c r="AA174" s="774"/>
      <c r="AB174" s="774"/>
      <c r="AC174" s="774"/>
      <c r="AD174" s="774"/>
      <c r="AE174" s="735"/>
      <c r="AF174" s="775"/>
      <c r="AG174" s="735"/>
    </row>
    <row r="175" spans="1:33">
      <c r="A175" s="774"/>
      <c r="B175" s="774"/>
      <c r="C175" s="774"/>
      <c r="D175" s="774"/>
      <c r="E175" s="774"/>
      <c r="F175" s="774"/>
      <c r="G175" s="774"/>
      <c r="H175" s="774"/>
      <c r="I175" s="774"/>
      <c r="J175" s="774"/>
      <c r="K175" s="774"/>
      <c r="L175" s="774"/>
      <c r="M175" s="774"/>
      <c r="N175" s="774"/>
      <c r="O175" s="774"/>
      <c r="P175" s="774"/>
      <c r="Q175" s="774"/>
      <c r="R175" s="774"/>
      <c r="S175" s="774"/>
      <c r="T175" s="774"/>
      <c r="U175" s="774"/>
      <c r="V175" s="774"/>
      <c r="W175" s="774"/>
      <c r="X175" s="774"/>
      <c r="Y175" s="774"/>
      <c r="Z175" s="774"/>
      <c r="AA175" s="774"/>
      <c r="AB175" s="774"/>
      <c r="AC175" s="774"/>
      <c r="AD175" s="774"/>
      <c r="AE175" s="735"/>
      <c r="AF175" s="775"/>
      <c r="AG175" s="735"/>
    </row>
    <row r="176" spans="1:33">
      <c r="A176" s="774"/>
      <c r="B176" s="774"/>
      <c r="C176" s="774"/>
      <c r="D176" s="774"/>
      <c r="E176" s="774"/>
      <c r="F176" s="774"/>
      <c r="G176" s="774"/>
      <c r="H176" s="774"/>
      <c r="I176" s="774"/>
      <c r="J176" s="774"/>
      <c r="K176" s="774"/>
      <c r="L176" s="774"/>
      <c r="M176" s="774"/>
      <c r="N176" s="774"/>
      <c r="O176" s="774"/>
      <c r="P176" s="774"/>
      <c r="Q176" s="774"/>
      <c r="R176" s="774"/>
      <c r="S176" s="774"/>
      <c r="T176" s="774"/>
      <c r="U176" s="774"/>
      <c r="V176" s="774"/>
      <c r="W176" s="774"/>
      <c r="X176" s="774"/>
      <c r="Y176" s="774"/>
      <c r="Z176" s="774"/>
      <c r="AA176" s="774"/>
      <c r="AB176" s="774"/>
      <c r="AC176" s="774"/>
      <c r="AD176" s="774"/>
      <c r="AE176" s="735"/>
      <c r="AF176" s="775"/>
      <c r="AG176" s="735"/>
    </row>
    <row r="177" spans="1:33">
      <c r="A177" s="774"/>
      <c r="B177" s="774"/>
      <c r="C177" s="774"/>
      <c r="D177" s="774"/>
      <c r="E177" s="774"/>
      <c r="F177" s="774"/>
      <c r="G177" s="774"/>
      <c r="H177" s="774"/>
      <c r="I177" s="774"/>
      <c r="J177" s="774"/>
      <c r="K177" s="774"/>
      <c r="L177" s="774"/>
      <c r="M177" s="774"/>
      <c r="N177" s="774"/>
      <c r="O177" s="774"/>
      <c r="P177" s="774"/>
      <c r="Q177" s="774"/>
      <c r="R177" s="774"/>
      <c r="S177" s="774"/>
      <c r="T177" s="774"/>
      <c r="U177" s="774"/>
      <c r="V177" s="774"/>
      <c r="W177" s="774"/>
      <c r="X177" s="774"/>
      <c r="Y177" s="774"/>
      <c r="Z177" s="774"/>
      <c r="AA177" s="774"/>
      <c r="AB177" s="774"/>
      <c r="AC177" s="774"/>
      <c r="AD177" s="774"/>
      <c r="AE177" s="735"/>
      <c r="AF177" s="775"/>
      <c r="AG177" s="735"/>
    </row>
    <row r="178" spans="1:33">
      <c r="A178" s="774"/>
      <c r="B178" s="774"/>
      <c r="C178" s="774"/>
      <c r="D178" s="774"/>
      <c r="E178" s="774"/>
      <c r="F178" s="774"/>
      <c r="G178" s="774"/>
      <c r="H178" s="774"/>
      <c r="I178" s="774"/>
      <c r="J178" s="774"/>
      <c r="K178" s="774"/>
      <c r="L178" s="774"/>
      <c r="M178" s="774"/>
      <c r="N178" s="774"/>
      <c r="O178" s="774"/>
      <c r="P178" s="774"/>
      <c r="Q178" s="774"/>
      <c r="R178" s="774"/>
      <c r="S178" s="774"/>
      <c r="T178" s="774"/>
      <c r="U178" s="774"/>
      <c r="V178" s="774"/>
      <c r="W178" s="774"/>
      <c r="X178" s="774"/>
      <c r="Y178" s="774"/>
      <c r="Z178" s="774"/>
      <c r="AA178" s="774"/>
      <c r="AB178" s="774"/>
      <c r="AC178" s="774"/>
      <c r="AD178" s="774"/>
      <c r="AE178" s="735"/>
      <c r="AF178" s="775"/>
      <c r="AG178" s="735"/>
    </row>
    <row r="179" spans="1:33">
      <c r="A179" s="774"/>
      <c r="B179" s="774"/>
      <c r="C179" s="774"/>
      <c r="D179" s="774"/>
      <c r="E179" s="774"/>
      <c r="F179" s="774"/>
      <c r="G179" s="774"/>
      <c r="H179" s="774"/>
      <c r="I179" s="774"/>
      <c r="J179" s="774"/>
      <c r="K179" s="774"/>
      <c r="L179" s="774"/>
      <c r="M179" s="774"/>
      <c r="N179" s="774"/>
      <c r="O179" s="774"/>
      <c r="P179" s="774"/>
      <c r="Q179" s="774"/>
      <c r="R179" s="774"/>
      <c r="S179" s="774"/>
      <c r="T179" s="774"/>
      <c r="U179" s="774"/>
      <c r="V179" s="774"/>
      <c r="W179" s="774"/>
      <c r="X179" s="774"/>
      <c r="Y179" s="774"/>
      <c r="Z179" s="774"/>
      <c r="AA179" s="774"/>
      <c r="AB179" s="774"/>
      <c r="AC179" s="774"/>
      <c r="AD179" s="774"/>
      <c r="AE179" s="735"/>
      <c r="AF179" s="775"/>
      <c r="AG179" s="735"/>
    </row>
    <row r="180" spans="1:33">
      <c r="A180" s="774"/>
      <c r="B180" s="774"/>
      <c r="C180" s="774"/>
      <c r="D180" s="774"/>
      <c r="E180" s="774"/>
      <c r="F180" s="774"/>
      <c r="G180" s="774"/>
      <c r="H180" s="774"/>
      <c r="I180" s="774"/>
      <c r="J180" s="774"/>
      <c r="K180" s="774"/>
      <c r="L180" s="774"/>
      <c r="M180" s="774"/>
      <c r="N180" s="774"/>
      <c r="O180" s="774"/>
      <c r="P180" s="774"/>
      <c r="Q180" s="774"/>
      <c r="R180" s="774"/>
      <c r="S180" s="774"/>
      <c r="T180" s="774"/>
      <c r="U180" s="774"/>
      <c r="V180" s="774"/>
      <c r="W180" s="774"/>
      <c r="X180" s="774"/>
      <c r="Y180" s="774"/>
      <c r="Z180" s="774"/>
      <c r="AA180" s="774"/>
      <c r="AB180" s="774"/>
      <c r="AC180" s="774"/>
      <c r="AD180" s="774"/>
      <c r="AE180" s="735"/>
      <c r="AF180" s="775"/>
      <c r="AG180" s="735"/>
    </row>
    <row r="181" spans="1:33">
      <c r="A181" s="774"/>
      <c r="B181" s="774"/>
      <c r="C181" s="774"/>
      <c r="D181" s="774"/>
      <c r="E181" s="774"/>
      <c r="F181" s="774"/>
      <c r="G181" s="774"/>
      <c r="H181" s="774"/>
      <c r="I181" s="774"/>
      <c r="J181" s="774"/>
      <c r="K181" s="774"/>
      <c r="L181" s="774"/>
      <c r="M181" s="774"/>
      <c r="N181" s="774"/>
      <c r="O181" s="774"/>
      <c r="P181" s="774"/>
      <c r="Q181" s="774"/>
      <c r="R181" s="774"/>
      <c r="S181" s="774"/>
      <c r="T181" s="774"/>
      <c r="U181" s="774"/>
      <c r="V181" s="774"/>
      <c r="W181" s="774"/>
      <c r="X181" s="774"/>
      <c r="Y181" s="774"/>
      <c r="Z181" s="774"/>
      <c r="AA181" s="774"/>
      <c r="AB181" s="774"/>
      <c r="AC181" s="774"/>
      <c r="AD181" s="774"/>
      <c r="AE181" s="735"/>
      <c r="AF181" s="775"/>
      <c r="AG181" s="735"/>
    </row>
    <row r="182" spans="1:33">
      <c r="A182" s="774"/>
      <c r="B182" s="774"/>
      <c r="C182" s="774"/>
      <c r="D182" s="774"/>
      <c r="E182" s="774"/>
      <c r="F182" s="774"/>
      <c r="G182" s="774"/>
      <c r="H182" s="774"/>
      <c r="I182" s="774"/>
      <c r="J182" s="774"/>
      <c r="K182" s="774"/>
      <c r="L182" s="774"/>
      <c r="M182" s="774"/>
      <c r="N182" s="774"/>
      <c r="O182" s="774"/>
      <c r="P182" s="774"/>
      <c r="Q182" s="774"/>
      <c r="R182" s="774"/>
      <c r="S182" s="774"/>
      <c r="T182" s="774"/>
      <c r="U182" s="774"/>
      <c r="V182" s="774"/>
      <c r="W182" s="774"/>
      <c r="X182" s="774"/>
      <c r="Y182" s="774"/>
      <c r="Z182" s="774"/>
      <c r="AA182" s="774"/>
      <c r="AB182" s="774"/>
      <c r="AC182" s="774"/>
      <c r="AD182" s="774"/>
      <c r="AE182" s="735"/>
      <c r="AF182" s="775"/>
      <c r="AG182" s="735"/>
    </row>
    <row r="183" spans="1:33">
      <c r="A183" s="774"/>
      <c r="B183" s="774"/>
      <c r="C183" s="774"/>
      <c r="D183" s="774"/>
      <c r="E183" s="774"/>
      <c r="F183" s="774"/>
      <c r="G183" s="774"/>
      <c r="H183" s="774"/>
      <c r="I183" s="774"/>
      <c r="J183" s="774"/>
      <c r="K183" s="774"/>
      <c r="L183" s="774"/>
      <c r="M183" s="774"/>
      <c r="N183" s="774"/>
      <c r="O183" s="774"/>
      <c r="P183" s="774"/>
      <c r="Q183" s="774"/>
      <c r="R183" s="774"/>
      <c r="S183" s="774"/>
      <c r="T183" s="774"/>
      <c r="U183" s="774"/>
      <c r="V183" s="774"/>
      <c r="W183" s="774"/>
      <c r="X183" s="774"/>
      <c r="Y183" s="774"/>
      <c r="Z183" s="774"/>
      <c r="AA183" s="774"/>
      <c r="AB183" s="774"/>
      <c r="AC183" s="774"/>
      <c r="AD183" s="774"/>
      <c r="AE183" s="735"/>
      <c r="AF183" s="775"/>
      <c r="AG183" s="735"/>
    </row>
    <row r="184" spans="1:33">
      <c r="A184" s="774"/>
      <c r="B184" s="774"/>
      <c r="C184" s="774"/>
      <c r="D184" s="774"/>
      <c r="E184" s="774"/>
      <c r="F184" s="774"/>
      <c r="G184" s="774"/>
      <c r="H184" s="774"/>
      <c r="I184" s="774"/>
      <c r="J184" s="774"/>
      <c r="K184" s="774"/>
      <c r="L184" s="774"/>
      <c r="M184" s="774"/>
      <c r="N184" s="774"/>
      <c r="O184" s="774"/>
      <c r="P184" s="774"/>
      <c r="Q184" s="774"/>
      <c r="R184" s="774"/>
      <c r="S184" s="774"/>
      <c r="T184" s="774"/>
      <c r="U184" s="774"/>
      <c r="V184" s="774"/>
      <c r="W184" s="774"/>
      <c r="X184" s="774"/>
      <c r="Y184" s="774"/>
      <c r="Z184" s="774"/>
      <c r="AA184" s="774"/>
      <c r="AB184" s="774"/>
      <c r="AC184" s="774"/>
      <c r="AD184" s="774"/>
      <c r="AE184" s="735"/>
      <c r="AF184" s="775"/>
      <c r="AG184" s="735"/>
    </row>
    <row r="185" spans="1:33">
      <c r="A185" s="774"/>
      <c r="B185" s="774"/>
      <c r="C185" s="774"/>
      <c r="D185" s="774"/>
      <c r="E185" s="774"/>
      <c r="F185" s="774"/>
      <c r="G185" s="774"/>
      <c r="H185" s="774"/>
      <c r="I185" s="774"/>
      <c r="J185" s="774"/>
      <c r="K185" s="774"/>
      <c r="L185" s="774"/>
      <c r="M185" s="774"/>
      <c r="N185" s="774"/>
      <c r="O185" s="774"/>
      <c r="P185" s="774"/>
      <c r="Q185" s="774"/>
      <c r="R185" s="774"/>
      <c r="S185" s="774"/>
      <c r="T185" s="774"/>
      <c r="U185" s="774"/>
      <c r="V185" s="774"/>
      <c r="W185" s="774"/>
      <c r="X185" s="774"/>
      <c r="Y185" s="774"/>
      <c r="Z185" s="774"/>
      <c r="AA185" s="774"/>
      <c r="AB185" s="774"/>
      <c r="AC185" s="774"/>
      <c r="AD185" s="774"/>
      <c r="AE185" s="735"/>
      <c r="AF185" s="776"/>
      <c r="AG185" s="735"/>
    </row>
    <row r="186" spans="1:33">
      <c r="A186" s="735"/>
      <c r="B186" s="735"/>
      <c r="C186" s="777"/>
      <c r="D186" s="777"/>
      <c r="E186" s="777"/>
      <c r="F186" s="777"/>
      <c r="G186" s="777"/>
      <c r="H186" s="777"/>
      <c r="I186" s="777"/>
      <c r="J186" s="777"/>
      <c r="K186" s="777"/>
      <c r="L186" s="777"/>
      <c r="M186" s="777"/>
      <c r="N186" s="777"/>
      <c r="O186" s="777"/>
      <c r="P186" s="777"/>
      <c r="Q186" s="777"/>
      <c r="R186" s="777"/>
      <c r="S186" s="777"/>
      <c r="T186" s="777"/>
      <c r="U186" s="777"/>
      <c r="V186" s="777"/>
      <c r="W186" s="777"/>
      <c r="X186" s="777"/>
      <c r="Y186" s="777"/>
      <c r="Z186" s="777"/>
      <c r="AA186" s="777"/>
      <c r="AB186" s="777"/>
      <c r="AC186" s="777"/>
      <c r="AD186" s="777"/>
      <c r="AE186" s="735"/>
      <c r="AF186" s="735"/>
      <c r="AG186" s="735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workbookViewId="0">
      <selection activeCell="L3" sqref="L3"/>
    </sheetView>
  </sheetViews>
  <sheetFormatPr defaultRowHeight="28.5" customHeight="1"/>
  <cols>
    <col min="1" max="1" width="12" style="852" customWidth="1"/>
    <col min="2" max="2" width="54.140625" style="852" customWidth="1"/>
    <col min="3" max="3" width="21.28515625" style="852" customWidth="1"/>
    <col min="4" max="4" width="22" style="852" customWidth="1"/>
    <col min="5" max="5" width="22.7109375" style="852" customWidth="1"/>
    <col min="6" max="6" width="16.140625" style="852" customWidth="1"/>
    <col min="7" max="7" width="10.85546875" style="852" customWidth="1"/>
    <col min="8" max="8" width="9.140625" style="852" customWidth="1"/>
    <col min="9" max="10" width="9.140625" style="852"/>
    <col min="11" max="11" width="9" style="852" customWidth="1"/>
    <col min="12" max="253" width="9.140625" style="852"/>
    <col min="254" max="254" width="12" style="852" customWidth="1"/>
    <col min="255" max="255" width="54.140625" style="852" customWidth="1"/>
    <col min="256" max="256" width="21.28515625" style="852" customWidth="1"/>
    <col min="257" max="257" width="22" style="852" customWidth="1"/>
    <col min="258" max="258" width="22.7109375" style="852" customWidth="1"/>
    <col min="259" max="260" width="16.140625" style="852" customWidth="1"/>
    <col min="261" max="261" width="15.42578125" style="852" customWidth="1"/>
    <col min="262" max="262" width="13.5703125" style="852" customWidth="1"/>
    <col min="263" max="263" width="10.85546875" style="852" customWidth="1"/>
    <col min="264" max="264" width="9.140625" style="852" customWidth="1"/>
    <col min="265" max="266" width="9.140625" style="852"/>
    <col min="267" max="267" width="9" style="852" customWidth="1"/>
    <col min="268" max="509" width="9.140625" style="852"/>
    <col min="510" max="510" width="12" style="852" customWidth="1"/>
    <col min="511" max="511" width="54.140625" style="852" customWidth="1"/>
    <col min="512" max="512" width="21.28515625" style="852" customWidth="1"/>
    <col min="513" max="513" width="22" style="852" customWidth="1"/>
    <col min="514" max="514" width="22.7109375" style="852" customWidth="1"/>
    <col min="515" max="516" width="16.140625" style="852" customWidth="1"/>
    <col min="517" max="517" width="15.42578125" style="852" customWidth="1"/>
    <col min="518" max="518" width="13.5703125" style="852" customWidth="1"/>
    <col min="519" max="519" width="10.85546875" style="852" customWidth="1"/>
    <col min="520" max="520" width="9.140625" style="852" customWidth="1"/>
    <col min="521" max="522" width="9.140625" style="852"/>
    <col min="523" max="523" width="9" style="852" customWidth="1"/>
    <col min="524" max="765" width="9.140625" style="852"/>
    <col min="766" max="766" width="12" style="852" customWidth="1"/>
    <col min="767" max="767" width="54.140625" style="852" customWidth="1"/>
    <col min="768" max="768" width="21.28515625" style="852" customWidth="1"/>
    <col min="769" max="769" width="22" style="852" customWidth="1"/>
    <col min="770" max="770" width="22.7109375" style="852" customWidth="1"/>
    <col min="771" max="772" width="16.140625" style="852" customWidth="1"/>
    <col min="773" max="773" width="15.42578125" style="852" customWidth="1"/>
    <col min="774" max="774" width="13.5703125" style="852" customWidth="1"/>
    <col min="775" max="775" width="10.85546875" style="852" customWidth="1"/>
    <col min="776" max="776" width="9.140625" style="852" customWidth="1"/>
    <col min="777" max="778" width="9.140625" style="852"/>
    <col min="779" max="779" width="9" style="852" customWidth="1"/>
    <col min="780" max="1021" width="9.140625" style="852"/>
    <col min="1022" max="1022" width="12" style="852" customWidth="1"/>
    <col min="1023" max="1023" width="54.140625" style="852" customWidth="1"/>
    <col min="1024" max="1024" width="21.28515625" style="852" customWidth="1"/>
    <col min="1025" max="1025" width="22" style="852" customWidth="1"/>
    <col min="1026" max="1026" width="22.7109375" style="852" customWidth="1"/>
    <col min="1027" max="1028" width="16.140625" style="852" customWidth="1"/>
    <col min="1029" max="1029" width="15.42578125" style="852" customWidth="1"/>
    <col min="1030" max="1030" width="13.5703125" style="852" customWidth="1"/>
    <col min="1031" max="1031" width="10.85546875" style="852" customWidth="1"/>
    <col min="1032" max="1032" width="9.140625" style="852" customWidth="1"/>
    <col min="1033" max="1034" width="9.140625" style="852"/>
    <col min="1035" max="1035" width="9" style="852" customWidth="1"/>
    <col min="1036" max="1277" width="9.140625" style="852"/>
    <col min="1278" max="1278" width="12" style="852" customWidth="1"/>
    <col min="1279" max="1279" width="54.140625" style="852" customWidth="1"/>
    <col min="1280" max="1280" width="21.28515625" style="852" customWidth="1"/>
    <col min="1281" max="1281" width="22" style="852" customWidth="1"/>
    <col min="1282" max="1282" width="22.7109375" style="852" customWidth="1"/>
    <col min="1283" max="1284" width="16.140625" style="852" customWidth="1"/>
    <col min="1285" max="1285" width="15.42578125" style="852" customWidth="1"/>
    <col min="1286" max="1286" width="13.5703125" style="852" customWidth="1"/>
    <col min="1287" max="1287" width="10.85546875" style="852" customWidth="1"/>
    <col min="1288" max="1288" width="9.140625" style="852" customWidth="1"/>
    <col min="1289" max="1290" width="9.140625" style="852"/>
    <col min="1291" max="1291" width="9" style="852" customWidth="1"/>
    <col min="1292" max="1533" width="9.140625" style="852"/>
    <col min="1534" max="1534" width="12" style="852" customWidth="1"/>
    <col min="1535" max="1535" width="54.140625" style="852" customWidth="1"/>
    <col min="1536" max="1536" width="21.28515625" style="852" customWidth="1"/>
    <col min="1537" max="1537" width="22" style="852" customWidth="1"/>
    <col min="1538" max="1538" width="22.7109375" style="852" customWidth="1"/>
    <col min="1539" max="1540" width="16.140625" style="852" customWidth="1"/>
    <col min="1541" max="1541" width="15.42578125" style="852" customWidth="1"/>
    <col min="1542" max="1542" width="13.5703125" style="852" customWidth="1"/>
    <col min="1543" max="1543" width="10.85546875" style="852" customWidth="1"/>
    <col min="1544" max="1544" width="9.140625" style="852" customWidth="1"/>
    <col min="1545" max="1546" width="9.140625" style="852"/>
    <col min="1547" max="1547" width="9" style="852" customWidth="1"/>
    <col min="1548" max="1789" width="9.140625" style="852"/>
    <col min="1790" max="1790" width="12" style="852" customWidth="1"/>
    <col min="1791" max="1791" width="54.140625" style="852" customWidth="1"/>
    <col min="1792" max="1792" width="21.28515625" style="852" customWidth="1"/>
    <col min="1793" max="1793" width="22" style="852" customWidth="1"/>
    <col min="1794" max="1794" width="22.7109375" style="852" customWidth="1"/>
    <col min="1795" max="1796" width="16.140625" style="852" customWidth="1"/>
    <col min="1797" max="1797" width="15.42578125" style="852" customWidth="1"/>
    <col min="1798" max="1798" width="13.5703125" style="852" customWidth="1"/>
    <col min="1799" max="1799" width="10.85546875" style="852" customWidth="1"/>
    <col min="1800" max="1800" width="9.140625" style="852" customWidth="1"/>
    <col min="1801" max="1802" width="9.140625" style="852"/>
    <col min="1803" max="1803" width="9" style="852" customWidth="1"/>
    <col min="1804" max="2045" width="9.140625" style="852"/>
    <col min="2046" max="2046" width="12" style="852" customWidth="1"/>
    <col min="2047" max="2047" width="54.140625" style="852" customWidth="1"/>
    <col min="2048" max="2048" width="21.28515625" style="852" customWidth="1"/>
    <col min="2049" max="2049" width="22" style="852" customWidth="1"/>
    <col min="2050" max="2050" width="22.7109375" style="852" customWidth="1"/>
    <col min="2051" max="2052" width="16.140625" style="852" customWidth="1"/>
    <col min="2053" max="2053" width="15.42578125" style="852" customWidth="1"/>
    <col min="2054" max="2054" width="13.5703125" style="852" customWidth="1"/>
    <col min="2055" max="2055" width="10.85546875" style="852" customWidth="1"/>
    <col min="2056" max="2056" width="9.140625" style="852" customWidth="1"/>
    <col min="2057" max="2058" width="9.140625" style="852"/>
    <col min="2059" max="2059" width="9" style="852" customWidth="1"/>
    <col min="2060" max="2301" width="9.140625" style="852"/>
    <col min="2302" max="2302" width="12" style="852" customWidth="1"/>
    <col min="2303" max="2303" width="54.140625" style="852" customWidth="1"/>
    <col min="2304" max="2304" width="21.28515625" style="852" customWidth="1"/>
    <col min="2305" max="2305" width="22" style="852" customWidth="1"/>
    <col min="2306" max="2306" width="22.7109375" style="852" customWidth="1"/>
    <col min="2307" max="2308" width="16.140625" style="852" customWidth="1"/>
    <col min="2309" max="2309" width="15.42578125" style="852" customWidth="1"/>
    <col min="2310" max="2310" width="13.5703125" style="852" customWidth="1"/>
    <col min="2311" max="2311" width="10.85546875" style="852" customWidth="1"/>
    <col min="2312" max="2312" width="9.140625" style="852" customWidth="1"/>
    <col min="2313" max="2314" width="9.140625" style="852"/>
    <col min="2315" max="2315" width="9" style="852" customWidth="1"/>
    <col min="2316" max="2557" width="9.140625" style="852"/>
    <col min="2558" max="2558" width="12" style="852" customWidth="1"/>
    <col min="2559" max="2559" width="54.140625" style="852" customWidth="1"/>
    <col min="2560" max="2560" width="21.28515625" style="852" customWidth="1"/>
    <col min="2561" max="2561" width="22" style="852" customWidth="1"/>
    <col min="2562" max="2562" width="22.7109375" style="852" customWidth="1"/>
    <col min="2563" max="2564" width="16.140625" style="852" customWidth="1"/>
    <col min="2565" max="2565" width="15.42578125" style="852" customWidth="1"/>
    <col min="2566" max="2566" width="13.5703125" style="852" customWidth="1"/>
    <col min="2567" max="2567" width="10.85546875" style="852" customWidth="1"/>
    <col min="2568" max="2568" width="9.140625" style="852" customWidth="1"/>
    <col min="2569" max="2570" width="9.140625" style="852"/>
    <col min="2571" max="2571" width="9" style="852" customWidth="1"/>
    <col min="2572" max="2813" width="9.140625" style="852"/>
    <col min="2814" max="2814" width="12" style="852" customWidth="1"/>
    <col min="2815" max="2815" width="54.140625" style="852" customWidth="1"/>
    <col min="2816" max="2816" width="21.28515625" style="852" customWidth="1"/>
    <col min="2817" max="2817" width="22" style="852" customWidth="1"/>
    <col min="2818" max="2818" width="22.7109375" style="852" customWidth="1"/>
    <col min="2819" max="2820" width="16.140625" style="852" customWidth="1"/>
    <col min="2821" max="2821" width="15.42578125" style="852" customWidth="1"/>
    <col min="2822" max="2822" width="13.5703125" style="852" customWidth="1"/>
    <col min="2823" max="2823" width="10.85546875" style="852" customWidth="1"/>
    <col min="2824" max="2824" width="9.140625" style="852" customWidth="1"/>
    <col min="2825" max="2826" width="9.140625" style="852"/>
    <col min="2827" max="2827" width="9" style="852" customWidth="1"/>
    <col min="2828" max="3069" width="9.140625" style="852"/>
    <col min="3070" max="3070" width="12" style="852" customWidth="1"/>
    <col min="3071" max="3071" width="54.140625" style="852" customWidth="1"/>
    <col min="3072" max="3072" width="21.28515625" style="852" customWidth="1"/>
    <col min="3073" max="3073" width="22" style="852" customWidth="1"/>
    <col min="3074" max="3074" width="22.7109375" style="852" customWidth="1"/>
    <col min="3075" max="3076" width="16.140625" style="852" customWidth="1"/>
    <col min="3077" max="3077" width="15.42578125" style="852" customWidth="1"/>
    <col min="3078" max="3078" width="13.5703125" style="852" customWidth="1"/>
    <col min="3079" max="3079" width="10.85546875" style="852" customWidth="1"/>
    <col min="3080" max="3080" width="9.140625" style="852" customWidth="1"/>
    <col min="3081" max="3082" width="9.140625" style="852"/>
    <col min="3083" max="3083" width="9" style="852" customWidth="1"/>
    <col min="3084" max="3325" width="9.140625" style="852"/>
    <col min="3326" max="3326" width="12" style="852" customWidth="1"/>
    <col min="3327" max="3327" width="54.140625" style="852" customWidth="1"/>
    <col min="3328" max="3328" width="21.28515625" style="852" customWidth="1"/>
    <col min="3329" max="3329" width="22" style="852" customWidth="1"/>
    <col min="3330" max="3330" width="22.7109375" style="852" customWidth="1"/>
    <col min="3331" max="3332" width="16.140625" style="852" customWidth="1"/>
    <col min="3333" max="3333" width="15.42578125" style="852" customWidth="1"/>
    <col min="3334" max="3334" width="13.5703125" style="852" customWidth="1"/>
    <col min="3335" max="3335" width="10.85546875" style="852" customWidth="1"/>
    <col min="3336" max="3336" width="9.140625" style="852" customWidth="1"/>
    <col min="3337" max="3338" width="9.140625" style="852"/>
    <col min="3339" max="3339" width="9" style="852" customWidth="1"/>
    <col min="3340" max="3581" width="9.140625" style="852"/>
    <col min="3582" max="3582" width="12" style="852" customWidth="1"/>
    <col min="3583" max="3583" width="54.140625" style="852" customWidth="1"/>
    <col min="3584" max="3584" width="21.28515625" style="852" customWidth="1"/>
    <col min="3585" max="3585" width="22" style="852" customWidth="1"/>
    <col min="3586" max="3586" width="22.7109375" style="852" customWidth="1"/>
    <col min="3587" max="3588" width="16.140625" style="852" customWidth="1"/>
    <col min="3589" max="3589" width="15.42578125" style="852" customWidth="1"/>
    <col min="3590" max="3590" width="13.5703125" style="852" customWidth="1"/>
    <col min="3591" max="3591" width="10.85546875" style="852" customWidth="1"/>
    <col min="3592" max="3592" width="9.140625" style="852" customWidth="1"/>
    <col min="3593" max="3594" width="9.140625" style="852"/>
    <col min="3595" max="3595" width="9" style="852" customWidth="1"/>
    <col min="3596" max="3837" width="9.140625" style="852"/>
    <col min="3838" max="3838" width="12" style="852" customWidth="1"/>
    <col min="3839" max="3839" width="54.140625" style="852" customWidth="1"/>
    <col min="3840" max="3840" width="21.28515625" style="852" customWidth="1"/>
    <col min="3841" max="3841" width="22" style="852" customWidth="1"/>
    <col min="3842" max="3842" width="22.7109375" style="852" customWidth="1"/>
    <col min="3843" max="3844" width="16.140625" style="852" customWidth="1"/>
    <col min="3845" max="3845" width="15.42578125" style="852" customWidth="1"/>
    <col min="3846" max="3846" width="13.5703125" style="852" customWidth="1"/>
    <col min="3847" max="3847" width="10.85546875" style="852" customWidth="1"/>
    <col min="3848" max="3848" width="9.140625" style="852" customWidth="1"/>
    <col min="3849" max="3850" width="9.140625" style="852"/>
    <col min="3851" max="3851" width="9" style="852" customWidth="1"/>
    <col min="3852" max="4093" width="9.140625" style="852"/>
    <col min="4094" max="4094" width="12" style="852" customWidth="1"/>
    <col min="4095" max="4095" width="54.140625" style="852" customWidth="1"/>
    <col min="4096" max="4096" width="21.28515625" style="852" customWidth="1"/>
    <col min="4097" max="4097" width="22" style="852" customWidth="1"/>
    <col min="4098" max="4098" width="22.7109375" style="852" customWidth="1"/>
    <col min="4099" max="4100" width="16.140625" style="852" customWidth="1"/>
    <col min="4101" max="4101" width="15.42578125" style="852" customWidth="1"/>
    <col min="4102" max="4102" width="13.5703125" style="852" customWidth="1"/>
    <col min="4103" max="4103" width="10.85546875" style="852" customWidth="1"/>
    <col min="4104" max="4104" width="9.140625" style="852" customWidth="1"/>
    <col min="4105" max="4106" width="9.140625" style="852"/>
    <col min="4107" max="4107" width="9" style="852" customWidth="1"/>
    <col min="4108" max="4349" width="9.140625" style="852"/>
    <col min="4350" max="4350" width="12" style="852" customWidth="1"/>
    <col min="4351" max="4351" width="54.140625" style="852" customWidth="1"/>
    <col min="4352" max="4352" width="21.28515625" style="852" customWidth="1"/>
    <col min="4353" max="4353" width="22" style="852" customWidth="1"/>
    <col min="4354" max="4354" width="22.7109375" style="852" customWidth="1"/>
    <col min="4355" max="4356" width="16.140625" style="852" customWidth="1"/>
    <col min="4357" max="4357" width="15.42578125" style="852" customWidth="1"/>
    <col min="4358" max="4358" width="13.5703125" style="852" customWidth="1"/>
    <col min="4359" max="4359" width="10.85546875" style="852" customWidth="1"/>
    <col min="4360" max="4360" width="9.140625" style="852" customWidth="1"/>
    <col min="4361" max="4362" width="9.140625" style="852"/>
    <col min="4363" max="4363" width="9" style="852" customWidth="1"/>
    <col min="4364" max="4605" width="9.140625" style="852"/>
    <col min="4606" max="4606" width="12" style="852" customWidth="1"/>
    <col min="4607" max="4607" width="54.140625" style="852" customWidth="1"/>
    <col min="4608" max="4608" width="21.28515625" style="852" customWidth="1"/>
    <col min="4609" max="4609" width="22" style="852" customWidth="1"/>
    <col min="4610" max="4610" width="22.7109375" style="852" customWidth="1"/>
    <col min="4611" max="4612" width="16.140625" style="852" customWidth="1"/>
    <col min="4613" max="4613" width="15.42578125" style="852" customWidth="1"/>
    <col min="4614" max="4614" width="13.5703125" style="852" customWidth="1"/>
    <col min="4615" max="4615" width="10.85546875" style="852" customWidth="1"/>
    <col min="4616" max="4616" width="9.140625" style="852" customWidth="1"/>
    <col min="4617" max="4618" width="9.140625" style="852"/>
    <col min="4619" max="4619" width="9" style="852" customWidth="1"/>
    <col min="4620" max="4861" width="9.140625" style="852"/>
    <col min="4862" max="4862" width="12" style="852" customWidth="1"/>
    <col min="4863" max="4863" width="54.140625" style="852" customWidth="1"/>
    <col min="4864" max="4864" width="21.28515625" style="852" customWidth="1"/>
    <col min="4865" max="4865" width="22" style="852" customWidth="1"/>
    <col min="4866" max="4866" width="22.7109375" style="852" customWidth="1"/>
    <col min="4867" max="4868" width="16.140625" style="852" customWidth="1"/>
    <col min="4869" max="4869" width="15.42578125" style="852" customWidth="1"/>
    <col min="4870" max="4870" width="13.5703125" style="852" customWidth="1"/>
    <col min="4871" max="4871" width="10.85546875" style="852" customWidth="1"/>
    <col min="4872" max="4872" width="9.140625" style="852" customWidth="1"/>
    <col min="4873" max="4874" width="9.140625" style="852"/>
    <col min="4875" max="4875" width="9" style="852" customWidth="1"/>
    <col min="4876" max="5117" width="9.140625" style="852"/>
    <col min="5118" max="5118" width="12" style="852" customWidth="1"/>
    <col min="5119" max="5119" width="54.140625" style="852" customWidth="1"/>
    <col min="5120" max="5120" width="21.28515625" style="852" customWidth="1"/>
    <col min="5121" max="5121" width="22" style="852" customWidth="1"/>
    <col min="5122" max="5122" width="22.7109375" style="852" customWidth="1"/>
    <col min="5123" max="5124" width="16.140625" style="852" customWidth="1"/>
    <col min="5125" max="5125" width="15.42578125" style="852" customWidth="1"/>
    <col min="5126" max="5126" width="13.5703125" style="852" customWidth="1"/>
    <col min="5127" max="5127" width="10.85546875" style="852" customWidth="1"/>
    <col min="5128" max="5128" width="9.140625" style="852" customWidth="1"/>
    <col min="5129" max="5130" width="9.140625" style="852"/>
    <col min="5131" max="5131" width="9" style="852" customWidth="1"/>
    <col min="5132" max="5373" width="9.140625" style="852"/>
    <col min="5374" max="5374" width="12" style="852" customWidth="1"/>
    <col min="5375" max="5375" width="54.140625" style="852" customWidth="1"/>
    <col min="5376" max="5376" width="21.28515625" style="852" customWidth="1"/>
    <col min="5377" max="5377" width="22" style="852" customWidth="1"/>
    <col min="5378" max="5378" width="22.7109375" style="852" customWidth="1"/>
    <col min="5379" max="5380" width="16.140625" style="852" customWidth="1"/>
    <col min="5381" max="5381" width="15.42578125" style="852" customWidth="1"/>
    <col min="5382" max="5382" width="13.5703125" style="852" customWidth="1"/>
    <col min="5383" max="5383" width="10.85546875" style="852" customWidth="1"/>
    <col min="5384" max="5384" width="9.140625" style="852" customWidth="1"/>
    <col min="5385" max="5386" width="9.140625" style="852"/>
    <col min="5387" max="5387" width="9" style="852" customWidth="1"/>
    <col min="5388" max="5629" width="9.140625" style="852"/>
    <col min="5630" max="5630" width="12" style="852" customWidth="1"/>
    <col min="5631" max="5631" width="54.140625" style="852" customWidth="1"/>
    <col min="5632" max="5632" width="21.28515625" style="852" customWidth="1"/>
    <col min="5633" max="5633" width="22" style="852" customWidth="1"/>
    <col min="5634" max="5634" width="22.7109375" style="852" customWidth="1"/>
    <col min="5635" max="5636" width="16.140625" style="852" customWidth="1"/>
    <col min="5637" max="5637" width="15.42578125" style="852" customWidth="1"/>
    <col min="5638" max="5638" width="13.5703125" style="852" customWidth="1"/>
    <col min="5639" max="5639" width="10.85546875" style="852" customWidth="1"/>
    <col min="5640" max="5640" width="9.140625" style="852" customWidth="1"/>
    <col min="5641" max="5642" width="9.140625" style="852"/>
    <col min="5643" max="5643" width="9" style="852" customWidth="1"/>
    <col min="5644" max="5885" width="9.140625" style="852"/>
    <col min="5886" max="5886" width="12" style="852" customWidth="1"/>
    <col min="5887" max="5887" width="54.140625" style="852" customWidth="1"/>
    <col min="5888" max="5888" width="21.28515625" style="852" customWidth="1"/>
    <col min="5889" max="5889" width="22" style="852" customWidth="1"/>
    <col min="5890" max="5890" width="22.7109375" style="852" customWidth="1"/>
    <col min="5891" max="5892" width="16.140625" style="852" customWidth="1"/>
    <col min="5893" max="5893" width="15.42578125" style="852" customWidth="1"/>
    <col min="5894" max="5894" width="13.5703125" style="852" customWidth="1"/>
    <col min="5895" max="5895" width="10.85546875" style="852" customWidth="1"/>
    <col min="5896" max="5896" width="9.140625" style="852" customWidth="1"/>
    <col min="5897" max="5898" width="9.140625" style="852"/>
    <col min="5899" max="5899" width="9" style="852" customWidth="1"/>
    <col min="5900" max="6141" width="9.140625" style="852"/>
    <col min="6142" max="6142" width="12" style="852" customWidth="1"/>
    <col min="6143" max="6143" width="54.140625" style="852" customWidth="1"/>
    <col min="6144" max="6144" width="21.28515625" style="852" customWidth="1"/>
    <col min="6145" max="6145" width="22" style="852" customWidth="1"/>
    <col min="6146" max="6146" width="22.7109375" style="852" customWidth="1"/>
    <col min="6147" max="6148" width="16.140625" style="852" customWidth="1"/>
    <col min="6149" max="6149" width="15.42578125" style="852" customWidth="1"/>
    <col min="6150" max="6150" width="13.5703125" style="852" customWidth="1"/>
    <col min="6151" max="6151" width="10.85546875" style="852" customWidth="1"/>
    <col min="6152" max="6152" width="9.140625" style="852" customWidth="1"/>
    <col min="6153" max="6154" width="9.140625" style="852"/>
    <col min="6155" max="6155" width="9" style="852" customWidth="1"/>
    <col min="6156" max="6397" width="9.140625" style="852"/>
    <col min="6398" max="6398" width="12" style="852" customWidth="1"/>
    <col min="6399" max="6399" width="54.140625" style="852" customWidth="1"/>
    <col min="6400" max="6400" width="21.28515625" style="852" customWidth="1"/>
    <col min="6401" max="6401" width="22" style="852" customWidth="1"/>
    <col min="6402" max="6402" width="22.7109375" style="852" customWidth="1"/>
    <col min="6403" max="6404" width="16.140625" style="852" customWidth="1"/>
    <col min="6405" max="6405" width="15.42578125" style="852" customWidth="1"/>
    <col min="6406" max="6406" width="13.5703125" style="852" customWidth="1"/>
    <col min="6407" max="6407" width="10.85546875" style="852" customWidth="1"/>
    <col min="6408" max="6408" width="9.140625" style="852" customWidth="1"/>
    <col min="6409" max="6410" width="9.140625" style="852"/>
    <col min="6411" max="6411" width="9" style="852" customWidth="1"/>
    <col min="6412" max="6653" width="9.140625" style="852"/>
    <col min="6654" max="6654" width="12" style="852" customWidth="1"/>
    <col min="6655" max="6655" width="54.140625" style="852" customWidth="1"/>
    <col min="6656" max="6656" width="21.28515625" style="852" customWidth="1"/>
    <col min="6657" max="6657" width="22" style="852" customWidth="1"/>
    <col min="6658" max="6658" width="22.7109375" style="852" customWidth="1"/>
    <col min="6659" max="6660" width="16.140625" style="852" customWidth="1"/>
    <col min="6661" max="6661" width="15.42578125" style="852" customWidth="1"/>
    <col min="6662" max="6662" width="13.5703125" style="852" customWidth="1"/>
    <col min="6663" max="6663" width="10.85546875" style="852" customWidth="1"/>
    <col min="6664" max="6664" width="9.140625" style="852" customWidth="1"/>
    <col min="6665" max="6666" width="9.140625" style="852"/>
    <col min="6667" max="6667" width="9" style="852" customWidth="1"/>
    <col min="6668" max="6909" width="9.140625" style="852"/>
    <col min="6910" max="6910" width="12" style="852" customWidth="1"/>
    <col min="6911" max="6911" width="54.140625" style="852" customWidth="1"/>
    <col min="6912" max="6912" width="21.28515625" style="852" customWidth="1"/>
    <col min="6913" max="6913" width="22" style="852" customWidth="1"/>
    <col min="6914" max="6914" width="22.7109375" style="852" customWidth="1"/>
    <col min="6915" max="6916" width="16.140625" style="852" customWidth="1"/>
    <col min="6917" max="6917" width="15.42578125" style="852" customWidth="1"/>
    <col min="6918" max="6918" width="13.5703125" style="852" customWidth="1"/>
    <col min="6919" max="6919" width="10.85546875" style="852" customWidth="1"/>
    <col min="6920" max="6920" width="9.140625" style="852" customWidth="1"/>
    <col min="6921" max="6922" width="9.140625" style="852"/>
    <col min="6923" max="6923" width="9" style="852" customWidth="1"/>
    <col min="6924" max="7165" width="9.140625" style="852"/>
    <col min="7166" max="7166" width="12" style="852" customWidth="1"/>
    <col min="7167" max="7167" width="54.140625" style="852" customWidth="1"/>
    <col min="7168" max="7168" width="21.28515625" style="852" customWidth="1"/>
    <col min="7169" max="7169" width="22" style="852" customWidth="1"/>
    <col min="7170" max="7170" width="22.7109375" style="852" customWidth="1"/>
    <col min="7171" max="7172" width="16.140625" style="852" customWidth="1"/>
    <col min="7173" max="7173" width="15.42578125" style="852" customWidth="1"/>
    <col min="7174" max="7174" width="13.5703125" style="852" customWidth="1"/>
    <col min="7175" max="7175" width="10.85546875" style="852" customWidth="1"/>
    <col min="7176" max="7176" width="9.140625" style="852" customWidth="1"/>
    <col min="7177" max="7178" width="9.140625" style="852"/>
    <col min="7179" max="7179" width="9" style="852" customWidth="1"/>
    <col min="7180" max="7421" width="9.140625" style="852"/>
    <col min="7422" max="7422" width="12" style="852" customWidth="1"/>
    <col min="7423" max="7423" width="54.140625" style="852" customWidth="1"/>
    <col min="7424" max="7424" width="21.28515625" style="852" customWidth="1"/>
    <col min="7425" max="7425" width="22" style="852" customWidth="1"/>
    <col min="7426" max="7426" width="22.7109375" style="852" customWidth="1"/>
    <col min="7427" max="7428" width="16.140625" style="852" customWidth="1"/>
    <col min="7429" max="7429" width="15.42578125" style="852" customWidth="1"/>
    <col min="7430" max="7430" width="13.5703125" style="852" customWidth="1"/>
    <col min="7431" max="7431" width="10.85546875" style="852" customWidth="1"/>
    <col min="7432" max="7432" width="9.140625" style="852" customWidth="1"/>
    <col min="7433" max="7434" width="9.140625" style="852"/>
    <col min="7435" max="7435" width="9" style="852" customWidth="1"/>
    <col min="7436" max="7677" width="9.140625" style="852"/>
    <col min="7678" max="7678" width="12" style="852" customWidth="1"/>
    <col min="7679" max="7679" width="54.140625" style="852" customWidth="1"/>
    <col min="7680" max="7680" width="21.28515625" style="852" customWidth="1"/>
    <col min="7681" max="7681" width="22" style="852" customWidth="1"/>
    <col min="7682" max="7682" width="22.7109375" style="852" customWidth="1"/>
    <col min="7683" max="7684" width="16.140625" style="852" customWidth="1"/>
    <col min="7685" max="7685" width="15.42578125" style="852" customWidth="1"/>
    <col min="7686" max="7686" width="13.5703125" style="852" customWidth="1"/>
    <col min="7687" max="7687" width="10.85546875" style="852" customWidth="1"/>
    <col min="7688" max="7688" width="9.140625" style="852" customWidth="1"/>
    <col min="7689" max="7690" width="9.140625" style="852"/>
    <col min="7691" max="7691" width="9" style="852" customWidth="1"/>
    <col min="7692" max="7933" width="9.140625" style="852"/>
    <col min="7934" max="7934" width="12" style="852" customWidth="1"/>
    <col min="7935" max="7935" width="54.140625" style="852" customWidth="1"/>
    <col min="7936" max="7936" width="21.28515625" style="852" customWidth="1"/>
    <col min="7937" max="7937" width="22" style="852" customWidth="1"/>
    <col min="7938" max="7938" width="22.7109375" style="852" customWidth="1"/>
    <col min="7939" max="7940" width="16.140625" style="852" customWidth="1"/>
    <col min="7941" max="7941" width="15.42578125" style="852" customWidth="1"/>
    <col min="7942" max="7942" width="13.5703125" style="852" customWidth="1"/>
    <col min="7943" max="7943" width="10.85546875" style="852" customWidth="1"/>
    <col min="7944" max="7944" width="9.140625" style="852" customWidth="1"/>
    <col min="7945" max="7946" width="9.140625" style="852"/>
    <col min="7947" max="7947" width="9" style="852" customWidth="1"/>
    <col min="7948" max="8189" width="9.140625" style="852"/>
    <col min="8190" max="8190" width="12" style="852" customWidth="1"/>
    <col min="8191" max="8191" width="54.140625" style="852" customWidth="1"/>
    <col min="8192" max="8192" width="21.28515625" style="852" customWidth="1"/>
    <col min="8193" max="8193" width="22" style="852" customWidth="1"/>
    <col min="8194" max="8194" width="22.7109375" style="852" customWidth="1"/>
    <col min="8195" max="8196" width="16.140625" style="852" customWidth="1"/>
    <col min="8197" max="8197" width="15.42578125" style="852" customWidth="1"/>
    <col min="8198" max="8198" width="13.5703125" style="852" customWidth="1"/>
    <col min="8199" max="8199" width="10.85546875" style="852" customWidth="1"/>
    <col min="8200" max="8200" width="9.140625" style="852" customWidth="1"/>
    <col min="8201" max="8202" width="9.140625" style="852"/>
    <col min="8203" max="8203" width="9" style="852" customWidth="1"/>
    <col min="8204" max="8445" width="9.140625" style="852"/>
    <col min="8446" max="8446" width="12" style="852" customWidth="1"/>
    <col min="8447" max="8447" width="54.140625" style="852" customWidth="1"/>
    <col min="8448" max="8448" width="21.28515625" style="852" customWidth="1"/>
    <col min="8449" max="8449" width="22" style="852" customWidth="1"/>
    <col min="8450" max="8450" width="22.7109375" style="852" customWidth="1"/>
    <col min="8451" max="8452" width="16.140625" style="852" customWidth="1"/>
    <col min="8453" max="8453" width="15.42578125" style="852" customWidth="1"/>
    <col min="8454" max="8454" width="13.5703125" style="852" customWidth="1"/>
    <col min="8455" max="8455" width="10.85546875" style="852" customWidth="1"/>
    <col min="8456" max="8456" width="9.140625" style="852" customWidth="1"/>
    <col min="8457" max="8458" width="9.140625" style="852"/>
    <col min="8459" max="8459" width="9" style="852" customWidth="1"/>
    <col min="8460" max="8701" width="9.140625" style="852"/>
    <col min="8702" max="8702" width="12" style="852" customWidth="1"/>
    <col min="8703" max="8703" width="54.140625" style="852" customWidth="1"/>
    <col min="8704" max="8704" width="21.28515625" style="852" customWidth="1"/>
    <col min="8705" max="8705" width="22" style="852" customWidth="1"/>
    <col min="8706" max="8706" width="22.7109375" style="852" customWidth="1"/>
    <col min="8707" max="8708" width="16.140625" style="852" customWidth="1"/>
    <col min="8709" max="8709" width="15.42578125" style="852" customWidth="1"/>
    <col min="8710" max="8710" width="13.5703125" style="852" customWidth="1"/>
    <col min="8711" max="8711" width="10.85546875" style="852" customWidth="1"/>
    <col min="8712" max="8712" width="9.140625" style="852" customWidth="1"/>
    <col min="8713" max="8714" width="9.140625" style="852"/>
    <col min="8715" max="8715" width="9" style="852" customWidth="1"/>
    <col min="8716" max="8957" width="9.140625" style="852"/>
    <col min="8958" max="8958" width="12" style="852" customWidth="1"/>
    <col min="8959" max="8959" width="54.140625" style="852" customWidth="1"/>
    <col min="8960" max="8960" width="21.28515625" style="852" customWidth="1"/>
    <col min="8961" max="8961" width="22" style="852" customWidth="1"/>
    <col min="8962" max="8962" width="22.7109375" style="852" customWidth="1"/>
    <col min="8963" max="8964" width="16.140625" style="852" customWidth="1"/>
    <col min="8965" max="8965" width="15.42578125" style="852" customWidth="1"/>
    <col min="8966" max="8966" width="13.5703125" style="852" customWidth="1"/>
    <col min="8967" max="8967" width="10.85546875" style="852" customWidth="1"/>
    <col min="8968" max="8968" width="9.140625" style="852" customWidth="1"/>
    <col min="8969" max="8970" width="9.140625" style="852"/>
    <col min="8971" max="8971" width="9" style="852" customWidth="1"/>
    <col min="8972" max="9213" width="9.140625" style="852"/>
    <col min="9214" max="9214" width="12" style="852" customWidth="1"/>
    <col min="9215" max="9215" width="54.140625" style="852" customWidth="1"/>
    <col min="9216" max="9216" width="21.28515625" style="852" customWidth="1"/>
    <col min="9217" max="9217" width="22" style="852" customWidth="1"/>
    <col min="9218" max="9218" width="22.7109375" style="852" customWidth="1"/>
    <col min="9219" max="9220" width="16.140625" style="852" customWidth="1"/>
    <col min="9221" max="9221" width="15.42578125" style="852" customWidth="1"/>
    <col min="9222" max="9222" width="13.5703125" style="852" customWidth="1"/>
    <col min="9223" max="9223" width="10.85546875" style="852" customWidth="1"/>
    <col min="9224" max="9224" width="9.140625" style="852" customWidth="1"/>
    <col min="9225" max="9226" width="9.140625" style="852"/>
    <col min="9227" max="9227" width="9" style="852" customWidth="1"/>
    <col min="9228" max="9469" width="9.140625" style="852"/>
    <col min="9470" max="9470" width="12" style="852" customWidth="1"/>
    <col min="9471" max="9471" width="54.140625" style="852" customWidth="1"/>
    <col min="9472" max="9472" width="21.28515625" style="852" customWidth="1"/>
    <col min="9473" max="9473" width="22" style="852" customWidth="1"/>
    <col min="9474" max="9474" width="22.7109375" style="852" customWidth="1"/>
    <col min="9475" max="9476" width="16.140625" style="852" customWidth="1"/>
    <col min="9477" max="9477" width="15.42578125" style="852" customWidth="1"/>
    <col min="9478" max="9478" width="13.5703125" style="852" customWidth="1"/>
    <col min="9479" max="9479" width="10.85546875" style="852" customWidth="1"/>
    <col min="9480" max="9480" width="9.140625" style="852" customWidth="1"/>
    <col min="9481" max="9482" width="9.140625" style="852"/>
    <col min="9483" max="9483" width="9" style="852" customWidth="1"/>
    <col min="9484" max="9725" width="9.140625" style="852"/>
    <col min="9726" max="9726" width="12" style="852" customWidth="1"/>
    <col min="9727" max="9727" width="54.140625" style="852" customWidth="1"/>
    <col min="9728" max="9728" width="21.28515625" style="852" customWidth="1"/>
    <col min="9729" max="9729" width="22" style="852" customWidth="1"/>
    <col min="9730" max="9730" width="22.7109375" style="852" customWidth="1"/>
    <col min="9731" max="9732" width="16.140625" style="852" customWidth="1"/>
    <col min="9733" max="9733" width="15.42578125" style="852" customWidth="1"/>
    <col min="9734" max="9734" width="13.5703125" style="852" customWidth="1"/>
    <col min="9735" max="9735" width="10.85546875" style="852" customWidth="1"/>
    <col min="9736" max="9736" width="9.140625" style="852" customWidth="1"/>
    <col min="9737" max="9738" width="9.140625" style="852"/>
    <col min="9739" max="9739" width="9" style="852" customWidth="1"/>
    <col min="9740" max="9981" width="9.140625" style="852"/>
    <col min="9982" max="9982" width="12" style="852" customWidth="1"/>
    <col min="9983" max="9983" width="54.140625" style="852" customWidth="1"/>
    <col min="9984" max="9984" width="21.28515625" style="852" customWidth="1"/>
    <col min="9985" max="9985" width="22" style="852" customWidth="1"/>
    <col min="9986" max="9986" width="22.7109375" style="852" customWidth="1"/>
    <col min="9987" max="9988" width="16.140625" style="852" customWidth="1"/>
    <col min="9989" max="9989" width="15.42578125" style="852" customWidth="1"/>
    <col min="9990" max="9990" width="13.5703125" style="852" customWidth="1"/>
    <col min="9991" max="9991" width="10.85546875" style="852" customWidth="1"/>
    <col min="9992" max="9992" width="9.140625" style="852" customWidth="1"/>
    <col min="9993" max="9994" width="9.140625" style="852"/>
    <col min="9995" max="9995" width="9" style="852" customWidth="1"/>
    <col min="9996" max="10237" width="9.140625" style="852"/>
    <col min="10238" max="10238" width="12" style="852" customWidth="1"/>
    <col min="10239" max="10239" width="54.140625" style="852" customWidth="1"/>
    <col min="10240" max="10240" width="21.28515625" style="852" customWidth="1"/>
    <col min="10241" max="10241" width="22" style="852" customWidth="1"/>
    <col min="10242" max="10242" width="22.7109375" style="852" customWidth="1"/>
    <col min="10243" max="10244" width="16.140625" style="852" customWidth="1"/>
    <col min="10245" max="10245" width="15.42578125" style="852" customWidth="1"/>
    <col min="10246" max="10246" width="13.5703125" style="852" customWidth="1"/>
    <col min="10247" max="10247" width="10.85546875" style="852" customWidth="1"/>
    <col min="10248" max="10248" width="9.140625" style="852" customWidth="1"/>
    <col min="10249" max="10250" width="9.140625" style="852"/>
    <col min="10251" max="10251" width="9" style="852" customWidth="1"/>
    <col min="10252" max="10493" width="9.140625" style="852"/>
    <col min="10494" max="10494" width="12" style="852" customWidth="1"/>
    <col min="10495" max="10495" width="54.140625" style="852" customWidth="1"/>
    <col min="10496" max="10496" width="21.28515625" style="852" customWidth="1"/>
    <col min="10497" max="10497" width="22" style="852" customWidth="1"/>
    <col min="10498" max="10498" width="22.7109375" style="852" customWidth="1"/>
    <col min="10499" max="10500" width="16.140625" style="852" customWidth="1"/>
    <col min="10501" max="10501" width="15.42578125" style="852" customWidth="1"/>
    <col min="10502" max="10502" width="13.5703125" style="852" customWidth="1"/>
    <col min="10503" max="10503" width="10.85546875" style="852" customWidth="1"/>
    <col min="10504" max="10504" width="9.140625" style="852" customWidth="1"/>
    <col min="10505" max="10506" width="9.140625" style="852"/>
    <col min="10507" max="10507" width="9" style="852" customWidth="1"/>
    <col min="10508" max="10749" width="9.140625" style="852"/>
    <col min="10750" max="10750" width="12" style="852" customWidth="1"/>
    <col min="10751" max="10751" width="54.140625" style="852" customWidth="1"/>
    <col min="10752" max="10752" width="21.28515625" style="852" customWidth="1"/>
    <col min="10753" max="10753" width="22" style="852" customWidth="1"/>
    <col min="10754" max="10754" width="22.7109375" style="852" customWidth="1"/>
    <col min="10755" max="10756" width="16.140625" style="852" customWidth="1"/>
    <col min="10757" max="10757" width="15.42578125" style="852" customWidth="1"/>
    <col min="10758" max="10758" width="13.5703125" style="852" customWidth="1"/>
    <col min="10759" max="10759" width="10.85546875" style="852" customWidth="1"/>
    <col min="10760" max="10760" width="9.140625" style="852" customWidth="1"/>
    <col min="10761" max="10762" width="9.140625" style="852"/>
    <col min="10763" max="10763" width="9" style="852" customWidth="1"/>
    <col min="10764" max="11005" width="9.140625" style="852"/>
    <col min="11006" max="11006" width="12" style="852" customWidth="1"/>
    <col min="11007" max="11007" width="54.140625" style="852" customWidth="1"/>
    <col min="11008" max="11008" width="21.28515625" style="852" customWidth="1"/>
    <col min="11009" max="11009" width="22" style="852" customWidth="1"/>
    <col min="11010" max="11010" width="22.7109375" style="852" customWidth="1"/>
    <col min="11011" max="11012" width="16.140625" style="852" customWidth="1"/>
    <col min="11013" max="11013" width="15.42578125" style="852" customWidth="1"/>
    <col min="11014" max="11014" width="13.5703125" style="852" customWidth="1"/>
    <col min="11015" max="11015" width="10.85546875" style="852" customWidth="1"/>
    <col min="11016" max="11016" width="9.140625" style="852" customWidth="1"/>
    <col min="11017" max="11018" width="9.140625" style="852"/>
    <col min="11019" max="11019" width="9" style="852" customWidth="1"/>
    <col min="11020" max="11261" width="9.140625" style="852"/>
    <col min="11262" max="11262" width="12" style="852" customWidth="1"/>
    <col min="11263" max="11263" width="54.140625" style="852" customWidth="1"/>
    <col min="11264" max="11264" width="21.28515625" style="852" customWidth="1"/>
    <col min="11265" max="11265" width="22" style="852" customWidth="1"/>
    <col min="11266" max="11266" width="22.7109375" style="852" customWidth="1"/>
    <col min="11267" max="11268" width="16.140625" style="852" customWidth="1"/>
    <col min="11269" max="11269" width="15.42578125" style="852" customWidth="1"/>
    <col min="11270" max="11270" width="13.5703125" style="852" customWidth="1"/>
    <col min="11271" max="11271" width="10.85546875" style="852" customWidth="1"/>
    <col min="11272" max="11272" width="9.140625" style="852" customWidth="1"/>
    <col min="11273" max="11274" width="9.140625" style="852"/>
    <col min="11275" max="11275" width="9" style="852" customWidth="1"/>
    <col min="11276" max="11517" width="9.140625" style="852"/>
    <col min="11518" max="11518" width="12" style="852" customWidth="1"/>
    <col min="11519" max="11519" width="54.140625" style="852" customWidth="1"/>
    <col min="11520" max="11520" width="21.28515625" style="852" customWidth="1"/>
    <col min="11521" max="11521" width="22" style="852" customWidth="1"/>
    <col min="11522" max="11522" width="22.7109375" style="852" customWidth="1"/>
    <col min="11523" max="11524" width="16.140625" style="852" customWidth="1"/>
    <col min="11525" max="11525" width="15.42578125" style="852" customWidth="1"/>
    <col min="11526" max="11526" width="13.5703125" style="852" customWidth="1"/>
    <col min="11527" max="11527" width="10.85546875" style="852" customWidth="1"/>
    <col min="11528" max="11528" width="9.140625" style="852" customWidth="1"/>
    <col min="11529" max="11530" width="9.140625" style="852"/>
    <col min="11531" max="11531" width="9" style="852" customWidth="1"/>
    <col min="11532" max="11773" width="9.140625" style="852"/>
    <col min="11774" max="11774" width="12" style="852" customWidth="1"/>
    <col min="11775" max="11775" width="54.140625" style="852" customWidth="1"/>
    <col min="11776" max="11776" width="21.28515625" style="852" customWidth="1"/>
    <col min="11777" max="11777" width="22" style="852" customWidth="1"/>
    <col min="11778" max="11778" width="22.7109375" style="852" customWidth="1"/>
    <col min="11779" max="11780" width="16.140625" style="852" customWidth="1"/>
    <col min="11781" max="11781" width="15.42578125" style="852" customWidth="1"/>
    <col min="11782" max="11782" width="13.5703125" style="852" customWidth="1"/>
    <col min="11783" max="11783" width="10.85546875" style="852" customWidth="1"/>
    <col min="11784" max="11784" width="9.140625" style="852" customWidth="1"/>
    <col min="11785" max="11786" width="9.140625" style="852"/>
    <col min="11787" max="11787" width="9" style="852" customWidth="1"/>
    <col min="11788" max="12029" width="9.140625" style="852"/>
    <col min="12030" max="12030" width="12" style="852" customWidth="1"/>
    <col min="12031" max="12031" width="54.140625" style="852" customWidth="1"/>
    <col min="12032" max="12032" width="21.28515625" style="852" customWidth="1"/>
    <col min="12033" max="12033" width="22" style="852" customWidth="1"/>
    <col min="12034" max="12034" width="22.7109375" style="852" customWidth="1"/>
    <col min="12035" max="12036" width="16.140625" style="852" customWidth="1"/>
    <col min="12037" max="12037" width="15.42578125" style="852" customWidth="1"/>
    <col min="12038" max="12038" width="13.5703125" style="852" customWidth="1"/>
    <col min="12039" max="12039" width="10.85546875" style="852" customWidth="1"/>
    <col min="12040" max="12040" width="9.140625" style="852" customWidth="1"/>
    <col min="12041" max="12042" width="9.140625" style="852"/>
    <col min="12043" max="12043" width="9" style="852" customWidth="1"/>
    <col min="12044" max="12285" width="9.140625" style="852"/>
    <col min="12286" max="12286" width="12" style="852" customWidth="1"/>
    <col min="12287" max="12287" width="54.140625" style="852" customWidth="1"/>
    <col min="12288" max="12288" width="21.28515625" style="852" customWidth="1"/>
    <col min="12289" max="12289" width="22" style="852" customWidth="1"/>
    <col min="12290" max="12290" width="22.7109375" style="852" customWidth="1"/>
    <col min="12291" max="12292" width="16.140625" style="852" customWidth="1"/>
    <col min="12293" max="12293" width="15.42578125" style="852" customWidth="1"/>
    <col min="12294" max="12294" width="13.5703125" style="852" customWidth="1"/>
    <col min="12295" max="12295" width="10.85546875" style="852" customWidth="1"/>
    <col min="12296" max="12296" width="9.140625" style="852" customWidth="1"/>
    <col min="12297" max="12298" width="9.140625" style="852"/>
    <col min="12299" max="12299" width="9" style="852" customWidth="1"/>
    <col min="12300" max="12541" width="9.140625" style="852"/>
    <col min="12542" max="12542" width="12" style="852" customWidth="1"/>
    <col min="12543" max="12543" width="54.140625" style="852" customWidth="1"/>
    <col min="12544" max="12544" width="21.28515625" style="852" customWidth="1"/>
    <col min="12545" max="12545" width="22" style="852" customWidth="1"/>
    <col min="12546" max="12546" width="22.7109375" style="852" customWidth="1"/>
    <col min="12547" max="12548" width="16.140625" style="852" customWidth="1"/>
    <col min="12549" max="12549" width="15.42578125" style="852" customWidth="1"/>
    <col min="12550" max="12550" width="13.5703125" style="852" customWidth="1"/>
    <col min="12551" max="12551" width="10.85546875" style="852" customWidth="1"/>
    <col min="12552" max="12552" width="9.140625" style="852" customWidth="1"/>
    <col min="12553" max="12554" width="9.140625" style="852"/>
    <col min="12555" max="12555" width="9" style="852" customWidth="1"/>
    <col min="12556" max="12797" width="9.140625" style="852"/>
    <col min="12798" max="12798" width="12" style="852" customWidth="1"/>
    <col min="12799" max="12799" width="54.140625" style="852" customWidth="1"/>
    <col min="12800" max="12800" width="21.28515625" style="852" customWidth="1"/>
    <col min="12801" max="12801" width="22" style="852" customWidth="1"/>
    <col min="12802" max="12802" width="22.7109375" style="852" customWidth="1"/>
    <col min="12803" max="12804" width="16.140625" style="852" customWidth="1"/>
    <col min="12805" max="12805" width="15.42578125" style="852" customWidth="1"/>
    <col min="12806" max="12806" width="13.5703125" style="852" customWidth="1"/>
    <col min="12807" max="12807" width="10.85546875" style="852" customWidth="1"/>
    <col min="12808" max="12808" width="9.140625" style="852" customWidth="1"/>
    <col min="12809" max="12810" width="9.140625" style="852"/>
    <col min="12811" max="12811" width="9" style="852" customWidth="1"/>
    <col min="12812" max="13053" width="9.140625" style="852"/>
    <col min="13054" max="13054" width="12" style="852" customWidth="1"/>
    <col min="13055" max="13055" width="54.140625" style="852" customWidth="1"/>
    <col min="13056" max="13056" width="21.28515625" style="852" customWidth="1"/>
    <col min="13057" max="13057" width="22" style="852" customWidth="1"/>
    <col min="13058" max="13058" width="22.7109375" style="852" customWidth="1"/>
    <col min="13059" max="13060" width="16.140625" style="852" customWidth="1"/>
    <col min="13061" max="13061" width="15.42578125" style="852" customWidth="1"/>
    <col min="13062" max="13062" width="13.5703125" style="852" customWidth="1"/>
    <col min="13063" max="13063" width="10.85546875" style="852" customWidth="1"/>
    <col min="13064" max="13064" width="9.140625" style="852" customWidth="1"/>
    <col min="13065" max="13066" width="9.140625" style="852"/>
    <col min="13067" max="13067" width="9" style="852" customWidth="1"/>
    <col min="13068" max="13309" width="9.140625" style="852"/>
    <col min="13310" max="13310" width="12" style="852" customWidth="1"/>
    <col min="13311" max="13311" width="54.140625" style="852" customWidth="1"/>
    <col min="13312" max="13312" width="21.28515625" style="852" customWidth="1"/>
    <col min="13313" max="13313" width="22" style="852" customWidth="1"/>
    <col min="13314" max="13314" width="22.7109375" style="852" customWidth="1"/>
    <col min="13315" max="13316" width="16.140625" style="852" customWidth="1"/>
    <col min="13317" max="13317" width="15.42578125" style="852" customWidth="1"/>
    <col min="13318" max="13318" width="13.5703125" style="852" customWidth="1"/>
    <col min="13319" max="13319" width="10.85546875" style="852" customWidth="1"/>
    <col min="13320" max="13320" width="9.140625" style="852" customWidth="1"/>
    <col min="13321" max="13322" width="9.140625" style="852"/>
    <col min="13323" max="13323" width="9" style="852" customWidth="1"/>
    <col min="13324" max="13565" width="9.140625" style="852"/>
    <col min="13566" max="13566" width="12" style="852" customWidth="1"/>
    <col min="13567" max="13567" width="54.140625" style="852" customWidth="1"/>
    <col min="13568" max="13568" width="21.28515625" style="852" customWidth="1"/>
    <col min="13569" max="13569" width="22" style="852" customWidth="1"/>
    <col min="13570" max="13570" width="22.7109375" style="852" customWidth="1"/>
    <col min="13571" max="13572" width="16.140625" style="852" customWidth="1"/>
    <col min="13573" max="13573" width="15.42578125" style="852" customWidth="1"/>
    <col min="13574" max="13574" width="13.5703125" style="852" customWidth="1"/>
    <col min="13575" max="13575" width="10.85546875" style="852" customWidth="1"/>
    <col min="13576" max="13576" width="9.140625" style="852" customWidth="1"/>
    <col min="13577" max="13578" width="9.140625" style="852"/>
    <col min="13579" max="13579" width="9" style="852" customWidth="1"/>
    <col min="13580" max="13821" width="9.140625" style="852"/>
    <col min="13822" max="13822" width="12" style="852" customWidth="1"/>
    <col min="13823" max="13823" width="54.140625" style="852" customWidth="1"/>
    <col min="13824" max="13824" width="21.28515625" style="852" customWidth="1"/>
    <col min="13825" max="13825" width="22" style="852" customWidth="1"/>
    <col min="13826" max="13826" width="22.7109375" style="852" customWidth="1"/>
    <col min="13827" max="13828" width="16.140625" style="852" customWidth="1"/>
    <col min="13829" max="13829" width="15.42578125" style="852" customWidth="1"/>
    <col min="13830" max="13830" width="13.5703125" style="852" customWidth="1"/>
    <col min="13831" max="13831" width="10.85546875" style="852" customWidth="1"/>
    <col min="13832" max="13832" width="9.140625" style="852" customWidth="1"/>
    <col min="13833" max="13834" width="9.140625" style="852"/>
    <col min="13835" max="13835" width="9" style="852" customWidth="1"/>
    <col min="13836" max="14077" width="9.140625" style="852"/>
    <col min="14078" max="14078" width="12" style="852" customWidth="1"/>
    <col min="14079" max="14079" width="54.140625" style="852" customWidth="1"/>
    <col min="14080" max="14080" width="21.28515625" style="852" customWidth="1"/>
    <col min="14081" max="14081" width="22" style="852" customWidth="1"/>
    <col min="14082" max="14082" width="22.7109375" style="852" customWidth="1"/>
    <col min="14083" max="14084" width="16.140625" style="852" customWidth="1"/>
    <col min="14085" max="14085" width="15.42578125" style="852" customWidth="1"/>
    <col min="14086" max="14086" width="13.5703125" style="852" customWidth="1"/>
    <col min="14087" max="14087" width="10.85546875" style="852" customWidth="1"/>
    <col min="14088" max="14088" width="9.140625" style="852" customWidth="1"/>
    <col min="14089" max="14090" width="9.140625" style="852"/>
    <col min="14091" max="14091" width="9" style="852" customWidth="1"/>
    <col min="14092" max="14333" width="9.140625" style="852"/>
    <col min="14334" max="14334" width="12" style="852" customWidth="1"/>
    <col min="14335" max="14335" width="54.140625" style="852" customWidth="1"/>
    <col min="14336" max="14336" width="21.28515625" style="852" customWidth="1"/>
    <col min="14337" max="14337" width="22" style="852" customWidth="1"/>
    <col min="14338" max="14338" width="22.7109375" style="852" customWidth="1"/>
    <col min="14339" max="14340" width="16.140625" style="852" customWidth="1"/>
    <col min="14341" max="14341" width="15.42578125" style="852" customWidth="1"/>
    <col min="14342" max="14342" width="13.5703125" style="852" customWidth="1"/>
    <col min="14343" max="14343" width="10.85546875" style="852" customWidth="1"/>
    <col min="14344" max="14344" width="9.140625" style="852" customWidth="1"/>
    <col min="14345" max="14346" width="9.140625" style="852"/>
    <col min="14347" max="14347" width="9" style="852" customWidth="1"/>
    <col min="14348" max="14589" width="9.140625" style="852"/>
    <col min="14590" max="14590" width="12" style="852" customWidth="1"/>
    <col min="14591" max="14591" width="54.140625" style="852" customWidth="1"/>
    <col min="14592" max="14592" width="21.28515625" style="852" customWidth="1"/>
    <col min="14593" max="14593" width="22" style="852" customWidth="1"/>
    <col min="14594" max="14594" width="22.7109375" style="852" customWidth="1"/>
    <col min="14595" max="14596" width="16.140625" style="852" customWidth="1"/>
    <col min="14597" max="14597" width="15.42578125" style="852" customWidth="1"/>
    <col min="14598" max="14598" width="13.5703125" style="852" customWidth="1"/>
    <col min="14599" max="14599" width="10.85546875" style="852" customWidth="1"/>
    <col min="14600" max="14600" width="9.140625" style="852" customWidth="1"/>
    <col min="14601" max="14602" width="9.140625" style="852"/>
    <col min="14603" max="14603" width="9" style="852" customWidth="1"/>
    <col min="14604" max="14845" width="9.140625" style="852"/>
    <col min="14846" max="14846" width="12" style="852" customWidth="1"/>
    <col min="14847" max="14847" width="54.140625" style="852" customWidth="1"/>
    <col min="14848" max="14848" width="21.28515625" style="852" customWidth="1"/>
    <col min="14849" max="14849" width="22" style="852" customWidth="1"/>
    <col min="14850" max="14850" width="22.7109375" style="852" customWidth="1"/>
    <col min="14851" max="14852" width="16.140625" style="852" customWidth="1"/>
    <col min="14853" max="14853" width="15.42578125" style="852" customWidth="1"/>
    <col min="14854" max="14854" width="13.5703125" style="852" customWidth="1"/>
    <col min="14855" max="14855" width="10.85546875" style="852" customWidth="1"/>
    <col min="14856" max="14856" width="9.140625" style="852" customWidth="1"/>
    <col min="14857" max="14858" width="9.140625" style="852"/>
    <col min="14859" max="14859" width="9" style="852" customWidth="1"/>
    <col min="14860" max="15101" width="9.140625" style="852"/>
    <col min="15102" max="15102" width="12" style="852" customWidth="1"/>
    <col min="15103" max="15103" width="54.140625" style="852" customWidth="1"/>
    <col min="15104" max="15104" width="21.28515625" style="852" customWidth="1"/>
    <col min="15105" max="15105" width="22" style="852" customWidth="1"/>
    <col min="15106" max="15106" width="22.7109375" style="852" customWidth="1"/>
    <col min="15107" max="15108" width="16.140625" style="852" customWidth="1"/>
    <col min="15109" max="15109" width="15.42578125" style="852" customWidth="1"/>
    <col min="15110" max="15110" width="13.5703125" style="852" customWidth="1"/>
    <col min="15111" max="15111" width="10.85546875" style="852" customWidth="1"/>
    <col min="15112" max="15112" width="9.140625" style="852" customWidth="1"/>
    <col min="15113" max="15114" width="9.140625" style="852"/>
    <col min="15115" max="15115" width="9" style="852" customWidth="1"/>
    <col min="15116" max="15357" width="9.140625" style="852"/>
    <col min="15358" max="15358" width="12" style="852" customWidth="1"/>
    <col min="15359" max="15359" width="54.140625" style="852" customWidth="1"/>
    <col min="15360" max="15360" width="21.28515625" style="852" customWidth="1"/>
    <col min="15361" max="15361" width="22" style="852" customWidth="1"/>
    <col min="15362" max="15362" width="22.7109375" style="852" customWidth="1"/>
    <col min="15363" max="15364" width="16.140625" style="852" customWidth="1"/>
    <col min="15365" max="15365" width="15.42578125" style="852" customWidth="1"/>
    <col min="15366" max="15366" width="13.5703125" style="852" customWidth="1"/>
    <col min="15367" max="15367" width="10.85546875" style="852" customWidth="1"/>
    <col min="15368" max="15368" width="9.140625" style="852" customWidth="1"/>
    <col min="15369" max="15370" width="9.140625" style="852"/>
    <col min="15371" max="15371" width="9" style="852" customWidth="1"/>
    <col min="15372" max="15613" width="9.140625" style="852"/>
    <col min="15614" max="15614" width="12" style="852" customWidth="1"/>
    <col min="15615" max="15615" width="54.140625" style="852" customWidth="1"/>
    <col min="15616" max="15616" width="21.28515625" style="852" customWidth="1"/>
    <col min="15617" max="15617" width="22" style="852" customWidth="1"/>
    <col min="15618" max="15618" width="22.7109375" style="852" customWidth="1"/>
    <col min="15619" max="15620" width="16.140625" style="852" customWidth="1"/>
    <col min="15621" max="15621" width="15.42578125" style="852" customWidth="1"/>
    <col min="15622" max="15622" width="13.5703125" style="852" customWidth="1"/>
    <col min="15623" max="15623" width="10.85546875" style="852" customWidth="1"/>
    <col min="15624" max="15624" width="9.140625" style="852" customWidth="1"/>
    <col min="15625" max="15626" width="9.140625" style="852"/>
    <col min="15627" max="15627" width="9" style="852" customWidth="1"/>
    <col min="15628" max="15869" width="9.140625" style="852"/>
    <col min="15870" max="15870" width="12" style="852" customWidth="1"/>
    <col min="15871" max="15871" width="54.140625" style="852" customWidth="1"/>
    <col min="15872" max="15872" width="21.28515625" style="852" customWidth="1"/>
    <col min="15873" max="15873" width="22" style="852" customWidth="1"/>
    <col min="15874" max="15874" width="22.7109375" style="852" customWidth="1"/>
    <col min="15875" max="15876" width="16.140625" style="852" customWidth="1"/>
    <col min="15877" max="15877" width="15.42578125" style="852" customWidth="1"/>
    <col min="15878" max="15878" width="13.5703125" style="852" customWidth="1"/>
    <col min="15879" max="15879" width="10.85546875" style="852" customWidth="1"/>
    <col min="15880" max="15880" width="9.140625" style="852" customWidth="1"/>
    <col min="15881" max="15882" width="9.140625" style="852"/>
    <col min="15883" max="15883" width="9" style="852" customWidth="1"/>
    <col min="15884" max="16125" width="9.140625" style="852"/>
    <col min="16126" max="16126" width="12" style="852" customWidth="1"/>
    <col min="16127" max="16127" width="54.140625" style="852" customWidth="1"/>
    <col min="16128" max="16128" width="21.28515625" style="852" customWidth="1"/>
    <col min="16129" max="16129" width="22" style="852" customWidth="1"/>
    <col min="16130" max="16130" width="22.7109375" style="852" customWidth="1"/>
    <col min="16131" max="16132" width="16.140625" style="852" customWidth="1"/>
    <col min="16133" max="16133" width="15.42578125" style="852" customWidth="1"/>
    <col min="16134" max="16134" width="13.5703125" style="852" customWidth="1"/>
    <col min="16135" max="16135" width="10.85546875" style="852" customWidth="1"/>
    <col min="16136" max="16136" width="9.140625" style="852" customWidth="1"/>
    <col min="16137" max="16138" width="9.140625" style="852"/>
    <col min="16139" max="16139" width="9" style="852" customWidth="1"/>
    <col min="16140" max="16384" width="9.140625" style="852"/>
  </cols>
  <sheetData>
    <row r="1" spans="2:17" ht="28.5" customHeight="1">
      <c r="B1" s="1709"/>
      <c r="C1" s="1710"/>
      <c r="D1" s="1710"/>
      <c r="G1" s="1712"/>
      <c r="H1" s="1712"/>
      <c r="I1" s="1712"/>
      <c r="J1" s="1712"/>
      <c r="K1" s="1712"/>
      <c r="L1" s="1712"/>
      <c r="M1" s="1712"/>
      <c r="N1" s="1712"/>
      <c r="O1" s="1713"/>
      <c r="P1" s="1713"/>
      <c r="Q1" s="1334"/>
    </row>
    <row r="2" spans="2:17" ht="28.5" customHeight="1">
      <c r="B2" s="853" t="s">
        <v>601</v>
      </c>
      <c r="C2" s="853"/>
      <c r="D2" s="853"/>
      <c r="E2" s="1714"/>
      <c r="F2" s="1323"/>
      <c r="G2" s="1712"/>
      <c r="H2" s="1712"/>
      <c r="I2" s="1712"/>
      <c r="J2" s="1712"/>
      <c r="K2" s="1712"/>
      <c r="L2" s="1712"/>
      <c r="M2" s="1712"/>
      <c r="N2" s="1712"/>
      <c r="O2" s="1713"/>
      <c r="P2" s="1713"/>
      <c r="Q2" s="1334"/>
    </row>
    <row r="3" spans="2:17" ht="21.75" customHeight="1" thickBot="1">
      <c r="B3" s="854" t="s">
        <v>352</v>
      </c>
      <c r="C3" s="854"/>
      <c r="D3" s="854"/>
      <c r="E3" s="854"/>
    </row>
    <row r="4" spans="2:17" ht="21" customHeight="1" thickBot="1">
      <c r="B4" s="1831" t="s">
        <v>353</v>
      </c>
      <c r="C4" s="1832"/>
      <c r="D4" s="1832"/>
      <c r="E4" s="1833"/>
    </row>
    <row r="5" spans="2:17" ht="21" customHeight="1" thickBot="1">
      <c r="B5" s="855" t="s">
        <v>354</v>
      </c>
      <c r="C5" s="856" t="s">
        <v>602</v>
      </c>
      <c r="D5" s="857" t="s">
        <v>603</v>
      </c>
      <c r="E5" s="858"/>
      <c r="F5" s="859"/>
    </row>
    <row r="6" spans="2:17" ht="30" customHeight="1" thickBot="1">
      <c r="B6" s="860" t="s">
        <v>165</v>
      </c>
      <c r="C6" s="861" t="s">
        <v>166</v>
      </c>
      <c r="D6" s="862" t="s">
        <v>166</v>
      </c>
      <c r="E6" s="863" t="s">
        <v>355</v>
      </c>
      <c r="F6" s="864"/>
    </row>
    <row r="7" spans="2:17" ht="21" customHeight="1">
      <c r="B7" s="865" t="s">
        <v>356</v>
      </c>
      <c r="C7" s="866">
        <v>2043.338</v>
      </c>
      <c r="D7" s="867">
        <v>3485.8249999999998</v>
      </c>
      <c r="E7" s="1466">
        <v>-41.381509398779343</v>
      </c>
      <c r="F7" s="868"/>
    </row>
    <row r="8" spans="2:17" ht="21" customHeight="1">
      <c r="B8" s="870" t="s">
        <v>580</v>
      </c>
      <c r="C8" s="871">
        <v>1972.8979999999999</v>
      </c>
      <c r="D8" s="872">
        <v>3485.8249999999998</v>
      </c>
      <c r="E8" s="1467">
        <v>-43.402264887078381</v>
      </c>
      <c r="F8" s="868"/>
    </row>
    <row r="9" spans="2:17" ht="21" customHeight="1">
      <c r="B9" s="873" t="s">
        <v>357</v>
      </c>
      <c r="C9" s="874">
        <v>117473.531</v>
      </c>
      <c r="D9" s="875">
        <v>181043.986</v>
      </c>
      <c r="E9" s="1467">
        <v>-35.113265237100997</v>
      </c>
      <c r="F9" s="868"/>
    </row>
    <row r="10" spans="2:17" ht="21" customHeight="1" thickBot="1">
      <c r="B10" s="870" t="s">
        <v>580</v>
      </c>
      <c r="C10" s="874">
        <v>90802.074999999997</v>
      </c>
      <c r="D10" s="875">
        <v>125586.951</v>
      </c>
      <c r="E10" s="1468">
        <v>-27.697842588757492</v>
      </c>
      <c r="F10" s="868"/>
    </row>
    <row r="11" spans="2:17" ht="35.25" customHeight="1" thickBot="1">
      <c r="B11" s="876" t="s">
        <v>358</v>
      </c>
      <c r="C11" s="1137" t="s">
        <v>166</v>
      </c>
      <c r="D11" s="1138" t="s">
        <v>166</v>
      </c>
      <c r="E11" s="877" t="s">
        <v>355</v>
      </c>
      <c r="F11" s="868"/>
    </row>
    <row r="12" spans="2:17" ht="21" customHeight="1">
      <c r="B12" s="865" t="s">
        <v>359</v>
      </c>
      <c r="C12" s="878">
        <v>67842.270999999993</v>
      </c>
      <c r="D12" s="867">
        <v>71245.847999999998</v>
      </c>
      <c r="E12" s="1469">
        <v>-4.7772285621472355</v>
      </c>
      <c r="F12" s="868"/>
    </row>
    <row r="13" spans="2:17" ht="21" customHeight="1">
      <c r="B13" s="870" t="s">
        <v>580</v>
      </c>
      <c r="C13" s="879">
        <v>67842.270999999993</v>
      </c>
      <c r="D13" s="872">
        <v>71245.847999999998</v>
      </c>
      <c r="E13" s="1470">
        <v>-4.7772285621472355</v>
      </c>
      <c r="F13" s="868"/>
    </row>
    <row r="14" spans="2:17" ht="21" customHeight="1">
      <c r="B14" s="873" t="s">
        <v>360</v>
      </c>
      <c r="C14" s="880">
        <v>225941.78400000001</v>
      </c>
      <c r="D14" s="875">
        <v>244285.46599999999</v>
      </c>
      <c r="E14" s="1470">
        <v>-7.5091172227167924</v>
      </c>
      <c r="F14" s="868"/>
    </row>
    <row r="15" spans="2:17" ht="21" customHeight="1" thickBot="1">
      <c r="B15" s="881" t="s">
        <v>580</v>
      </c>
      <c r="C15" s="882">
        <v>225788.56899999999</v>
      </c>
      <c r="D15" s="883">
        <v>243872.45199999999</v>
      </c>
      <c r="E15" s="1471">
        <v>-7.4153037178631402</v>
      </c>
      <c r="F15" s="868"/>
    </row>
    <row r="16" spans="2:17" ht="21" customHeight="1" thickBot="1">
      <c r="B16" s="884" t="s">
        <v>361</v>
      </c>
      <c r="C16" s="885"/>
      <c r="D16" s="885"/>
      <c r="E16" s="886"/>
      <c r="F16" s="868"/>
    </row>
    <row r="17" spans="2:7" ht="21" customHeight="1" thickBot="1">
      <c r="B17" s="887"/>
      <c r="C17" s="888" t="s">
        <v>165</v>
      </c>
      <c r="D17" s="889" t="s">
        <v>358</v>
      </c>
      <c r="E17" s="890"/>
      <c r="F17" s="868"/>
    </row>
    <row r="18" spans="2:7" ht="21" customHeight="1">
      <c r="B18" s="1715" t="s">
        <v>581</v>
      </c>
      <c r="C18" s="1716">
        <f>C8/C7*100</f>
        <v>96.552699553377849</v>
      </c>
      <c r="D18" s="1717">
        <f>C13/C12*100</f>
        <v>100</v>
      </c>
      <c r="E18" s="891"/>
      <c r="F18" s="868"/>
    </row>
    <row r="19" spans="2:7" ht="21" customHeight="1" thickBot="1">
      <c r="B19" s="1718" t="s">
        <v>582</v>
      </c>
      <c r="C19" s="1719">
        <f>C10/C9*100</f>
        <v>77.295773973117406</v>
      </c>
      <c r="D19" s="1720">
        <f>C15/C14*100</f>
        <v>99.932188284394513</v>
      </c>
      <c r="E19" s="890"/>
      <c r="F19" s="868"/>
    </row>
    <row r="20" spans="2:7" ht="21" customHeight="1" thickBot="1">
      <c r="B20" s="1721"/>
      <c r="C20" s="1722"/>
      <c r="D20" s="1722"/>
      <c r="E20" s="890"/>
      <c r="F20" s="868"/>
    </row>
    <row r="21" spans="2:7" ht="21" customHeight="1" thickBot="1">
      <c r="B21" s="1834" t="s">
        <v>362</v>
      </c>
      <c r="C21" s="1835"/>
      <c r="D21" s="1836"/>
      <c r="E21" s="892"/>
      <c r="F21" s="868"/>
    </row>
    <row r="22" spans="2:7" ht="21" customHeight="1" thickBot="1">
      <c r="B22" s="893" t="s">
        <v>363</v>
      </c>
      <c r="C22" s="856" t="str">
        <f>C5</f>
        <v>I-IV 2020 Rok</v>
      </c>
      <c r="D22" s="857" t="str">
        <f>D5</f>
        <v>I-IV 2019 Rok</v>
      </c>
      <c r="F22" s="868"/>
    </row>
    <row r="23" spans="2:7" ht="21" customHeight="1">
      <c r="B23" s="894" t="s">
        <v>364</v>
      </c>
      <c r="C23" s="895">
        <v>-65798.93299999999</v>
      </c>
      <c r="D23" s="896">
        <v>-67760.023000000001</v>
      </c>
      <c r="E23" s="869"/>
      <c r="F23" s="868"/>
    </row>
    <row r="24" spans="2:7" ht="21" customHeight="1">
      <c r="B24" s="897" t="s">
        <v>580</v>
      </c>
      <c r="C24" s="898">
        <v>-65869.372999999992</v>
      </c>
      <c r="D24" s="899">
        <v>-67760.023000000001</v>
      </c>
      <c r="E24" s="869"/>
      <c r="F24" s="868"/>
    </row>
    <row r="25" spans="2:7" ht="21" customHeight="1">
      <c r="B25" s="900" t="s">
        <v>365</v>
      </c>
      <c r="C25" s="898">
        <v>-108468.25300000001</v>
      </c>
      <c r="D25" s="899">
        <v>-63241.479999999981</v>
      </c>
      <c r="E25" s="869"/>
      <c r="F25" s="868"/>
    </row>
    <row r="26" spans="2:7" ht="21" customHeight="1" thickBot="1">
      <c r="B26" s="901" t="s">
        <v>580</v>
      </c>
      <c r="C26" s="902">
        <v>-134986.49400000001</v>
      </c>
      <c r="D26" s="903">
        <v>-118285.50099999999</v>
      </c>
      <c r="E26" s="869"/>
      <c r="F26" s="868"/>
    </row>
    <row r="27" spans="2:7" ht="21" customHeight="1">
      <c r="B27" s="1714" t="s">
        <v>604</v>
      </c>
      <c r="C27" s="1714"/>
      <c r="D27" s="1714"/>
      <c r="E27" s="1714"/>
      <c r="F27" s="868"/>
    </row>
    <row r="28" spans="2:7" ht="21" customHeight="1">
      <c r="B28" s="904" t="s">
        <v>352</v>
      </c>
      <c r="C28" s="905"/>
      <c r="D28" s="905"/>
    </row>
    <row r="29" spans="2:7" ht="11.25" customHeight="1" thickBot="1"/>
    <row r="30" spans="2:7" ht="18" customHeight="1" thickBot="1">
      <c r="B30" s="1831" t="s">
        <v>203</v>
      </c>
      <c r="C30" s="1832"/>
      <c r="D30" s="1833"/>
    </row>
    <row r="31" spans="2:7" ht="18" customHeight="1" thickBot="1">
      <c r="B31" s="855" t="s">
        <v>354</v>
      </c>
      <c r="C31" s="856" t="str">
        <f>C5</f>
        <v>I-IV 2020 Rok</v>
      </c>
      <c r="D31" s="857" t="str">
        <f>D5</f>
        <v>I-IV 2019 Rok</v>
      </c>
      <c r="F31" s="1650"/>
      <c r="G31" s="1334"/>
    </row>
    <row r="32" spans="2:7" ht="18" customHeight="1" thickBot="1">
      <c r="B32" s="876" t="s">
        <v>165</v>
      </c>
      <c r="C32" s="906" t="s">
        <v>166</v>
      </c>
      <c r="D32" s="907" t="s">
        <v>166</v>
      </c>
      <c r="F32" s="1650"/>
      <c r="G32" s="1334"/>
    </row>
    <row r="33" spans="2:7" ht="18" customHeight="1">
      <c r="B33" s="908" t="s">
        <v>366</v>
      </c>
      <c r="C33" s="909">
        <v>3933.701</v>
      </c>
      <c r="D33" s="910">
        <v>4008.393</v>
      </c>
      <c r="E33" s="868"/>
      <c r="F33" s="1651"/>
      <c r="G33" s="1334"/>
    </row>
    <row r="34" spans="2:7" ht="18" customHeight="1">
      <c r="B34" s="911" t="s">
        <v>580</v>
      </c>
      <c r="C34" s="912">
        <v>3562.8710000000001</v>
      </c>
      <c r="D34" s="913">
        <v>4008.393</v>
      </c>
      <c r="E34" s="868"/>
      <c r="F34" s="1652"/>
      <c r="G34" s="1334"/>
    </row>
    <row r="35" spans="2:7" ht="18" customHeight="1">
      <c r="B35" s="914" t="s">
        <v>367</v>
      </c>
      <c r="C35" s="915">
        <v>269004.57299999997</v>
      </c>
      <c r="D35" s="916">
        <v>300443.87</v>
      </c>
      <c r="E35" s="868"/>
      <c r="F35" s="1653"/>
      <c r="G35" s="1334"/>
    </row>
    <row r="36" spans="2:7" ht="18" customHeight="1" thickBot="1">
      <c r="B36" s="911" t="s">
        <v>580</v>
      </c>
      <c r="C36" s="915">
        <v>219464.83600000001</v>
      </c>
      <c r="D36" s="916">
        <v>212579.83499999999</v>
      </c>
      <c r="E36" s="868"/>
      <c r="F36" s="1652"/>
      <c r="G36" s="1334"/>
    </row>
    <row r="37" spans="2:7" ht="18" customHeight="1" thickBot="1">
      <c r="B37" s="876" t="s">
        <v>358</v>
      </c>
      <c r="C37" s="906" t="s">
        <v>166</v>
      </c>
      <c r="D37" s="907" t="s">
        <v>166</v>
      </c>
      <c r="E37" s="868"/>
      <c r="F37" s="1653"/>
      <c r="G37" s="1334"/>
    </row>
    <row r="38" spans="2:7" ht="18" customHeight="1">
      <c r="B38" s="908" t="s">
        <v>366</v>
      </c>
      <c r="C38" s="909">
        <v>217752.10399999999</v>
      </c>
      <c r="D38" s="910">
        <v>138980.58100000001</v>
      </c>
      <c r="E38" s="868"/>
      <c r="F38" s="1651"/>
      <c r="G38" s="1334"/>
    </row>
    <row r="39" spans="2:7" ht="18" customHeight="1">
      <c r="B39" s="911" t="s">
        <v>580</v>
      </c>
      <c r="C39" s="912">
        <v>217752.10399999999</v>
      </c>
      <c r="D39" s="913">
        <v>138980.58100000001</v>
      </c>
      <c r="E39" s="868"/>
      <c r="F39" s="1650"/>
      <c r="G39" s="1650"/>
    </row>
    <row r="40" spans="2:7" ht="18" customHeight="1">
      <c r="B40" s="914" t="s">
        <v>368</v>
      </c>
      <c r="C40" s="915">
        <v>553434.96600000001</v>
      </c>
      <c r="D40" s="916">
        <v>470328.31599999999</v>
      </c>
      <c r="E40" s="868"/>
      <c r="F40" s="1650"/>
      <c r="G40" s="1654"/>
    </row>
    <row r="41" spans="2:7" ht="18" customHeight="1" thickBot="1">
      <c r="B41" s="917" t="s">
        <v>580</v>
      </c>
      <c r="C41" s="918">
        <v>552901.86899999995</v>
      </c>
      <c r="D41" s="919">
        <v>469522.75099999999</v>
      </c>
      <c r="E41" s="868"/>
      <c r="F41" s="1651"/>
      <c r="G41" s="1651"/>
    </row>
    <row r="42" spans="2:7" ht="18" customHeight="1" thickBot="1">
      <c r="F42" s="1652"/>
      <c r="G42" s="1391"/>
    </row>
    <row r="43" spans="2:7" ht="18" customHeight="1" thickBot="1">
      <c r="B43" s="1828" t="s">
        <v>369</v>
      </c>
      <c r="C43" s="1829"/>
      <c r="D43" s="1830"/>
      <c r="F43" s="1653"/>
      <c r="G43" s="1391"/>
    </row>
    <row r="44" spans="2:7" ht="18" customHeight="1" thickBot="1">
      <c r="B44" s="920" t="s">
        <v>203</v>
      </c>
      <c r="C44" s="856" t="str">
        <f>C5</f>
        <v>I-IV 2020 Rok</v>
      </c>
      <c r="D44" s="857" t="str">
        <f>D5</f>
        <v>I-IV 2019 Rok</v>
      </c>
      <c r="F44" s="1652"/>
      <c r="G44" s="885"/>
    </row>
    <row r="45" spans="2:7" ht="18" customHeight="1">
      <c r="B45" s="908" t="s">
        <v>366</v>
      </c>
      <c r="C45" s="909">
        <v>-213818.40299999999</v>
      </c>
      <c r="D45" s="910">
        <v>-134972.18799999999</v>
      </c>
      <c r="E45" s="868"/>
      <c r="F45" s="1653"/>
      <c r="G45" s="885"/>
    </row>
    <row r="46" spans="2:7" ht="18" customHeight="1">
      <c r="B46" s="911" t="s">
        <v>580</v>
      </c>
      <c r="C46" s="912">
        <v>-214189.23299999998</v>
      </c>
      <c r="D46" s="913">
        <v>-134972.18799999999</v>
      </c>
      <c r="E46" s="868"/>
      <c r="F46" s="1651"/>
      <c r="G46" s="1651"/>
    </row>
    <row r="47" spans="2:7" ht="18" customHeight="1">
      <c r="B47" s="914" t="s">
        <v>367</v>
      </c>
      <c r="C47" s="915">
        <v>-284430.39300000004</v>
      </c>
      <c r="D47" s="913">
        <v>-169884.446</v>
      </c>
      <c r="E47" s="868"/>
      <c r="F47" s="1652"/>
      <c r="G47" s="1391"/>
    </row>
    <row r="48" spans="2:7" ht="18" customHeight="1" thickBot="1">
      <c r="B48" s="917" t="s">
        <v>580</v>
      </c>
      <c r="C48" s="918">
        <v>-333437.03299999994</v>
      </c>
      <c r="D48" s="921">
        <v>-256942.916</v>
      </c>
      <c r="E48" s="868"/>
      <c r="F48" s="1653"/>
      <c r="G48" s="1391"/>
    </row>
    <row r="49" spans="1:12" ht="23.25" customHeight="1">
      <c r="F49" s="1652"/>
      <c r="G49" s="885"/>
    </row>
    <row r="50" spans="1:12" ht="28.5" customHeight="1">
      <c r="A50" s="1335"/>
      <c r="B50" s="1723"/>
      <c r="C50" s="1724"/>
      <c r="D50" s="1712"/>
      <c r="E50" s="1712"/>
      <c r="F50" s="1653"/>
      <c r="G50" s="885"/>
      <c r="H50" s="1712"/>
      <c r="I50" s="1713"/>
      <c r="J50" s="1713"/>
      <c r="K50" s="864"/>
      <c r="L50" s="864"/>
    </row>
    <row r="51" spans="1:12" ht="28.5" customHeight="1">
      <c r="A51" s="1335"/>
      <c r="B51" s="1711"/>
      <c r="C51" s="1725"/>
      <c r="D51" s="1712"/>
      <c r="E51" s="1712"/>
      <c r="F51" s="1712"/>
      <c r="G51" s="1712"/>
      <c r="H51" s="1712"/>
      <c r="I51" s="1713"/>
      <c r="J51" s="1713"/>
      <c r="K51" s="1334"/>
      <c r="L51" s="1334"/>
    </row>
    <row r="52" spans="1:12" ht="28.5" customHeight="1">
      <c r="A52" s="1335"/>
      <c r="B52" s="1711"/>
      <c r="C52" s="1725"/>
      <c r="D52" s="1712"/>
      <c r="E52" s="1712"/>
      <c r="F52" s="1712"/>
      <c r="G52" s="1712"/>
      <c r="H52" s="1712"/>
      <c r="I52" s="1713"/>
      <c r="J52" s="1713"/>
      <c r="K52" s="1334"/>
      <c r="L52" s="1334"/>
    </row>
    <row r="53" spans="1:12" ht="28.5" customHeight="1">
      <c r="A53" s="1335"/>
      <c r="B53" s="1334"/>
      <c r="C53" s="1334"/>
      <c r="D53" s="1334"/>
      <c r="E53" s="1334"/>
      <c r="F53" s="1334"/>
      <c r="G53" s="1334"/>
      <c r="H53" s="1334"/>
      <c r="I53" s="1334"/>
      <c r="J53" s="1334"/>
      <c r="K53" s="1335"/>
      <c r="L53" s="1335"/>
    </row>
    <row r="54" spans="1:12" ht="28.5" customHeight="1">
      <c r="B54" s="1334"/>
      <c r="C54" s="1334"/>
      <c r="D54" s="1334"/>
      <c r="E54" s="1334"/>
      <c r="F54" s="1334"/>
      <c r="G54" s="1334"/>
      <c r="H54" s="1334"/>
      <c r="I54" s="1334"/>
      <c r="J54" s="1334"/>
      <c r="K54" s="1335"/>
      <c r="L54" s="1335"/>
    </row>
    <row r="55" spans="1:12" ht="28.5" customHeight="1">
      <c r="B55" s="1335"/>
      <c r="C55" s="1335"/>
      <c r="D55" s="1335"/>
      <c r="E55" s="1335"/>
      <c r="F55" s="1335"/>
      <c r="G55" s="1335"/>
      <c r="H55" s="1335"/>
      <c r="I55" s="1335"/>
      <c r="J55" s="1335"/>
      <c r="K55" s="1335"/>
      <c r="L55" s="1335"/>
    </row>
    <row r="56" spans="1:12" ht="28.5" customHeight="1">
      <c r="B56" s="1335"/>
      <c r="C56" s="1335"/>
      <c r="D56" s="1335"/>
      <c r="E56" s="1335"/>
      <c r="F56" s="1335"/>
      <c r="G56" s="1335"/>
      <c r="H56" s="1335"/>
      <c r="I56" s="1335"/>
      <c r="J56" s="1335"/>
      <c r="K56" s="1335"/>
      <c r="L56" s="1335"/>
    </row>
    <row r="57" spans="1:12" ht="28.5" customHeight="1">
      <c r="B57" s="1335"/>
      <c r="C57" s="1335"/>
      <c r="D57" s="1335"/>
      <c r="E57" s="1335"/>
      <c r="F57" s="1335"/>
      <c r="G57" s="1335"/>
      <c r="H57" s="1335"/>
      <c r="I57" s="1335"/>
      <c r="J57" s="1335"/>
      <c r="K57" s="1335"/>
      <c r="L57" s="1335"/>
    </row>
    <row r="58" spans="1:12" ht="28.5" customHeight="1">
      <c r="B58" s="1335"/>
      <c r="C58" s="1335"/>
      <c r="D58" s="1335"/>
      <c r="E58" s="1335"/>
      <c r="F58" s="1335"/>
      <c r="G58" s="1335"/>
      <c r="H58" s="1335"/>
      <c r="I58" s="1335"/>
      <c r="J58" s="1335"/>
      <c r="K58" s="1335"/>
      <c r="L58" s="1335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3"/>
  <sheetViews>
    <sheetView zoomScale="90" zoomScaleNormal="90" workbookViewId="0">
      <selection activeCell="B6" sqref="B6:V52"/>
    </sheetView>
  </sheetViews>
  <sheetFormatPr defaultRowHeight="12.75"/>
  <cols>
    <col min="1" max="1" width="5.7109375" style="485" customWidth="1"/>
    <col min="2" max="2" width="15.140625" style="485" customWidth="1"/>
    <col min="3" max="3" width="11.140625" style="485" customWidth="1"/>
    <col min="4" max="4" width="11.42578125" style="485" customWidth="1"/>
    <col min="5" max="5" width="10.85546875" style="485" customWidth="1"/>
    <col min="6" max="6" width="14.5703125" style="485" customWidth="1"/>
    <col min="7" max="7" width="12" style="485" customWidth="1"/>
    <col min="8" max="8" width="10.5703125" style="485" customWidth="1"/>
    <col min="9" max="9" width="11.5703125" style="485" customWidth="1"/>
    <col min="10" max="10" width="9.85546875" style="485" customWidth="1"/>
    <col min="11" max="11" width="10.7109375" style="485" customWidth="1"/>
    <col min="12" max="12" width="3.42578125" style="485" customWidth="1"/>
    <col min="13" max="13" width="15" style="485" customWidth="1"/>
    <col min="14" max="14" width="10.42578125" style="485" customWidth="1"/>
    <col min="15" max="15" width="10.5703125" style="485" customWidth="1"/>
    <col min="16" max="16" width="11.7109375" style="485" customWidth="1"/>
    <col min="17" max="17" width="13.5703125" style="485" customWidth="1"/>
    <col min="18" max="18" width="14.5703125" style="485" customWidth="1"/>
    <col min="19" max="19" width="10.28515625" style="485" customWidth="1"/>
    <col min="20" max="20" width="11.42578125" style="485" customWidth="1"/>
    <col min="21" max="22" width="10.140625" style="485" customWidth="1"/>
    <col min="23" max="23" width="22.85546875" style="485" customWidth="1"/>
    <col min="24" max="24" width="14" style="485" customWidth="1"/>
    <col min="25" max="25" width="15.42578125" style="485" customWidth="1"/>
    <col min="26" max="29" width="14.140625" style="485" customWidth="1"/>
    <col min="30" max="16384" width="9.140625" style="485"/>
  </cols>
  <sheetData>
    <row r="1" spans="2:23" ht="24.75" customHeight="1">
      <c r="B1" s="481" t="s">
        <v>204</v>
      </c>
      <c r="C1" s="482"/>
      <c r="D1" s="482"/>
      <c r="E1" s="482"/>
      <c r="F1" s="482"/>
      <c r="G1" s="482"/>
      <c r="H1" s="483"/>
      <c r="I1" s="484"/>
      <c r="K1" s="486"/>
      <c r="L1" s="486"/>
      <c r="M1" s="486"/>
      <c r="N1" s="486"/>
      <c r="O1" s="77"/>
      <c r="P1" s="77"/>
      <c r="Q1" s="77"/>
    </row>
    <row r="2" spans="2:23" ht="12" customHeight="1">
      <c r="B2" s="481"/>
      <c r="C2" s="482"/>
      <c r="D2" s="482"/>
      <c r="E2" s="482"/>
      <c r="F2" s="482"/>
      <c r="G2" s="482"/>
      <c r="H2" s="483"/>
      <c r="I2" s="484"/>
      <c r="K2" s="486"/>
      <c r="L2" s="486"/>
      <c r="M2" s="486"/>
      <c r="N2" s="486"/>
      <c r="O2" s="77"/>
      <c r="P2" s="77"/>
      <c r="Q2" s="77"/>
    </row>
    <row r="3" spans="2:23" ht="24.75" customHeight="1">
      <c r="B3" s="1143" t="s">
        <v>458</v>
      </c>
      <c r="C3"/>
      <c r="F3" s="482"/>
      <c r="G3" s="482"/>
      <c r="H3" s="483"/>
      <c r="I3" s="484"/>
      <c r="M3" s="1143" t="s">
        <v>474</v>
      </c>
      <c r="N3"/>
      <c r="Q3" s="482"/>
      <c r="R3" s="482"/>
      <c r="S3" s="483"/>
    </row>
    <row r="4" spans="2:23" ht="21" customHeight="1">
      <c r="B4" s="488" t="s">
        <v>595</v>
      </c>
      <c r="C4" s="488"/>
      <c r="D4" s="488"/>
      <c r="E4" s="488"/>
      <c r="F4" s="488"/>
      <c r="G4" s="488"/>
      <c r="H4" s="488"/>
      <c r="I4" s="489"/>
      <c r="J4" s="489"/>
      <c r="M4" s="488" t="s">
        <v>596</v>
      </c>
      <c r="N4" s="488"/>
      <c r="O4" s="488"/>
      <c r="P4" s="488"/>
      <c r="Q4" s="488"/>
      <c r="R4" s="488"/>
      <c r="S4" s="488"/>
      <c r="T4" s="488"/>
    </row>
    <row r="5" spans="2:23" ht="15" customHeight="1" thickBot="1">
      <c r="B5" s="486"/>
      <c r="C5" s="486"/>
      <c r="D5" s="486"/>
      <c r="E5" s="486"/>
      <c r="F5" s="486"/>
      <c r="G5" s="487"/>
      <c r="H5" s="487"/>
      <c r="M5" s="487"/>
      <c r="N5" s="487"/>
      <c r="O5" s="487"/>
      <c r="P5" s="487"/>
      <c r="Q5" s="487"/>
      <c r="R5" s="487"/>
      <c r="S5" s="487"/>
    </row>
    <row r="6" spans="2:23" ht="21" thickBot="1">
      <c r="B6" s="492" t="s">
        <v>165</v>
      </c>
      <c r="C6" s="493"/>
      <c r="D6" s="493"/>
      <c r="E6" s="493"/>
      <c r="F6" s="493"/>
      <c r="G6" s="493"/>
      <c r="H6" s="493"/>
      <c r="I6" s="494"/>
      <c r="M6" s="492" t="s">
        <v>205</v>
      </c>
      <c r="N6" s="493"/>
      <c r="O6" s="493"/>
      <c r="P6" s="494"/>
      <c r="Q6" s="493"/>
      <c r="R6" s="493"/>
      <c r="S6" s="493"/>
      <c r="T6" s="494"/>
    </row>
    <row r="7" spans="2:23" ht="16.5" thickBot="1">
      <c r="B7" s="495" t="s">
        <v>597</v>
      </c>
      <c r="C7" s="496"/>
      <c r="D7" s="497"/>
      <c r="E7" s="498"/>
      <c r="F7" s="495" t="s">
        <v>598</v>
      </c>
      <c r="G7" s="496"/>
      <c r="H7" s="497"/>
      <c r="I7" s="498"/>
      <c r="M7" s="495" t="s">
        <v>597</v>
      </c>
      <c r="N7" s="496"/>
      <c r="O7" s="497"/>
      <c r="P7" s="498"/>
      <c r="Q7" s="495" t="s">
        <v>598</v>
      </c>
      <c r="R7" s="496"/>
      <c r="S7" s="497"/>
      <c r="T7" s="498"/>
    </row>
    <row r="8" spans="2:23" ht="43.5" thickBot="1">
      <c r="B8" s="499" t="s">
        <v>206</v>
      </c>
      <c r="C8" s="500" t="s">
        <v>203</v>
      </c>
      <c r="D8" s="501" t="s">
        <v>207</v>
      </c>
      <c r="E8" s="502" t="s">
        <v>169</v>
      </c>
      <c r="F8" s="503" t="s">
        <v>206</v>
      </c>
      <c r="G8" s="500" t="s">
        <v>203</v>
      </c>
      <c r="H8" s="501" t="s">
        <v>207</v>
      </c>
      <c r="I8" s="502" t="s">
        <v>169</v>
      </c>
      <c r="M8" s="499" t="s">
        <v>206</v>
      </c>
      <c r="N8" s="500" t="s">
        <v>203</v>
      </c>
      <c r="O8" s="501" t="s">
        <v>207</v>
      </c>
      <c r="P8" s="502" t="s">
        <v>169</v>
      </c>
      <c r="Q8" s="499" t="s">
        <v>206</v>
      </c>
      <c r="R8" s="500" t="s">
        <v>203</v>
      </c>
      <c r="S8" s="501" t="s">
        <v>207</v>
      </c>
      <c r="T8" s="502" t="s">
        <v>169</v>
      </c>
    </row>
    <row r="9" spans="2:23" ht="15" thickBot="1">
      <c r="B9" s="922" t="s">
        <v>166</v>
      </c>
      <c r="C9" s="923">
        <v>300443.87</v>
      </c>
      <c r="D9" s="924">
        <v>1291533.0549999999</v>
      </c>
      <c r="E9" s="925">
        <v>181043.986</v>
      </c>
      <c r="F9" s="922" t="s">
        <v>166</v>
      </c>
      <c r="G9" s="923">
        <v>269004.57299999997</v>
      </c>
      <c r="H9" s="926">
        <v>1158011.591</v>
      </c>
      <c r="I9" s="925">
        <v>117473.531</v>
      </c>
      <c r="M9" s="504" t="s">
        <v>166</v>
      </c>
      <c r="N9" s="153">
        <v>470328.31599999999</v>
      </c>
      <c r="O9" s="168">
        <v>2021530.2050000001</v>
      </c>
      <c r="P9" s="154">
        <v>244285.46599999999</v>
      </c>
      <c r="Q9" s="504" t="s">
        <v>166</v>
      </c>
      <c r="R9" s="153">
        <v>553434.96600000001</v>
      </c>
      <c r="S9" s="168">
        <v>2383245.5699999998</v>
      </c>
      <c r="T9" s="154">
        <v>225941.78400000001</v>
      </c>
      <c r="W9" s="508"/>
    </row>
    <row r="10" spans="2:23" ht="15" customHeight="1">
      <c r="B10" s="927" t="s">
        <v>344</v>
      </c>
      <c r="C10" s="928">
        <v>52191.535000000003</v>
      </c>
      <c r="D10" s="929">
        <v>224268.905</v>
      </c>
      <c r="E10" s="930">
        <v>22888.66</v>
      </c>
      <c r="F10" s="927" t="s">
        <v>168</v>
      </c>
      <c r="G10" s="931">
        <v>28788.946</v>
      </c>
      <c r="H10" s="932">
        <v>124133.04300000001</v>
      </c>
      <c r="I10" s="933">
        <v>8851.3259999999991</v>
      </c>
      <c r="K10" s="508"/>
      <c r="M10" s="171" t="s">
        <v>108</v>
      </c>
      <c r="N10" s="505">
        <v>131294.19500000001</v>
      </c>
      <c r="O10" s="506">
        <v>564397.32700000005</v>
      </c>
      <c r="P10" s="507">
        <v>56370.52</v>
      </c>
      <c r="Q10" s="778" t="s">
        <v>108</v>
      </c>
      <c r="R10" s="779">
        <v>148687.016</v>
      </c>
      <c r="S10" s="780">
        <v>640888.75100000005</v>
      </c>
      <c r="T10" s="781">
        <v>50384.114999999998</v>
      </c>
      <c r="W10" s="508"/>
    </row>
    <row r="11" spans="2:23">
      <c r="B11" s="934" t="s">
        <v>113</v>
      </c>
      <c r="C11" s="935">
        <v>33404.970999999998</v>
      </c>
      <c r="D11" s="936">
        <v>143506.291</v>
      </c>
      <c r="E11" s="937">
        <v>22123.686000000002</v>
      </c>
      <c r="F11" s="934" t="s">
        <v>108</v>
      </c>
      <c r="G11" s="935">
        <v>28786.241000000002</v>
      </c>
      <c r="H11" s="936">
        <v>124058.266</v>
      </c>
      <c r="I11" s="938">
        <v>17747.43</v>
      </c>
      <c r="K11" s="508"/>
      <c r="L11" s="508"/>
      <c r="M11" s="172" t="s">
        <v>104</v>
      </c>
      <c r="N11" s="509">
        <v>113653.629</v>
      </c>
      <c r="O11" s="510">
        <v>488448.13400000002</v>
      </c>
      <c r="P11" s="511">
        <v>70120.027000000002</v>
      </c>
      <c r="Q11" s="172" t="s">
        <v>104</v>
      </c>
      <c r="R11" s="509">
        <v>133289.435</v>
      </c>
      <c r="S11" s="510">
        <v>573699.90300000005</v>
      </c>
      <c r="T11" s="511">
        <v>62658.548999999999</v>
      </c>
      <c r="W11" s="508"/>
    </row>
    <row r="12" spans="2:23">
      <c r="B12" s="934" t="s">
        <v>108</v>
      </c>
      <c r="C12" s="935">
        <v>29720.637999999999</v>
      </c>
      <c r="D12" s="936">
        <v>127750.556</v>
      </c>
      <c r="E12" s="937">
        <v>25599.852999999999</v>
      </c>
      <c r="F12" s="934" t="s">
        <v>134</v>
      </c>
      <c r="G12" s="935">
        <v>26850.794000000002</v>
      </c>
      <c r="H12" s="936">
        <v>115453.977</v>
      </c>
      <c r="I12" s="938">
        <v>9806.3590000000004</v>
      </c>
      <c r="K12" s="508"/>
      <c r="L12" s="508"/>
      <c r="M12" s="172" t="s">
        <v>106</v>
      </c>
      <c r="N12" s="509">
        <v>67000.123000000007</v>
      </c>
      <c r="O12" s="510">
        <v>287983.32400000002</v>
      </c>
      <c r="P12" s="511">
        <v>40495.402000000002</v>
      </c>
      <c r="Q12" s="172" t="s">
        <v>106</v>
      </c>
      <c r="R12" s="509">
        <v>90836.24</v>
      </c>
      <c r="S12" s="510">
        <v>390761.67300000001</v>
      </c>
      <c r="T12" s="511">
        <v>39967.239000000001</v>
      </c>
      <c r="W12" s="508"/>
    </row>
    <row r="13" spans="2:23">
      <c r="B13" s="934" t="s">
        <v>168</v>
      </c>
      <c r="C13" s="935">
        <v>24591.351999999999</v>
      </c>
      <c r="D13" s="936">
        <v>105712.666</v>
      </c>
      <c r="E13" s="937">
        <v>10273.142</v>
      </c>
      <c r="F13" s="934" t="s">
        <v>131</v>
      </c>
      <c r="G13" s="935">
        <v>19337.530999999999</v>
      </c>
      <c r="H13" s="936">
        <v>82746.725999999995</v>
      </c>
      <c r="I13" s="938">
        <v>7127.9409999999998</v>
      </c>
      <c r="K13" s="508"/>
      <c r="L13" s="508"/>
      <c r="M13" s="172" t="s">
        <v>110</v>
      </c>
      <c r="N13" s="509">
        <v>64929.014000000003</v>
      </c>
      <c r="O13" s="510">
        <v>279056.34000000003</v>
      </c>
      <c r="P13" s="511">
        <v>27170.102999999999</v>
      </c>
      <c r="Q13" s="172" t="s">
        <v>110</v>
      </c>
      <c r="R13" s="509">
        <v>66757.266000000003</v>
      </c>
      <c r="S13" s="510">
        <v>287330.598</v>
      </c>
      <c r="T13" s="511">
        <v>23920.782999999999</v>
      </c>
    </row>
    <row r="14" spans="2:23">
      <c r="B14" s="934" t="s">
        <v>134</v>
      </c>
      <c r="C14" s="935">
        <v>18472.827000000001</v>
      </c>
      <c r="D14" s="936">
        <v>79421.563999999998</v>
      </c>
      <c r="E14" s="937">
        <v>9675.7440000000006</v>
      </c>
      <c r="F14" s="934" t="s">
        <v>167</v>
      </c>
      <c r="G14" s="935">
        <v>17446.492999999999</v>
      </c>
      <c r="H14" s="936">
        <v>75046.342999999993</v>
      </c>
      <c r="I14" s="938">
        <v>5328.6670000000004</v>
      </c>
      <c r="M14" s="172" t="s">
        <v>541</v>
      </c>
      <c r="N14" s="509">
        <v>39822.57</v>
      </c>
      <c r="O14" s="510">
        <v>171110.26</v>
      </c>
      <c r="P14" s="511">
        <v>25130.168000000001</v>
      </c>
      <c r="Q14" s="172" t="s">
        <v>541</v>
      </c>
      <c r="R14" s="509">
        <v>47097.197999999997</v>
      </c>
      <c r="S14" s="510">
        <v>202812.95499999999</v>
      </c>
      <c r="T14" s="511">
        <v>21512.079000000002</v>
      </c>
    </row>
    <row r="15" spans="2:23">
      <c r="B15" s="934" t="s">
        <v>541</v>
      </c>
      <c r="C15" s="935">
        <v>15558.171</v>
      </c>
      <c r="D15" s="936">
        <v>66915.179999999993</v>
      </c>
      <c r="E15" s="937">
        <v>9046.5</v>
      </c>
      <c r="F15" s="934" t="s">
        <v>113</v>
      </c>
      <c r="G15" s="935">
        <v>17144.512999999999</v>
      </c>
      <c r="H15" s="936">
        <v>73781.649999999994</v>
      </c>
      <c r="I15" s="938">
        <v>8434.232</v>
      </c>
      <c r="M15" s="172" t="s">
        <v>167</v>
      </c>
      <c r="N15" s="509">
        <v>21246.445</v>
      </c>
      <c r="O15" s="510">
        <v>91325.815000000002</v>
      </c>
      <c r="P15" s="511">
        <v>8620.0679999999993</v>
      </c>
      <c r="Q15" s="172" t="s">
        <v>167</v>
      </c>
      <c r="R15" s="509">
        <v>22787.609</v>
      </c>
      <c r="S15" s="510">
        <v>98369.108999999997</v>
      </c>
      <c r="T15" s="511">
        <v>9293.8580000000002</v>
      </c>
    </row>
    <row r="16" spans="2:23">
      <c r="B16" s="934" t="s">
        <v>167</v>
      </c>
      <c r="C16" s="935">
        <v>14948.412</v>
      </c>
      <c r="D16" s="936">
        <v>64233.555999999997</v>
      </c>
      <c r="E16" s="937">
        <v>6468.2020000000002</v>
      </c>
      <c r="F16" s="934" t="s">
        <v>152</v>
      </c>
      <c r="G16" s="935">
        <v>16755.985000000001</v>
      </c>
      <c r="H16" s="936">
        <v>71903.08</v>
      </c>
      <c r="I16" s="938">
        <v>6469.7089999999998</v>
      </c>
      <c r="M16" s="172" t="s">
        <v>111</v>
      </c>
      <c r="N16" s="509">
        <v>15453.989</v>
      </c>
      <c r="O16" s="510">
        <v>66439.534</v>
      </c>
      <c r="P16" s="511">
        <v>9127.66</v>
      </c>
      <c r="Q16" s="172" t="s">
        <v>111</v>
      </c>
      <c r="R16" s="509">
        <v>15811.723</v>
      </c>
      <c r="S16" s="510">
        <v>67890.130999999994</v>
      </c>
      <c r="T16" s="511">
        <v>7201.4520000000002</v>
      </c>
    </row>
    <row r="17" spans="2:23">
      <c r="B17" s="934" t="s">
        <v>131</v>
      </c>
      <c r="C17" s="935">
        <v>14335.294</v>
      </c>
      <c r="D17" s="936">
        <v>61598.444000000003</v>
      </c>
      <c r="E17" s="937">
        <v>8363.3040000000001</v>
      </c>
      <c r="F17" s="934" t="s">
        <v>344</v>
      </c>
      <c r="G17" s="935">
        <v>15661.445</v>
      </c>
      <c r="H17" s="936">
        <v>67712.376000000004</v>
      </c>
      <c r="I17" s="938">
        <v>4918.0460000000003</v>
      </c>
      <c r="M17" s="172" t="s">
        <v>119</v>
      </c>
      <c r="N17" s="509">
        <v>5298.82</v>
      </c>
      <c r="O17" s="510">
        <v>22782.378000000001</v>
      </c>
      <c r="P17" s="511">
        <v>1552.3979999999999</v>
      </c>
      <c r="Q17" s="172" t="s">
        <v>131</v>
      </c>
      <c r="R17" s="509">
        <v>7004.9579999999996</v>
      </c>
      <c r="S17" s="510">
        <v>30195.617999999999</v>
      </c>
      <c r="T17" s="511">
        <v>2860.1819999999998</v>
      </c>
    </row>
    <row r="18" spans="2:23">
      <c r="B18" s="934" t="s">
        <v>152</v>
      </c>
      <c r="C18" s="935">
        <v>12980.7</v>
      </c>
      <c r="D18" s="936">
        <v>55832.428999999996</v>
      </c>
      <c r="E18" s="937">
        <v>7696.3459999999995</v>
      </c>
      <c r="F18" s="934" t="s">
        <v>541</v>
      </c>
      <c r="G18" s="935">
        <v>14599.191000000001</v>
      </c>
      <c r="H18" s="936">
        <v>62924.951999999997</v>
      </c>
      <c r="I18" s="938">
        <v>5370.3950000000004</v>
      </c>
      <c r="M18" s="172" t="s">
        <v>131</v>
      </c>
      <c r="N18" s="509">
        <v>3099.3319999999999</v>
      </c>
      <c r="O18" s="510">
        <v>13319.746999999999</v>
      </c>
      <c r="P18" s="511">
        <v>1757.691</v>
      </c>
      <c r="Q18" s="172" t="s">
        <v>119</v>
      </c>
      <c r="R18" s="509">
        <v>5418.9030000000002</v>
      </c>
      <c r="S18" s="510">
        <v>23433.733</v>
      </c>
      <c r="T18" s="511">
        <v>1514.27</v>
      </c>
    </row>
    <row r="19" spans="2:23">
      <c r="B19" s="934" t="s">
        <v>129</v>
      </c>
      <c r="C19" s="935">
        <v>10852.502</v>
      </c>
      <c r="D19" s="936">
        <v>46668.288999999997</v>
      </c>
      <c r="E19" s="937">
        <v>5677.192</v>
      </c>
      <c r="F19" s="934" t="s">
        <v>129</v>
      </c>
      <c r="G19" s="935">
        <v>11950.412</v>
      </c>
      <c r="H19" s="936">
        <v>51359.377999999997</v>
      </c>
      <c r="I19" s="938">
        <v>5151.1120000000001</v>
      </c>
      <c r="M19" s="172" t="s">
        <v>113</v>
      </c>
      <c r="N19" s="509">
        <v>1927.0350000000001</v>
      </c>
      <c r="O19" s="510">
        <v>8277.4539999999997</v>
      </c>
      <c r="P19" s="511">
        <v>721.02599999999995</v>
      </c>
      <c r="Q19" s="172" t="s">
        <v>112</v>
      </c>
      <c r="R19" s="509">
        <v>3550.1109999999999</v>
      </c>
      <c r="S19" s="510">
        <v>15327.216</v>
      </c>
      <c r="T19" s="511">
        <v>1166.117</v>
      </c>
      <c r="U19" s="790"/>
      <c r="V19" s="790"/>
      <c r="W19" s="790"/>
    </row>
    <row r="20" spans="2:23">
      <c r="B20" s="934" t="s">
        <v>403</v>
      </c>
      <c r="C20" s="935">
        <v>9565.6419999999998</v>
      </c>
      <c r="D20" s="936">
        <v>41157.968999999997</v>
      </c>
      <c r="E20" s="937">
        <v>6099.1509999999998</v>
      </c>
      <c r="F20" s="934" t="s">
        <v>186</v>
      </c>
      <c r="G20" s="935">
        <v>11295.200999999999</v>
      </c>
      <c r="H20" s="936">
        <v>48999.542000000001</v>
      </c>
      <c r="I20" s="938">
        <v>6581.25</v>
      </c>
      <c r="M20" s="172" t="s">
        <v>129</v>
      </c>
      <c r="N20" s="505">
        <v>1765.8219999999999</v>
      </c>
      <c r="O20" s="506">
        <v>7596.2489999999998</v>
      </c>
      <c r="P20" s="507">
        <v>1068.0540000000001</v>
      </c>
      <c r="Q20" s="171" t="s">
        <v>113</v>
      </c>
      <c r="R20" s="509">
        <v>3367.703</v>
      </c>
      <c r="S20" s="510">
        <v>14385.85</v>
      </c>
      <c r="T20" s="511">
        <v>928.70799999999997</v>
      </c>
    </row>
    <row r="21" spans="2:23">
      <c r="B21" s="934" t="s">
        <v>186</v>
      </c>
      <c r="C21" s="935">
        <v>6655.8549999999996</v>
      </c>
      <c r="D21" s="936">
        <v>28645.108</v>
      </c>
      <c r="E21" s="937">
        <v>8098.2120000000004</v>
      </c>
      <c r="F21" s="934" t="s">
        <v>106</v>
      </c>
      <c r="G21" s="935">
        <v>7862.2290000000003</v>
      </c>
      <c r="H21" s="936">
        <v>33680.682000000001</v>
      </c>
      <c r="I21" s="938">
        <v>3140.7460000000001</v>
      </c>
      <c r="M21" s="172" t="s">
        <v>118</v>
      </c>
      <c r="N21" s="509">
        <v>1393.6859999999999</v>
      </c>
      <c r="O21" s="510">
        <v>5996.5730000000003</v>
      </c>
      <c r="P21" s="511">
        <v>405.85199999999998</v>
      </c>
      <c r="Q21" s="172" t="s">
        <v>118</v>
      </c>
      <c r="R21" s="509">
        <v>2823.8119999999999</v>
      </c>
      <c r="S21" s="510">
        <v>12226.929</v>
      </c>
      <c r="T21" s="511">
        <v>1935.2360000000001</v>
      </c>
    </row>
    <row r="22" spans="2:23">
      <c r="B22" s="934" t="s">
        <v>110</v>
      </c>
      <c r="C22" s="935">
        <v>6352.0919999999996</v>
      </c>
      <c r="D22" s="936">
        <v>27314.81</v>
      </c>
      <c r="E22" s="937">
        <v>3464.52</v>
      </c>
      <c r="F22" s="934" t="s">
        <v>415</v>
      </c>
      <c r="G22" s="935">
        <v>6201.7020000000002</v>
      </c>
      <c r="H22" s="936">
        <v>26775.626</v>
      </c>
      <c r="I22" s="938">
        <v>1798.5440000000001</v>
      </c>
      <c r="M22" s="171" t="s">
        <v>134</v>
      </c>
      <c r="N22" s="509">
        <v>889.26400000000001</v>
      </c>
      <c r="O22" s="510">
        <v>3824.0210000000002</v>
      </c>
      <c r="P22" s="511">
        <v>455.66800000000001</v>
      </c>
      <c r="Q22" s="172" t="s">
        <v>129</v>
      </c>
      <c r="R22" s="509">
        <v>2155.1370000000002</v>
      </c>
      <c r="S22" s="510">
        <v>9330.1880000000001</v>
      </c>
      <c r="T22" s="511">
        <v>1102.9880000000001</v>
      </c>
    </row>
    <row r="23" spans="2:23" ht="13.5" thickBot="1">
      <c r="B23" s="934" t="s">
        <v>292</v>
      </c>
      <c r="C23" s="935">
        <v>5660.9610000000002</v>
      </c>
      <c r="D23" s="936">
        <v>24371.829000000002</v>
      </c>
      <c r="E23" s="937">
        <v>5987.6390000000001</v>
      </c>
      <c r="F23" s="934" t="s">
        <v>292</v>
      </c>
      <c r="G23" s="935">
        <v>5081.1779999999999</v>
      </c>
      <c r="H23" s="936">
        <v>21868.769</v>
      </c>
      <c r="I23" s="938">
        <v>4441.3239999999996</v>
      </c>
      <c r="M23" s="1071" t="s">
        <v>117</v>
      </c>
      <c r="N23" s="985">
        <v>688.64300000000003</v>
      </c>
      <c r="O23" s="986">
        <v>2959.7020000000002</v>
      </c>
      <c r="P23" s="987">
        <v>261.29599999999999</v>
      </c>
      <c r="Q23" s="172" t="s">
        <v>138</v>
      </c>
      <c r="R23" s="509">
        <v>1500.864</v>
      </c>
      <c r="S23" s="510">
        <v>6490.6180000000004</v>
      </c>
      <c r="T23" s="511">
        <v>453.28500000000003</v>
      </c>
    </row>
    <row r="24" spans="2:23" ht="13.5" thickBot="1">
      <c r="B24" s="934" t="s">
        <v>126</v>
      </c>
      <c r="C24" s="935">
        <v>5458.5339999999997</v>
      </c>
      <c r="D24" s="936">
        <v>23461.188999999998</v>
      </c>
      <c r="E24" s="937">
        <v>2526.393</v>
      </c>
      <c r="F24" s="934" t="s">
        <v>126</v>
      </c>
      <c r="G24" s="935">
        <v>4950.6540000000005</v>
      </c>
      <c r="H24" s="936">
        <v>21288.341</v>
      </c>
      <c r="I24" s="938">
        <v>1785.383</v>
      </c>
      <c r="Q24" s="1071" t="s">
        <v>134</v>
      </c>
      <c r="R24" s="985">
        <v>663.33199999999999</v>
      </c>
      <c r="S24" s="986">
        <v>2868.7089999999998</v>
      </c>
      <c r="T24" s="987">
        <v>307.29399999999998</v>
      </c>
    </row>
    <row r="25" spans="2:23">
      <c r="B25" s="927" t="s">
        <v>112</v>
      </c>
      <c r="C25" s="935">
        <v>4596.0339999999997</v>
      </c>
      <c r="D25" s="936">
        <v>19736.462</v>
      </c>
      <c r="E25" s="937">
        <v>1724.6790000000001</v>
      </c>
      <c r="F25" s="927" t="s">
        <v>110</v>
      </c>
      <c r="G25" s="935">
        <v>4151.8540000000003</v>
      </c>
      <c r="H25" s="936">
        <v>17738.035</v>
      </c>
      <c r="I25" s="938">
        <v>1479.104</v>
      </c>
      <c r="M25" s="512" t="s">
        <v>423</v>
      </c>
      <c r="N25" s="1077"/>
      <c r="O25" s="1077"/>
      <c r="P25" s="1077"/>
      <c r="Q25" s="512" t="s">
        <v>208</v>
      </c>
    </row>
    <row r="26" spans="2:23">
      <c r="B26" s="927" t="s">
        <v>130</v>
      </c>
      <c r="C26" s="935">
        <v>3738.0189999999998</v>
      </c>
      <c r="D26" s="936">
        <v>16077.013999999999</v>
      </c>
      <c r="E26" s="937">
        <v>1844.5619999999999</v>
      </c>
      <c r="F26" s="927" t="s">
        <v>130</v>
      </c>
      <c r="G26" s="935">
        <v>4078.05</v>
      </c>
      <c r="H26" s="936">
        <v>17560.006000000001</v>
      </c>
      <c r="I26" s="938">
        <v>1647.8309999999999</v>
      </c>
      <c r="M26" s="1021"/>
      <c r="N26" s="789"/>
      <c r="O26" s="789"/>
      <c r="P26" s="789"/>
      <c r="Q26" s="1021"/>
      <c r="R26" s="789"/>
      <c r="S26" s="789"/>
      <c r="T26" s="789"/>
    </row>
    <row r="27" spans="2:23">
      <c r="B27" s="927" t="s">
        <v>252</v>
      </c>
      <c r="C27" s="935">
        <v>3394.0729999999999</v>
      </c>
      <c r="D27" s="936">
        <v>14572.839</v>
      </c>
      <c r="E27" s="937">
        <v>1960.0309999999999</v>
      </c>
      <c r="F27" s="927" t="s">
        <v>153</v>
      </c>
      <c r="G27" s="935">
        <v>3706.1149999999998</v>
      </c>
      <c r="H27" s="936">
        <v>15894.234</v>
      </c>
      <c r="I27" s="938">
        <v>1691.748</v>
      </c>
      <c r="L27" s="789"/>
      <c r="M27" s="1021"/>
      <c r="N27" s="789"/>
      <c r="O27" s="789"/>
      <c r="P27" s="789"/>
      <c r="Q27" s="1021"/>
      <c r="R27" s="789"/>
      <c r="S27" s="789"/>
      <c r="T27" s="789"/>
    </row>
    <row r="28" spans="2:23">
      <c r="B28" s="927" t="s">
        <v>153</v>
      </c>
      <c r="C28" s="935">
        <v>3381.683</v>
      </c>
      <c r="D28" s="936">
        <v>14547.795</v>
      </c>
      <c r="E28" s="937">
        <v>1956.184</v>
      </c>
      <c r="F28" s="927" t="s">
        <v>276</v>
      </c>
      <c r="G28" s="935">
        <v>2913.56</v>
      </c>
      <c r="H28" s="936">
        <v>12641.762000000001</v>
      </c>
      <c r="I28" s="938">
        <v>853.32399999999996</v>
      </c>
      <c r="K28" s="1021"/>
      <c r="L28" s="789"/>
      <c r="M28" s="1021"/>
      <c r="N28" s="789"/>
      <c r="O28" s="789"/>
      <c r="P28" s="789"/>
      <c r="Q28" s="1465"/>
      <c r="R28" s="789"/>
      <c r="S28" s="1074"/>
      <c r="T28" s="1402"/>
      <c r="U28" s="1402"/>
    </row>
    <row r="29" spans="2:23">
      <c r="B29" s="927" t="s">
        <v>106</v>
      </c>
      <c r="C29" s="935">
        <v>3136.2350000000001</v>
      </c>
      <c r="D29" s="936">
        <v>13493.74</v>
      </c>
      <c r="E29" s="937">
        <v>1653.0889999999999</v>
      </c>
      <c r="F29" s="934" t="s">
        <v>119</v>
      </c>
      <c r="G29" s="935">
        <v>2760.3649999999998</v>
      </c>
      <c r="H29" s="936">
        <v>11879.784</v>
      </c>
      <c r="I29" s="938">
        <v>2095.096</v>
      </c>
      <c r="K29" s="1072"/>
      <c r="L29" s="1073"/>
      <c r="M29" s="1021"/>
      <c r="N29" s="789"/>
      <c r="O29" s="789"/>
      <c r="P29" s="789"/>
      <c r="Q29" s="1021"/>
      <c r="R29" s="789"/>
      <c r="S29" s="1074"/>
      <c r="T29" s="1402"/>
      <c r="U29" s="1402"/>
    </row>
    <row r="30" spans="2:23">
      <c r="B30" s="927" t="s">
        <v>104</v>
      </c>
      <c r="C30" s="935">
        <v>2825.7959999999998</v>
      </c>
      <c r="D30" s="936">
        <v>12150.126</v>
      </c>
      <c r="E30" s="937">
        <v>2581.8629999999998</v>
      </c>
      <c r="F30" s="927" t="s">
        <v>252</v>
      </c>
      <c r="G30" s="935">
        <v>2225.2440000000001</v>
      </c>
      <c r="H30" s="936">
        <v>9561.1219999999994</v>
      </c>
      <c r="I30" s="938">
        <v>883.16899999999998</v>
      </c>
      <c r="L30" s="508"/>
      <c r="M30" s="1021"/>
      <c r="N30" s="789"/>
      <c r="O30" s="789"/>
      <c r="P30" s="789"/>
      <c r="Q30" s="1074"/>
      <c r="R30" s="1074"/>
      <c r="S30" s="1074"/>
      <c r="T30" s="1402"/>
      <c r="U30" s="1402"/>
    </row>
    <row r="31" spans="2:23">
      <c r="B31" s="927" t="s">
        <v>276</v>
      </c>
      <c r="C31" s="935">
        <v>2490.2640000000001</v>
      </c>
      <c r="D31" s="936">
        <v>10705.334000000001</v>
      </c>
      <c r="E31" s="937">
        <v>1075.8630000000001</v>
      </c>
      <c r="F31" s="927" t="s">
        <v>112</v>
      </c>
      <c r="G31" s="935">
        <v>2128.9110000000001</v>
      </c>
      <c r="H31" s="936">
        <v>9190.5030000000006</v>
      </c>
      <c r="I31" s="938">
        <v>590.15800000000002</v>
      </c>
      <c r="L31" s="508"/>
      <c r="M31" s="1021"/>
      <c r="N31" s="789"/>
      <c r="O31" s="789"/>
      <c r="P31" s="789"/>
      <c r="Q31" s="1074"/>
      <c r="R31" s="1074"/>
      <c r="S31" s="1074"/>
      <c r="T31" s="1402"/>
      <c r="U31" s="1402"/>
    </row>
    <row r="32" spans="2:23">
      <c r="B32" s="927" t="s">
        <v>119</v>
      </c>
      <c r="C32" s="935">
        <v>2423.0079999999998</v>
      </c>
      <c r="D32" s="936">
        <v>10415.368</v>
      </c>
      <c r="E32" s="937">
        <v>1608.6310000000001</v>
      </c>
      <c r="F32" s="927" t="s">
        <v>104</v>
      </c>
      <c r="G32" s="935">
        <v>2028.826</v>
      </c>
      <c r="H32" s="936">
        <v>8709.66</v>
      </c>
      <c r="I32" s="937">
        <v>1515.9839999999999</v>
      </c>
      <c r="K32" s="508"/>
      <c r="L32" s="508"/>
      <c r="M32" s="1021"/>
      <c r="N32" s="789"/>
      <c r="O32" s="789"/>
      <c r="P32" s="789"/>
      <c r="Q32" s="1074"/>
      <c r="R32" s="1074"/>
      <c r="S32" s="1074"/>
      <c r="T32" s="1402"/>
      <c r="U32" s="1402"/>
    </row>
    <row r="33" spans="2:23" ht="13.5" customHeight="1" thickBot="1">
      <c r="B33" s="939" t="s">
        <v>415</v>
      </c>
      <c r="C33" s="940">
        <v>1626.835</v>
      </c>
      <c r="D33" s="941">
        <v>6981.0389999999998</v>
      </c>
      <c r="E33" s="942">
        <v>659.84100000000001</v>
      </c>
      <c r="F33" s="939" t="s">
        <v>116</v>
      </c>
      <c r="G33" s="940">
        <v>1557.9179999999999</v>
      </c>
      <c r="H33" s="941">
        <v>6674.5349999999999</v>
      </c>
      <c r="I33" s="942">
        <v>623.31100000000004</v>
      </c>
      <c r="L33" s="513"/>
      <c r="M33" s="513"/>
      <c r="N33" s="513"/>
    </row>
    <row r="34" spans="2:23" ht="14.25" customHeight="1">
      <c r="B34" s="512" t="s">
        <v>423</v>
      </c>
      <c r="C34" s="1077"/>
      <c r="D34" s="1077"/>
      <c r="E34" s="1077"/>
      <c r="F34" s="512" t="s">
        <v>208</v>
      </c>
      <c r="H34" s="1077"/>
      <c r="I34" s="1077"/>
      <c r="L34" s="513"/>
      <c r="M34" s="513"/>
      <c r="N34" s="513"/>
      <c r="O34" s="790"/>
    </row>
    <row r="36" spans="2:23" ht="25.5">
      <c r="B36" s="1143" t="s">
        <v>454</v>
      </c>
      <c r="C36"/>
      <c r="H36" s="508"/>
      <c r="I36" s="508"/>
      <c r="J36" s="508"/>
      <c r="M36" s="1143" t="s">
        <v>456</v>
      </c>
    </row>
    <row r="37" spans="2:23" ht="15.75">
      <c r="B37" s="488" t="s">
        <v>599</v>
      </c>
      <c r="C37" s="488"/>
      <c r="D37" s="488"/>
      <c r="E37" s="488"/>
      <c r="F37" s="488"/>
      <c r="G37" s="488"/>
      <c r="H37" s="488"/>
      <c r="I37" s="488"/>
      <c r="J37" s="488"/>
      <c r="K37" s="489"/>
      <c r="M37" s="488" t="s">
        <v>600</v>
      </c>
      <c r="N37" s="490"/>
      <c r="O37" s="490"/>
      <c r="P37" s="490"/>
      <c r="Q37" s="490"/>
      <c r="R37" s="490"/>
      <c r="S37" s="490"/>
      <c r="T37" s="490"/>
      <c r="U37" s="490"/>
      <c r="V37" s="491"/>
    </row>
    <row r="38" spans="2:23" ht="13.5" thickBot="1"/>
    <row r="39" spans="2:23" ht="21" thickBot="1">
      <c r="B39" s="492" t="s">
        <v>165</v>
      </c>
      <c r="C39" s="493"/>
      <c r="D39" s="493"/>
      <c r="E39" s="493"/>
      <c r="F39" s="494"/>
      <c r="G39" s="493"/>
      <c r="H39" s="493"/>
      <c r="I39" s="493"/>
      <c r="J39" s="493"/>
      <c r="K39" s="494"/>
      <c r="M39" s="492" t="s">
        <v>205</v>
      </c>
      <c r="N39" s="493"/>
      <c r="O39" s="493"/>
      <c r="P39" s="493"/>
      <c r="Q39" s="493"/>
      <c r="R39" s="493"/>
      <c r="S39" s="493"/>
      <c r="T39" s="493"/>
      <c r="U39" s="493"/>
      <c r="V39" s="494"/>
    </row>
    <row r="40" spans="2:23" ht="16.5" thickBot="1">
      <c r="B40" s="495" t="s">
        <v>597</v>
      </c>
      <c r="C40" s="496"/>
      <c r="D40" s="497"/>
      <c r="E40" s="498"/>
      <c r="F40" s="498"/>
      <c r="G40" s="495" t="s">
        <v>598</v>
      </c>
      <c r="H40" s="496"/>
      <c r="I40" s="497"/>
      <c r="J40" s="498"/>
      <c r="K40" s="498"/>
      <c r="M40" s="495" t="s">
        <v>597</v>
      </c>
      <c r="N40" s="496"/>
      <c r="O40" s="497"/>
      <c r="P40" s="498"/>
      <c r="Q40" s="498"/>
      <c r="R40" s="495" t="s">
        <v>598</v>
      </c>
      <c r="S40" s="496"/>
      <c r="T40" s="497"/>
      <c r="U40" s="498"/>
      <c r="V40" s="498"/>
    </row>
    <row r="41" spans="2:23" ht="43.5" thickBot="1">
      <c r="B41" s="499" t="s">
        <v>206</v>
      </c>
      <c r="C41" s="500" t="s">
        <v>203</v>
      </c>
      <c r="D41" s="501" t="s">
        <v>207</v>
      </c>
      <c r="E41" s="1119" t="s">
        <v>169</v>
      </c>
      <c r="F41" s="1144" t="s">
        <v>455</v>
      </c>
      <c r="G41" s="503" t="s">
        <v>206</v>
      </c>
      <c r="H41" s="500" t="s">
        <v>203</v>
      </c>
      <c r="I41" s="501" t="s">
        <v>207</v>
      </c>
      <c r="J41" s="1119" t="s">
        <v>169</v>
      </c>
      <c r="K41" s="1144" t="s">
        <v>455</v>
      </c>
      <c r="M41" s="499" t="s">
        <v>206</v>
      </c>
      <c r="N41" s="500" t="s">
        <v>203</v>
      </c>
      <c r="O41" s="501" t="s">
        <v>207</v>
      </c>
      <c r="P41" s="1119" t="s">
        <v>169</v>
      </c>
      <c r="Q41" s="1145" t="s">
        <v>455</v>
      </c>
      <c r="R41" s="499" t="s">
        <v>206</v>
      </c>
      <c r="S41" s="500" t="s">
        <v>203</v>
      </c>
      <c r="T41" s="501" t="s">
        <v>207</v>
      </c>
      <c r="U41" s="1119" t="s">
        <v>169</v>
      </c>
      <c r="V41" s="1144" t="s">
        <v>455</v>
      </c>
      <c r="W41" s="1338" t="s">
        <v>476</v>
      </c>
    </row>
    <row r="42" spans="2:23" ht="16.5" thickBot="1">
      <c r="B42" s="1729" t="s">
        <v>166</v>
      </c>
      <c r="C42" s="1080">
        <v>4008.393</v>
      </c>
      <c r="D42" s="1080">
        <v>17205.460999999999</v>
      </c>
      <c r="E42" s="154">
        <v>3485.8249999999998</v>
      </c>
      <c r="F42" s="1553">
        <v>34.822000000000003</v>
      </c>
      <c r="G42" s="153" t="s">
        <v>166</v>
      </c>
      <c r="H42" s="1080">
        <v>3933.701</v>
      </c>
      <c r="I42" s="1080">
        <v>16825.132000000001</v>
      </c>
      <c r="J42" s="154">
        <v>2043.338</v>
      </c>
      <c r="K42" s="1115">
        <v>25.643999999999998</v>
      </c>
      <c r="M42" s="504" t="s">
        <v>166</v>
      </c>
      <c r="N42" s="153">
        <v>138980.58100000001</v>
      </c>
      <c r="O42" s="1080">
        <v>597416.98899999994</v>
      </c>
      <c r="P42" s="1080">
        <v>71245.847999999998</v>
      </c>
      <c r="Q42" s="1115">
        <v>2317.623</v>
      </c>
      <c r="R42" s="504" t="s">
        <v>166</v>
      </c>
      <c r="S42" s="153">
        <v>217752.10399999999</v>
      </c>
      <c r="T42" s="1080">
        <v>938835.50600000005</v>
      </c>
      <c r="U42" s="1080">
        <v>67842.270999999993</v>
      </c>
      <c r="V42" s="1115">
        <v>2234.0970000000002</v>
      </c>
      <c r="W42" s="1339">
        <f>((V42-Q42)/Q42)*100</f>
        <v>-3.6039511171575294</v>
      </c>
    </row>
    <row r="43" spans="2:23">
      <c r="B43" s="1083" t="s">
        <v>134</v>
      </c>
      <c r="C43" s="1084">
        <v>1542.963</v>
      </c>
      <c r="D43" s="1081">
        <v>6622.393</v>
      </c>
      <c r="E43" s="1081">
        <v>1398.325</v>
      </c>
      <c r="F43" s="1116">
        <v>11.545999999999999</v>
      </c>
      <c r="G43" s="155" t="s">
        <v>134</v>
      </c>
      <c r="H43" s="156">
        <v>2323.942</v>
      </c>
      <c r="I43" s="1085">
        <v>9910.3080000000009</v>
      </c>
      <c r="J43" s="1085">
        <v>1483.367</v>
      </c>
      <c r="K43" s="1118">
        <v>11.935</v>
      </c>
      <c r="M43" s="1083" t="s">
        <v>106</v>
      </c>
      <c r="N43" s="1084">
        <v>122818.928</v>
      </c>
      <c r="O43" s="1081">
        <v>527927.06999999995</v>
      </c>
      <c r="P43" s="1081">
        <v>61850.701000000001</v>
      </c>
      <c r="Q43" s="1116">
        <v>2098.3780000000002</v>
      </c>
      <c r="R43" s="1089" t="s">
        <v>106</v>
      </c>
      <c r="S43" s="1090">
        <v>199681.06400000001</v>
      </c>
      <c r="T43" s="1087">
        <v>861018.76500000001</v>
      </c>
      <c r="U43" s="1087">
        <v>61559.177000000003</v>
      </c>
      <c r="V43" s="1121">
        <v>2051.3440000000001</v>
      </c>
    </row>
    <row r="44" spans="2:23">
      <c r="B44" s="155" t="s">
        <v>541</v>
      </c>
      <c r="C44" s="156">
        <v>1227.6579999999999</v>
      </c>
      <c r="D44" s="1085">
        <v>5271.42</v>
      </c>
      <c r="E44" s="1085">
        <v>1276.3230000000001</v>
      </c>
      <c r="F44" s="1118">
        <v>7.8689999999999998</v>
      </c>
      <c r="G44" s="155" t="s">
        <v>108</v>
      </c>
      <c r="H44" s="156">
        <v>1035.1099999999999</v>
      </c>
      <c r="I44" s="1085">
        <v>4461.7470000000003</v>
      </c>
      <c r="J44" s="1085">
        <v>334.95499999999998</v>
      </c>
      <c r="K44" s="1118">
        <v>11.917999999999999</v>
      </c>
      <c r="M44" s="155" t="s">
        <v>108</v>
      </c>
      <c r="N44" s="156">
        <v>9595.5789999999997</v>
      </c>
      <c r="O44" s="1085">
        <v>41266.675000000003</v>
      </c>
      <c r="P44" s="1085">
        <v>5097.5529999999999</v>
      </c>
      <c r="Q44" s="1118">
        <v>140.67599999999999</v>
      </c>
      <c r="R44" s="155" t="s">
        <v>108</v>
      </c>
      <c r="S44" s="156">
        <v>7957.598</v>
      </c>
      <c r="T44" s="1085">
        <v>34183.481</v>
      </c>
      <c r="U44" s="1085">
        <v>2803.0680000000002</v>
      </c>
      <c r="V44" s="1118">
        <v>74.281000000000006</v>
      </c>
    </row>
    <row r="45" spans="2:23">
      <c r="B45" s="155" t="s">
        <v>108</v>
      </c>
      <c r="C45" s="156">
        <v>808.68499999999995</v>
      </c>
      <c r="D45" s="1085">
        <v>3473.056</v>
      </c>
      <c r="E45" s="1085">
        <v>471.51499999999999</v>
      </c>
      <c r="F45" s="1118">
        <v>13.239000000000001</v>
      </c>
      <c r="G45" s="155" t="s">
        <v>507</v>
      </c>
      <c r="H45" s="156">
        <v>370.83</v>
      </c>
      <c r="I45" s="1085">
        <v>1584.6279999999999</v>
      </c>
      <c r="J45" s="1085">
        <v>70.44</v>
      </c>
      <c r="K45" s="1118">
        <v>0.64300000000000002</v>
      </c>
      <c r="M45" s="155" t="s">
        <v>541</v>
      </c>
      <c r="N45" s="156">
        <v>2894.4140000000002</v>
      </c>
      <c r="O45" s="1085">
        <v>12433.766</v>
      </c>
      <c r="P45" s="1085">
        <v>1201.3620000000001</v>
      </c>
      <c r="Q45" s="1118">
        <v>46.088000000000001</v>
      </c>
      <c r="R45" s="155" t="s">
        <v>541</v>
      </c>
      <c r="S45" s="156">
        <v>6375.6509999999998</v>
      </c>
      <c r="T45" s="1085">
        <v>27460.317999999999</v>
      </c>
      <c r="U45" s="1085">
        <v>1837.335</v>
      </c>
      <c r="V45" s="1118">
        <v>68.754000000000005</v>
      </c>
    </row>
    <row r="46" spans="2:23">
      <c r="B46" s="155" t="s">
        <v>113</v>
      </c>
      <c r="C46" s="156">
        <v>429.08699999999999</v>
      </c>
      <c r="D46" s="1085">
        <v>1838.5920000000001</v>
      </c>
      <c r="E46" s="1085">
        <v>339.66199999999998</v>
      </c>
      <c r="F46" s="1118">
        <v>2.1680000000000001</v>
      </c>
      <c r="G46" s="155" t="s">
        <v>541</v>
      </c>
      <c r="H46" s="156">
        <v>203.81899999999999</v>
      </c>
      <c r="I46" s="1085">
        <v>868.44899999999996</v>
      </c>
      <c r="J46" s="1085">
        <v>154.57599999999999</v>
      </c>
      <c r="K46" s="1118">
        <v>1.1479999999999999</v>
      </c>
      <c r="M46" s="155" t="s">
        <v>129</v>
      </c>
      <c r="N46" s="156">
        <v>1954.711</v>
      </c>
      <c r="O46" s="1085">
        <v>8404.4110000000001</v>
      </c>
      <c r="P46" s="1085">
        <v>1801.2909999999999</v>
      </c>
      <c r="Q46" s="1118">
        <v>16.992999999999999</v>
      </c>
      <c r="R46" s="155" t="s">
        <v>130</v>
      </c>
      <c r="S46" s="156">
        <v>1495.038</v>
      </c>
      <c r="T46" s="1085">
        <v>6487.4570000000003</v>
      </c>
      <c r="U46" s="1085">
        <v>503.87799999999999</v>
      </c>
      <c r="V46" s="1118">
        <v>16.995000000000001</v>
      </c>
    </row>
    <row r="47" spans="2:23" ht="13.5" thickBot="1">
      <c r="B47" s="1095"/>
      <c r="C47" s="1096"/>
      <c r="D47" s="1093"/>
      <c r="E47" s="1093"/>
      <c r="F47" s="1122"/>
      <c r="G47" s="1095"/>
      <c r="H47" s="1096"/>
      <c r="I47" s="1093"/>
      <c r="J47" s="1093"/>
      <c r="K47" s="1122"/>
      <c r="M47" s="171" t="s">
        <v>168</v>
      </c>
      <c r="N47" s="174">
        <v>1241.8869999999999</v>
      </c>
      <c r="O47" s="1086">
        <v>5335.6490000000003</v>
      </c>
      <c r="P47" s="1086">
        <v>967.66499999999996</v>
      </c>
      <c r="Q47" s="1120">
        <v>9.3160000000000007</v>
      </c>
      <c r="R47" s="171" t="s">
        <v>134</v>
      </c>
      <c r="S47" s="174">
        <v>1075.0129999999999</v>
      </c>
      <c r="T47" s="1086">
        <v>4716.8879999999999</v>
      </c>
      <c r="U47" s="1086">
        <v>397.73200000000003</v>
      </c>
      <c r="V47" s="1120">
        <v>13.565</v>
      </c>
    </row>
    <row r="48" spans="2:23">
      <c r="B48" s="512" t="s">
        <v>423</v>
      </c>
      <c r="C48" s="790"/>
      <c r="D48" s="790"/>
      <c r="E48" s="790"/>
      <c r="F48" s="1124"/>
      <c r="G48" s="512" t="s">
        <v>208</v>
      </c>
      <c r="H48" s="790"/>
      <c r="I48" s="790"/>
      <c r="J48" s="790"/>
      <c r="K48" s="1124"/>
      <c r="M48" s="155" t="s">
        <v>131</v>
      </c>
      <c r="N48" s="156">
        <v>276.99299999999999</v>
      </c>
      <c r="O48" s="1085">
        <v>1199.9090000000001</v>
      </c>
      <c r="P48" s="1085">
        <v>129.77799999999999</v>
      </c>
      <c r="Q48" s="1118">
        <v>4.782</v>
      </c>
      <c r="R48" s="155" t="s">
        <v>129</v>
      </c>
      <c r="S48" s="156">
        <v>970.82</v>
      </c>
      <c r="T48" s="1085">
        <v>4129.2950000000001</v>
      </c>
      <c r="U48" s="1085">
        <v>678.69200000000001</v>
      </c>
      <c r="V48" s="1118">
        <v>6.85</v>
      </c>
    </row>
    <row r="49" spans="2:22">
      <c r="B49" s="1097"/>
      <c r="C49" s="790"/>
      <c r="D49" s="790"/>
      <c r="E49" s="790"/>
      <c r="F49" s="1124"/>
      <c r="G49" s="1097"/>
      <c r="H49" s="790"/>
      <c r="I49" s="790"/>
      <c r="J49" s="790"/>
      <c r="K49" s="1124"/>
      <c r="M49" s="155" t="s">
        <v>134</v>
      </c>
      <c r="N49" s="156">
        <v>198.06899999999999</v>
      </c>
      <c r="O49" s="1085">
        <v>849.50900000000001</v>
      </c>
      <c r="P49" s="1085">
        <v>197.49799999999999</v>
      </c>
      <c r="Q49" s="1118">
        <v>1.39</v>
      </c>
      <c r="R49" s="155" t="s">
        <v>131</v>
      </c>
      <c r="S49" s="156">
        <v>138.73400000000001</v>
      </c>
      <c r="T49" s="1085">
        <v>587.81799999999998</v>
      </c>
      <c r="U49" s="1085">
        <v>41.110999999999997</v>
      </c>
      <c r="V49" s="1118">
        <v>1.5509999999999999</v>
      </c>
    </row>
    <row r="50" spans="2:22" ht="13.5" thickBot="1">
      <c r="C50" s="790"/>
      <c r="D50" s="790"/>
      <c r="E50" s="790"/>
      <c r="F50" s="1124"/>
      <c r="G50" s="1097"/>
      <c r="H50" s="790"/>
      <c r="I50" s="790"/>
      <c r="J50" s="790"/>
      <c r="K50" s="1124"/>
      <c r="M50" s="1089"/>
      <c r="N50" s="1090"/>
      <c r="O50" s="1087"/>
      <c r="P50" s="1087"/>
      <c r="Q50" s="1121"/>
      <c r="R50" s="176" t="s">
        <v>168</v>
      </c>
      <c r="S50" s="177">
        <v>58.186</v>
      </c>
      <c r="T50" s="1147">
        <v>251.48400000000001</v>
      </c>
      <c r="U50" s="1147">
        <v>21.277999999999999</v>
      </c>
      <c r="V50" s="1408">
        <v>0.75700000000000001</v>
      </c>
    </row>
    <row r="51" spans="2:22" ht="13.5" thickBot="1">
      <c r="B51" s="1097"/>
      <c r="C51" s="790"/>
      <c r="D51" s="790"/>
      <c r="E51" s="790"/>
      <c r="F51" s="1124"/>
      <c r="M51" s="176"/>
      <c r="N51" s="177"/>
      <c r="O51" s="1147"/>
      <c r="P51" s="1147"/>
      <c r="Q51" s="1408"/>
      <c r="R51" s="512" t="s">
        <v>208</v>
      </c>
      <c r="S51" s="513"/>
      <c r="T51" s="513"/>
      <c r="U51" s="513"/>
      <c r="V51" s="1340"/>
    </row>
    <row r="52" spans="2:22">
      <c r="B52" s="1097"/>
      <c r="C52" s="790"/>
      <c r="D52" s="790"/>
      <c r="E52" s="790"/>
      <c r="F52" s="1124"/>
      <c r="M52" s="512" t="s">
        <v>423</v>
      </c>
    </row>
    <row r="53" spans="2:22">
      <c r="B53" s="1097"/>
      <c r="C53" s="790"/>
      <c r="D53" s="790"/>
      <c r="E53" s="790"/>
      <c r="F53" s="1124"/>
      <c r="R53" s="1097"/>
      <c r="S53" s="790"/>
      <c r="T53" s="790"/>
      <c r="U53" s="790"/>
      <c r="V53" s="112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F22" sqref="F22"/>
    </sheetView>
  </sheetViews>
  <sheetFormatPr defaultRowHeight="28.5" customHeight="1"/>
  <cols>
    <col min="1" max="1" width="12" style="852" customWidth="1"/>
    <col min="2" max="2" width="54.140625" style="852" customWidth="1"/>
    <col min="3" max="3" width="21.28515625" style="852" customWidth="1"/>
    <col min="4" max="4" width="22" style="852" customWidth="1"/>
    <col min="5" max="5" width="23.28515625" style="852" customWidth="1"/>
    <col min="6" max="6" width="16.140625" style="852" customWidth="1"/>
    <col min="7" max="7" width="9.140625" style="852" customWidth="1"/>
    <col min="8" max="9" width="9.140625" style="852"/>
    <col min="10" max="10" width="9" style="852" customWidth="1"/>
    <col min="11" max="252" width="9.140625" style="852"/>
    <col min="253" max="253" width="12" style="852" customWidth="1"/>
    <col min="254" max="254" width="54.140625" style="852" customWidth="1"/>
    <col min="255" max="255" width="21.28515625" style="852" customWidth="1"/>
    <col min="256" max="256" width="22" style="852" customWidth="1"/>
    <col min="257" max="257" width="22.7109375" style="852" customWidth="1"/>
    <col min="258" max="258" width="16.140625" style="852" customWidth="1"/>
    <col min="259" max="259" width="12.7109375" style="852" customWidth="1"/>
    <col min="260" max="260" width="9.140625" style="852" customWidth="1"/>
    <col min="261" max="261" width="9.140625" style="852"/>
    <col min="262" max="263" width="9.140625" style="852" customWidth="1"/>
    <col min="264" max="265" width="9.140625" style="852"/>
    <col min="266" max="266" width="9" style="852" customWidth="1"/>
    <col min="267" max="508" width="9.140625" style="852"/>
    <col min="509" max="509" width="12" style="852" customWidth="1"/>
    <col min="510" max="510" width="54.140625" style="852" customWidth="1"/>
    <col min="511" max="511" width="21.28515625" style="852" customWidth="1"/>
    <col min="512" max="512" width="22" style="852" customWidth="1"/>
    <col min="513" max="513" width="22.7109375" style="852" customWidth="1"/>
    <col min="514" max="514" width="16.140625" style="852" customWidth="1"/>
    <col min="515" max="515" width="12.7109375" style="852" customWidth="1"/>
    <col min="516" max="516" width="9.140625" style="852" customWidth="1"/>
    <col min="517" max="517" width="9.140625" style="852"/>
    <col min="518" max="519" width="9.140625" style="852" customWidth="1"/>
    <col min="520" max="521" width="9.140625" style="852"/>
    <col min="522" max="522" width="9" style="852" customWidth="1"/>
    <col min="523" max="764" width="9.140625" style="852"/>
    <col min="765" max="765" width="12" style="852" customWidth="1"/>
    <col min="766" max="766" width="54.140625" style="852" customWidth="1"/>
    <col min="767" max="767" width="21.28515625" style="852" customWidth="1"/>
    <col min="768" max="768" width="22" style="852" customWidth="1"/>
    <col min="769" max="769" width="22.7109375" style="852" customWidth="1"/>
    <col min="770" max="770" width="16.140625" style="852" customWidth="1"/>
    <col min="771" max="771" width="12.7109375" style="852" customWidth="1"/>
    <col min="772" max="772" width="9.140625" style="852" customWidth="1"/>
    <col min="773" max="773" width="9.140625" style="852"/>
    <col min="774" max="775" width="9.140625" style="852" customWidth="1"/>
    <col min="776" max="777" width="9.140625" style="852"/>
    <col min="778" max="778" width="9" style="852" customWidth="1"/>
    <col min="779" max="1020" width="9.140625" style="852"/>
    <col min="1021" max="1021" width="12" style="852" customWidth="1"/>
    <col min="1022" max="1022" width="54.140625" style="852" customWidth="1"/>
    <col min="1023" max="1023" width="21.28515625" style="852" customWidth="1"/>
    <col min="1024" max="1024" width="22" style="852" customWidth="1"/>
    <col min="1025" max="1025" width="22.7109375" style="852" customWidth="1"/>
    <col min="1026" max="1026" width="16.140625" style="852" customWidth="1"/>
    <col min="1027" max="1027" width="12.7109375" style="852" customWidth="1"/>
    <col min="1028" max="1028" width="9.140625" style="852" customWidth="1"/>
    <col min="1029" max="1029" width="9.140625" style="852"/>
    <col min="1030" max="1031" width="9.140625" style="852" customWidth="1"/>
    <col min="1032" max="1033" width="9.140625" style="852"/>
    <col min="1034" max="1034" width="9" style="852" customWidth="1"/>
    <col min="1035" max="1276" width="9.140625" style="852"/>
    <col min="1277" max="1277" width="12" style="852" customWidth="1"/>
    <col min="1278" max="1278" width="54.140625" style="852" customWidth="1"/>
    <col min="1279" max="1279" width="21.28515625" style="852" customWidth="1"/>
    <col min="1280" max="1280" width="22" style="852" customWidth="1"/>
    <col min="1281" max="1281" width="22.7109375" style="852" customWidth="1"/>
    <col min="1282" max="1282" width="16.140625" style="852" customWidth="1"/>
    <col min="1283" max="1283" width="12.7109375" style="852" customWidth="1"/>
    <col min="1284" max="1284" width="9.140625" style="852" customWidth="1"/>
    <col min="1285" max="1285" width="9.140625" style="852"/>
    <col min="1286" max="1287" width="9.140625" style="852" customWidth="1"/>
    <col min="1288" max="1289" width="9.140625" style="852"/>
    <col min="1290" max="1290" width="9" style="852" customWidth="1"/>
    <col min="1291" max="1532" width="9.140625" style="852"/>
    <col min="1533" max="1533" width="12" style="852" customWidth="1"/>
    <col min="1534" max="1534" width="54.140625" style="852" customWidth="1"/>
    <col min="1535" max="1535" width="21.28515625" style="852" customWidth="1"/>
    <col min="1536" max="1536" width="22" style="852" customWidth="1"/>
    <col min="1537" max="1537" width="22.7109375" style="852" customWidth="1"/>
    <col min="1538" max="1538" width="16.140625" style="852" customWidth="1"/>
    <col min="1539" max="1539" width="12.7109375" style="852" customWidth="1"/>
    <col min="1540" max="1540" width="9.140625" style="852" customWidth="1"/>
    <col min="1541" max="1541" width="9.140625" style="852"/>
    <col min="1542" max="1543" width="9.140625" style="852" customWidth="1"/>
    <col min="1544" max="1545" width="9.140625" style="852"/>
    <col min="1546" max="1546" width="9" style="852" customWidth="1"/>
    <col min="1547" max="1788" width="9.140625" style="852"/>
    <col min="1789" max="1789" width="12" style="852" customWidth="1"/>
    <col min="1790" max="1790" width="54.140625" style="852" customWidth="1"/>
    <col min="1791" max="1791" width="21.28515625" style="852" customWidth="1"/>
    <col min="1792" max="1792" width="22" style="852" customWidth="1"/>
    <col min="1793" max="1793" width="22.7109375" style="852" customWidth="1"/>
    <col min="1794" max="1794" width="16.140625" style="852" customWidth="1"/>
    <col min="1795" max="1795" width="12.7109375" style="852" customWidth="1"/>
    <col min="1796" max="1796" width="9.140625" style="852" customWidth="1"/>
    <col min="1797" max="1797" width="9.140625" style="852"/>
    <col min="1798" max="1799" width="9.140625" style="852" customWidth="1"/>
    <col min="1800" max="1801" width="9.140625" style="852"/>
    <col min="1802" max="1802" width="9" style="852" customWidth="1"/>
    <col min="1803" max="2044" width="9.140625" style="852"/>
    <col min="2045" max="2045" width="12" style="852" customWidth="1"/>
    <col min="2046" max="2046" width="54.140625" style="852" customWidth="1"/>
    <col min="2047" max="2047" width="21.28515625" style="852" customWidth="1"/>
    <col min="2048" max="2048" width="22" style="852" customWidth="1"/>
    <col min="2049" max="2049" width="22.7109375" style="852" customWidth="1"/>
    <col min="2050" max="2050" width="16.140625" style="852" customWidth="1"/>
    <col min="2051" max="2051" width="12.7109375" style="852" customWidth="1"/>
    <col min="2052" max="2052" width="9.140625" style="852" customWidth="1"/>
    <col min="2053" max="2053" width="9.140625" style="852"/>
    <col min="2054" max="2055" width="9.140625" style="852" customWidth="1"/>
    <col min="2056" max="2057" width="9.140625" style="852"/>
    <col min="2058" max="2058" width="9" style="852" customWidth="1"/>
    <col min="2059" max="2300" width="9.140625" style="852"/>
    <col min="2301" max="2301" width="12" style="852" customWidth="1"/>
    <col min="2302" max="2302" width="54.140625" style="852" customWidth="1"/>
    <col min="2303" max="2303" width="21.28515625" style="852" customWidth="1"/>
    <col min="2304" max="2304" width="22" style="852" customWidth="1"/>
    <col min="2305" max="2305" width="22.7109375" style="852" customWidth="1"/>
    <col min="2306" max="2306" width="16.140625" style="852" customWidth="1"/>
    <col min="2307" max="2307" width="12.7109375" style="852" customWidth="1"/>
    <col min="2308" max="2308" width="9.140625" style="852" customWidth="1"/>
    <col min="2309" max="2309" width="9.140625" style="852"/>
    <col min="2310" max="2311" width="9.140625" style="852" customWidth="1"/>
    <col min="2312" max="2313" width="9.140625" style="852"/>
    <col min="2314" max="2314" width="9" style="852" customWidth="1"/>
    <col min="2315" max="2556" width="9.140625" style="852"/>
    <col min="2557" max="2557" width="12" style="852" customWidth="1"/>
    <col min="2558" max="2558" width="54.140625" style="852" customWidth="1"/>
    <col min="2559" max="2559" width="21.28515625" style="852" customWidth="1"/>
    <col min="2560" max="2560" width="22" style="852" customWidth="1"/>
    <col min="2561" max="2561" width="22.7109375" style="852" customWidth="1"/>
    <col min="2562" max="2562" width="16.140625" style="852" customWidth="1"/>
    <col min="2563" max="2563" width="12.7109375" style="852" customWidth="1"/>
    <col min="2564" max="2564" width="9.140625" style="852" customWidth="1"/>
    <col min="2565" max="2565" width="9.140625" style="852"/>
    <col min="2566" max="2567" width="9.140625" style="852" customWidth="1"/>
    <col min="2568" max="2569" width="9.140625" style="852"/>
    <col min="2570" max="2570" width="9" style="852" customWidth="1"/>
    <col min="2571" max="2812" width="9.140625" style="852"/>
    <col min="2813" max="2813" width="12" style="852" customWidth="1"/>
    <col min="2814" max="2814" width="54.140625" style="852" customWidth="1"/>
    <col min="2815" max="2815" width="21.28515625" style="852" customWidth="1"/>
    <col min="2816" max="2816" width="22" style="852" customWidth="1"/>
    <col min="2817" max="2817" width="22.7109375" style="852" customWidth="1"/>
    <col min="2818" max="2818" width="16.140625" style="852" customWidth="1"/>
    <col min="2819" max="2819" width="12.7109375" style="852" customWidth="1"/>
    <col min="2820" max="2820" width="9.140625" style="852" customWidth="1"/>
    <col min="2821" max="2821" width="9.140625" style="852"/>
    <col min="2822" max="2823" width="9.140625" style="852" customWidth="1"/>
    <col min="2824" max="2825" width="9.140625" style="852"/>
    <col min="2826" max="2826" width="9" style="852" customWidth="1"/>
    <col min="2827" max="3068" width="9.140625" style="852"/>
    <col min="3069" max="3069" width="12" style="852" customWidth="1"/>
    <col min="3070" max="3070" width="54.140625" style="852" customWidth="1"/>
    <col min="3071" max="3071" width="21.28515625" style="852" customWidth="1"/>
    <col min="3072" max="3072" width="22" style="852" customWidth="1"/>
    <col min="3073" max="3073" width="22.7109375" style="852" customWidth="1"/>
    <col min="3074" max="3074" width="16.140625" style="852" customWidth="1"/>
    <col min="3075" max="3075" width="12.7109375" style="852" customWidth="1"/>
    <col min="3076" max="3076" width="9.140625" style="852" customWidth="1"/>
    <col min="3077" max="3077" width="9.140625" style="852"/>
    <col min="3078" max="3079" width="9.140625" style="852" customWidth="1"/>
    <col min="3080" max="3081" width="9.140625" style="852"/>
    <col min="3082" max="3082" width="9" style="852" customWidth="1"/>
    <col min="3083" max="3324" width="9.140625" style="852"/>
    <col min="3325" max="3325" width="12" style="852" customWidth="1"/>
    <col min="3326" max="3326" width="54.140625" style="852" customWidth="1"/>
    <col min="3327" max="3327" width="21.28515625" style="852" customWidth="1"/>
    <col min="3328" max="3328" width="22" style="852" customWidth="1"/>
    <col min="3329" max="3329" width="22.7109375" style="852" customWidth="1"/>
    <col min="3330" max="3330" width="16.140625" style="852" customWidth="1"/>
    <col min="3331" max="3331" width="12.7109375" style="852" customWidth="1"/>
    <col min="3332" max="3332" width="9.140625" style="852" customWidth="1"/>
    <col min="3333" max="3333" width="9.140625" style="852"/>
    <col min="3334" max="3335" width="9.140625" style="852" customWidth="1"/>
    <col min="3336" max="3337" width="9.140625" style="852"/>
    <col min="3338" max="3338" width="9" style="852" customWidth="1"/>
    <col min="3339" max="3580" width="9.140625" style="852"/>
    <col min="3581" max="3581" width="12" style="852" customWidth="1"/>
    <col min="3582" max="3582" width="54.140625" style="852" customWidth="1"/>
    <col min="3583" max="3583" width="21.28515625" style="852" customWidth="1"/>
    <col min="3584" max="3584" width="22" style="852" customWidth="1"/>
    <col min="3585" max="3585" width="22.7109375" style="852" customWidth="1"/>
    <col min="3586" max="3586" width="16.140625" style="852" customWidth="1"/>
    <col min="3587" max="3587" width="12.7109375" style="852" customWidth="1"/>
    <col min="3588" max="3588" width="9.140625" style="852" customWidth="1"/>
    <col min="3589" max="3589" width="9.140625" style="852"/>
    <col min="3590" max="3591" width="9.140625" style="852" customWidth="1"/>
    <col min="3592" max="3593" width="9.140625" style="852"/>
    <col min="3594" max="3594" width="9" style="852" customWidth="1"/>
    <col min="3595" max="3836" width="9.140625" style="852"/>
    <col min="3837" max="3837" width="12" style="852" customWidth="1"/>
    <col min="3838" max="3838" width="54.140625" style="852" customWidth="1"/>
    <col min="3839" max="3839" width="21.28515625" style="852" customWidth="1"/>
    <col min="3840" max="3840" width="22" style="852" customWidth="1"/>
    <col min="3841" max="3841" width="22.7109375" style="852" customWidth="1"/>
    <col min="3842" max="3842" width="16.140625" style="852" customWidth="1"/>
    <col min="3843" max="3843" width="12.7109375" style="852" customWidth="1"/>
    <col min="3844" max="3844" width="9.140625" style="852" customWidth="1"/>
    <col min="3845" max="3845" width="9.140625" style="852"/>
    <col min="3846" max="3847" width="9.140625" style="852" customWidth="1"/>
    <col min="3848" max="3849" width="9.140625" style="852"/>
    <col min="3850" max="3850" width="9" style="852" customWidth="1"/>
    <col min="3851" max="4092" width="9.140625" style="852"/>
    <col min="4093" max="4093" width="12" style="852" customWidth="1"/>
    <col min="4094" max="4094" width="54.140625" style="852" customWidth="1"/>
    <col min="4095" max="4095" width="21.28515625" style="852" customWidth="1"/>
    <col min="4096" max="4096" width="22" style="852" customWidth="1"/>
    <col min="4097" max="4097" width="22.7109375" style="852" customWidth="1"/>
    <col min="4098" max="4098" width="16.140625" style="852" customWidth="1"/>
    <col min="4099" max="4099" width="12.7109375" style="852" customWidth="1"/>
    <col min="4100" max="4100" width="9.140625" style="852" customWidth="1"/>
    <col min="4101" max="4101" width="9.140625" style="852"/>
    <col min="4102" max="4103" width="9.140625" style="852" customWidth="1"/>
    <col min="4104" max="4105" width="9.140625" style="852"/>
    <col min="4106" max="4106" width="9" style="852" customWidth="1"/>
    <col min="4107" max="4348" width="9.140625" style="852"/>
    <col min="4349" max="4349" width="12" style="852" customWidth="1"/>
    <col min="4350" max="4350" width="54.140625" style="852" customWidth="1"/>
    <col min="4351" max="4351" width="21.28515625" style="852" customWidth="1"/>
    <col min="4352" max="4352" width="22" style="852" customWidth="1"/>
    <col min="4353" max="4353" width="22.7109375" style="852" customWidth="1"/>
    <col min="4354" max="4354" width="16.140625" style="852" customWidth="1"/>
    <col min="4355" max="4355" width="12.7109375" style="852" customWidth="1"/>
    <col min="4356" max="4356" width="9.140625" style="852" customWidth="1"/>
    <col min="4357" max="4357" width="9.140625" style="852"/>
    <col min="4358" max="4359" width="9.140625" style="852" customWidth="1"/>
    <col min="4360" max="4361" width="9.140625" style="852"/>
    <col min="4362" max="4362" width="9" style="852" customWidth="1"/>
    <col min="4363" max="4604" width="9.140625" style="852"/>
    <col min="4605" max="4605" width="12" style="852" customWidth="1"/>
    <col min="4606" max="4606" width="54.140625" style="852" customWidth="1"/>
    <col min="4607" max="4607" width="21.28515625" style="852" customWidth="1"/>
    <col min="4608" max="4608" width="22" style="852" customWidth="1"/>
    <col min="4609" max="4609" width="22.7109375" style="852" customWidth="1"/>
    <col min="4610" max="4610" width="16.140625" style="852" customWidth="1"/>
    <col min="4611" max="4611" width="12.7109375" style="852" customWidth="1"/>
    <col min="4612" max="4612" width="9.140625" style="852" customWidth="1"/>
    <col min="4613" max="4613" width="9.140625" style="852"/>
    <col min="4614" max="4615" width="9.140625" style="852" customWidth="1"/>
    <col min="4616" max="4617" width="9.140625" style="852"/>
    <col min="4618" max="4618" width="9" style="852" customWidth="1"/>
    <col min="4619" max="4860" width="9.140625" style="852"/>
    <col min="4861" max="4861" width="12" style="852" customWidth="1"/>
    <col min="4862" max="4862" width="54.140625" style="852" customWidth="1"/>
    <col min="4863" max="4863" width="21.28515625" style="852" customWidth="1"/>
    <col min="4864" max="4864" width="22" style="852" customWidth="1"/>
    <col min="4865" max="4865" width="22.7109375" style="852" customWidth="1"/>
    <col min="4866" max="4866" width="16.140625" style="852" customWidth="1"/>
    <col min="4867" max="4867" width="12.7109375" style="852" customWidth="1"/>
    <col min="4868" max="4868" width="9.140625" style="852" customWidth="1"/>
    <col min="4869" max="4869" width="9.140625" style="852"/>
    <col min="4870" max="4871" width="9.140625" style="852" customWidth="1"/>
    <col min="4872" max="4873" width="9.140625" style="852"/>
    <col min="4874" max="4874" width="9" style="852" customWidth="1"/>
    <col min="4875" max="5116" width="9.140625" style="852"/>
    <col min="5117" max="5117" width="12" style="852" customWidth="1"/>
    <col min="5118" max="5118" width="54.140625" style="852" customWidth="1"/>
    <col min="5119" max="5119" width="21.28515625" style="852" customWidth="1"/>
    <col min="5120" max="5120" width="22" style="852" customWidth="1"/>
    <col min="5121" max="5121" width="22.7109375" style="852" customWidth="1"/>
    <col min="5122" max="5122" width="16.140625" style="852" customWidth="1"/>
    <col min="5123" max="5123" width="12.7109375" style="852" customWidth="1"/>
    <col min="5124" max="5124" width="9.140625" style="852" customWidth="1"/>
    <col min="5125" max="5125" width="9.140625" style="852"/>
    <col min="5126" max="5127" width="9.140625" style="852" customWidth="1"/>
    <col min="5128" max="5129" width="9.140625" style="852"/>
    <col min="5130" max="5130" width="9" style="852" customWidth="1"/>
    <col min="5131" max="5372" width="9.140625" style="852"/>
    <col min="5373" max="5373" width="12" style="852" customWidth="1"/>
    <col min="5374" max="5374" width="54.140625" style="852" customWidth="1"/>
    <col min="5375" max="5375" width="21.28515625" style="852" customWidth="1"/>
    <col min="5376" max="5376" width="22" style="852" customWidth="1"/>
    <col min="5377" max="5377" width="22.7109375" style="852" customWidth="1"/>
    <col min="5378" max="5378" width="16.140625" style="852" customWidth="1"/>
    <col min="5379" max="5379" width="12.7109375" style="852" customWidth="1"/>
    <col min="5380" max="5380" width="9.140625" style="852" customWidth="1"/>
    <col min="5381" max="5381" width="9.140625" style="852"/>
    <col min="5382" max="5383" width="9.140625" style="852" customWidth="1"/>
    <col min="5384" max="5385" width="9.140625" style="852"/>
    <col min="5386" max="5386" width="9" style="852" customWidth="1"/>
    <col min="5387" max="5628" width="9.140625" style="852"/>
    <col min="5629" max="5629" width="12" style="852" customWidth="1"/>
    <col min="5630" max="5630" width="54.140625" style="852" customWidth="1"/>
    <col min="5631" max="5631" width="21.28515625" style="852" customWidth="1"/>
    <col min="5632" max="5632" width="22" style="852" customWidth="1"/>
    <col min="5633" max="5633" width="22.7109375" style="852" customWidth="1"/>
    <col min="5634" max="5634" width="16.140625" style="852" customWidth="1"/>
    <col min="5635" max="5635" width="12.7109375" style="852" customWidth="1"/>
    <col min="5636" max="5636" width="9.140625" style="852" customWidth="1"/>
    <col min="5637" max="5637" width="9.140625" style="852"/>
    <col min="5638" max="5639" width="9.140625" style="852" customWidth="1"/>
    <col min="5640" max="5641" width="9.140625" style="852"/>
    <col min="5642" max="5642" width="9" style="852" customWidth="1"/>
    <col min="5643" max="5884" width="9.140625" style="852"/>
    <col min="5885" max="5885" width="12" style="852" customWidth="1"/>
    <col min="5886" max="5886" width="54.140625" style="852" customWidth="1"/>
    <col min="5887" max="5887" width="21.28515625" style="852" customWidth="1"/>
    <col min="5888" max="5888" width="22" style="852" customWidth="1"/>
    <col min="5889" max="5889" width="22.7109375" style="852" customWidth="1"/>
    <col min="5890" max="5890" width="16.140625" style="852" customWidth="1"/>
    <col min="5891" max="5891" width="12.7109375" style="852" customWidth="1"/>
    <col min="5892" max="5892" width="9.140625" style="852" customWidth="1"/>
    <col min="5893" max="5893" width="9.140625" style="852"/>
    <col min="5894" max="5895" width="9.140625" style="852" customWidth="1"/>
    <col min="5896" max="5897" width="9.140625" style="852"/>
    <col min="5898" max="5898" width="9" style="852" customWidth="1"/>
    <col min="5899" max="6140" width="9.140625" style="852"/>
    <col min="6141" max="6141" width="12" style="852" customWidth="1"/>
    <col min="6142" max="6142" width="54.140625" style="852" customWidth="1"/>
    <col min="6143" max="6143" width="21.28515625" style="852" customWidth="1"/>
    <col min="6144" max="6144" width="22" style="852" customWidth="1"/>
    <col min="6145" max="6145" width="22.7109375" style="852" customWidth="1"/>
    <col min="6146" max="6146" width="16.140625" style="852" customWidth="1"/>
    <col min="6147" max="6147" width="12.7109375" style="852" customWidth="1"/>
    <col min="6148" max="6148" width="9.140625" style="852" customWidth="1"/>
    <col min="6149" max="6149" width="9.140625" style="852"/>
    <col min="6150" max="6151" width="9.140625" style="852" customWidth="1"/>
    <col min="6152" max="6153" width="9.140625" style="852"/>
    <col min="6154" max="6154" width="9" style="852" customWidth="1"/>
    <col min="6155" max="6396" width="9.140625" style="852"/>
    <col min="6397" max="6397" width="12" style="852" customWidth="1"/>
    <col min="6398" max="6398" width="54.140625" style="852" customWidth="1"/>
    <col min="6399" max="6399" width="21.28515625" style="852" customWidth="1"/>
    <col min="6400" max="6400" width="22" style="852" customWidth="1"/>
    <col min="6401" max="6401" width="22.7109375" style="852" customWidth="1"/>
    <col min="6402" max="6402" width="16.140625" style="852" customWidth="1"/>
    <col min="6403" max="6403" width="12.7109375" style="852" customWidth="1"/>
    <col min="6404" max="6404" width="9.140625" style="852" customWidth="1"/>
    <col min="6405" max="6405" width="9.140625" style="852"/>
    <col min="6406" max="6407" width="9.140625" style="852" customWidth="1"/>
    <col min="6408" max="6409" width="9.140625" style="852"/>
    <col min="6410" max="6410" width="9" style="852" customWidth="1"/>
    <col min="6411" max="6652" width="9.140625" style="852"/>
    <col min="6653" max="6653" width="12" style="852" customWidth="1"/>
    <col min="6654" max="6654" width="54.140625" style="852" customWidth="1"/>
    <col min="6655" max="6655" width="21.28515625" style="852" customWidth="1"/>
    <col min="6656" max="6656" width="22" style="852" customWidth="1"/>
    <col min="6657" max="6657" width="22.7109375" style="852" customWidth="1"/>
    <col min="6658" max="6658" width="16.140625" style="852" customWidth="1"/>
    <col min="6659" max="6659" width="12.7109375" style="852" customWidth="1"/>
    <col min="6660" max="6660" width="9.140625" style="852" customWidth="1"/>
    <col min="6661" max="6661" width="9.140625" style="852"/>
    <col min="6662" max="6663" width="9.140625" style="852" customWidth="1"/>
    <col min="6664" max="6665" width="9.140625" style="852"/>
    <col min="6666" max="6666" width="9" style="852" customWidth="1"/>
    <col min="6667" max="6908" width="9.140625" style="852"/>
    <col min="6909" max="6909" width="12" style="852" customWidth="1"/>
    <col min="6910" max="6910" width="54.140625" style="852" customWidth="1"/>
    <col min="6911" max="6911" width="21.28515625" style="852" customWidth="1"/>
    <col min="6912" max="6912" width="22" style="852" customWidth="1"/>
    <col min="6913" max="6913" width="22.7109375" style="852" customWidth="1"/>
    <col min="6914" max="6914" width="16.140625" style="852" customWidth="1"/>
    <col min="6915" max="6915" width="12.7109375" style="852" customWidth="1"/>
    <col min="6916" max="6916" width="9.140625" style="852" customWidth="1"/>
    <col min="6917" max="6917" width="9.140625" style="852"/>
    <col min="6918" max="6919" width="9.140625" style="852" customWidth="1"/>
    <col min="6920" max="6921" width="9.140625" style="852"/>
    <col min="6922" max="6922" width="9" style="852" customWidth="1"/>
    <col min="6923" max="7164" width="9.140625" style="852"/>
    <col min="7165" max="7165" width="12" style="852" customWidth="1"/>
    <col min="7166" max="7166" width="54.140625" style="852" customWidth="1"/>
    <col min="7167" max="7167" width="21.28515625" style="852" customWidth="1"/>
    <col min="7168" max="7168" width="22" style="852" customWidth="1"/>
    <col min="7169" max="7169" width="22.7109375" style="852" customWidth="1"/>
    <col min="7170" max="7170" width="16.140625" style="852" customWidth="1"/>
    <col min="7171" max="7171" width="12.7109375" style="852" customWidth="1"/>
    <col min="7172" max="7172" width="9.140625" style="852" customWidth="1"/>
    <col min="7173" max="7173" width="9.140625" style="852"/>
    <col min="7174" max="7175" width="9.140625" style="852" customWidth="1"/>
    <col min="7176" max="7177" width="9.140625" style="852"/>
    <col min="7178" max="7178" width="9" style="852" customWidth="1"/>
    <col min="7179" max="7420" width="9.140625" style="852"/>
    <col min="7421" max="7421" width="12" style="852" customWidth="1"/>
    <col min="7422" max="7422" width="54.140625" style="852" customWidth="1"/>
    <col min="7423" max="7423" width="21.28515625" style="852" customWidth="1"/>
    <col min="7424" max="7424" width="22" style="852" customWidth="1"/>
    <col min="7425" max="7425" width="22.7109375" style="852" customWidth="1"/>
    <col min="7426" max="7426" width="16.140625" style="852" customWidth="1"/>
    <col min="7427" max="7427" width="12.7109375" style="852" customWidth="1"/>
    <col min="7428" max="7428" width="9.140625" style="852" customWidth="1"/>
    <col min="7429" max="7429" width="9.140625" style="852"/>
    <col min="7430" max="7431" width="9.140625" style="852" customWidth="1"/>
    <col min="7432" max="7433" width="9.140625" style="852"/>
    <col min="7434" max="7434" width="9" style="852" customWidth="1"/>
    <col min="7435" max="7676" width="9.140625" style="852"/>
    <col min="7677" max="7677" width="12" style="852" customWidth="1"/>
    <col min="7678" max="7678" width="54.140625" style="852" customWidth="1"/>
    <col min="7679" max="7679" width="21.28515625" style="852" customWidth="1"/>
    <col min="7680" max="7680" width="22" style="852" customWidth="1"/>
    <col min="7681" max="7681" width="22.7109375" style="852" customWidth="1"/>
    <col min="7682" max="7682" width="16.140625" style="852" customWidth="1"/>
    <col min="7683" max="7683" width="12.7109375" style="852" customWidth="1"/>
    <col min="7684" max="7684" width="9.140625" style="852" customWidth="1"/>
    <col min="7685" max="7685" width="9.140625" style="852"/>
    <col min="7686" max="7687" width="9.140625" style="852" customWidth="1"/>
    <col min="7688" max="7689" width="9.140625" style="852"/>
    <col min="7690" max="7690" width="9" style="852" customWidth="1"/>
    <col min="7691" max="7932" width="9.140625" style="852"/>
    <col min="7933" max="7933" width="12" style="852" customWidth="1"/>
    <col min="7934" max="7934" width="54.140625" style="852" customWidth="1"/>
    <col min="7935" max="7935" width="21.28515625" style="852" customWidth="1"/>
    <col min="7936" max="7936" width="22" style="852" customWidth="1"/>
    <col min="7937" max="7937" width="22.7109375" style="852" customWidth="1"/>
    <col min="7938" max="7938" width="16.140625" style="852" customWidth="1"/>
    <col min="7939" max="7939" width="12.7109375" style="852" customWidth="1"/>
    <col min="7940" max="7940" width="9.140625" style="852" customWidth="1"/>
    <col min="7941" max="7941" width="9.140625" style="852"/>
    <col min="7942" max="7943" width="9.140625" style="852" customWidth="1"/>
    <col min="7944" max="7945" width="9.140625" style="852"/>
    <col min="7946" max="7946" width="9" style="852" customWidth="1"/>
    <col min="7947" max="8188" width="9.140625" style="852"/>
    <col min="8189" max="8189" width="12" style="852" customWidth="1"/>
    <col min="8190" max="8190" width="54.140625" style="852" customWidth="1"/>
    <col min="8191" max="8191" width="21.28515625" style="852" customWidth="1"/>
    <col min="8192" max="8192" width="22" style="852" customWidth="1"/>
    <col min="8193" max="8193" width="22.7109375" style="852" customWidth="1"/>
    <col min="8194" max="8194" width="16.140625" style="852" customWidth="1"/>
    <col min="8195" max="8195" width="12.7109375" style="852" customWidth="1"/>
    <col min="8196" max="8196" width="9.140625" style="852" customWidth="1"/>
    <col min="8197" max="8197" width="9.140625" style="852"/>
    <col min="8198" max="8199" width="9.140625" style="852" customWidth="1"/>
    <col min="8200" max="8201" width="9.140625" style="852"/>
    <col min="8202" max="8202" width="9" style="852" customWidth="1"/>
    <col min="8203" max="8444" width="9.140625" style="852"/>
    <col min="8445" max="8445" width="12" style="852" customWidth="1"/>
    <col min="8446" max="8446" width="54.140625" style="852" customWidth="1"/>
    <col min="8447" max="8447" width="21.28515625" style="852" customWidth="1"/>
    <col min="8448" max="8448" width="22" style="852" customWidth="1"/>
    <col min="8449" max="8449" width="22.7109375" style="852" customWidth="1"/>
    <col min="8450" max="8450" width="16.140625" style="852" customWidth="1"/>
    <col min="8451" max="8451" width="12.7109375" style="852" customWidth="1"/>
    <col min="8452" max="8452" width="9.140625" style="852" customWidth="1"/>
    <col min="8453" max="8453" width="9.140625" style="852"/>
    <col min="8454" max="8455" width="9.140625" style="852" customWidth="1"/>
    <col min="8456" max="8457" width="9.140625" style="852"/>
    <col min="8458" max="8458" width="9" style="852" customWidth="1"/>
    <col min="8459" max="8700" width="9.140625" style="852"/>
    <col min="8701" max="8701" width="12" style="852" customWidth="1"/>
    <col min="8702" max="8702" width="54.140625" style="852" customWidth="1"/>
    <col min="8703" max="8703" width="21.28515625" style="852" customWidth="1"/>
    <col min="8704" max="8704" width="22" style="852" customWidth="1"/>
    <col min="8705" max="8705" width="22.7109375" style="852" customWidth="1"/>
    <col min="8706" max="8706" width="16.140625" style="852" customWidth="1"/>
    <col min="8707" max="8707" width="12.7109375" style="852" customWidth="1"/>
    <col min="8708" max="8708" width="9.140625" style="852" customWidth="1"/>
    <col min="8709" max="8709" width="9.140625" style="852"/>
    <col min="8710" max="8711" width="9.140625" style="852" customWidth="1"/>
    <col min="8712" max="8713" width="9.140625" style="852"/>
    <col min="8714" max="8714" width="9" style="852" customWidth="1"/>
    <col min="8715" max="8956" width="9.140625" style="852"/>
    <col min="8957" max="8957" width="12" style="852" customWidth="1"/>
    <col min="8958" max="8958" width="54.140625" style="852" customWidth="1"/>
    <col min="8959" max="8959" width="21.28515625" style="852" customWidth="1"/>
    <col min="8960" max="8960" width="22" style="852" customWidth="1"/>
    <col min="8961" max="8961" width="22.7109375" style="852" customWidth="1"/>
    <col min="8962" max="8962" width="16.140625" style="852" customWidth="1"/>
    <col min="8963" max="8963" width="12.7109375" style="852" customWidth="1"/>
    <col min="8964" max="8964" width="9.140625" style="852" customWidth="1"/>
    <col min="8965" max="8965" width="9.140625" style="852"/>
    <col min="8966" max="8967" width="9.140625" style="852" customWidth="1"/>
    <col min="8968" max="8969" width="9.140625" style="852"/>
    <col min="8970" max="8970" width="9" style="852" customWidth="1"/>
    <col min="8971" max="9212" width="9.140625" style="852"/>
    <col min="9213" max="9213" width="12" style="852" customWidth="1"/>
    <col min="9214" max="9214" width="54.140625" style="852" customWidth="1"/>
    <col min="9215" max="9215" width="21.28515625" style="852" customWidth="1"/>
    <col min="9216" max="9216" width="22" style="852" customWidth="1"/>
    <col min="9217" max="9217" width="22.7109375" style="852" customWidth="1"/>
    <col min="9218" max="9218" width="16.140625" style="852" customWidth="1"/>
    <col min="9219" max="9219" width="12.7109375" style="852" customWidth="1"/>
    <col min="9220" max="9220" width="9.140625" style="852" customWidth="1"/>
    <col min="9221" max="9221" width="9.140625" style="852"/>
    <col min="9222" max="9223" width="9.140625" style="852" customWidth="1"/>
    <col min="9224" max="9225" width="9.140625" style="852"/>
    <col min="9226" max="9226" width="9" style="852" customWidth="1"/>
    <col min="9227" max="9468" width="9.140625" style="852"/>
    <col min="9469" max="9469" width="12" style="852" customWidth="1"/>
    <col min="9470" max="9470" width="54.140625" style="852" customWidth="1"/>
    <col min="9471" max="9471" width="21.28515625" style="852" customWidth="1"/>
    <col min="9472" max="9472" width="22" style="852" customWidth="1"/>
    <col min="9473" max="9473" width="22.7109375" style="852" customWidth="1"/>
    <col min="9474" max="9474" width="16.140625" style="852" customWidth="1"/>
    <col min="9475" max="9475" width="12.7109375" style="852" customWidth="1"/>
    <col min="9476" max="9476" width="9.140625" style="852" customWidth="1"/>
    <col min="9477" max="9477" width="9.140625" style="852"/>
    <col min="9478" max="9479" width="9.140625" style="852" customWidth="1"/>
    <col min="9480" max="9481" width="9.140625" style="852"/>
    <col min="9482" max="9482" width="9" style="852" customWidth="1"/>
    <col min="9483" max="9724" width="9.140625" style="852"/>
    <col min="9725" max="9725" width="12" style="852" customWidth="1"/>
    <col min="9726" max="9726" width="54.140625" style="852" customWidth="1"/>
    <col min="9727" max="9727" width="21.28515625" style="852" customWidth="1"/>
    <col min="9728" max="9728" width="22" style="852" customWidth="1"/>
    <col min="9729" max="9729" width="22.7109375" style="852" customWidth="1"/>
    <col min="9730" max="9730" width="16.140625" style="852" customWidth="1"/>
    <col min="9731" max="9731" width="12.7109375" style="852" customWidth="1"/>
    <col min="9732" max="9732" width="9.140625" style="852" customWidth="1"/>
    <col min="9733" max="9733" width="9.140625" style="852"/>
    <col min="9734" max="9735" width="9.140625" style="852" customWidth="1"/>
    <col min="9736" max="9737" width="9.140625" style="852"/>
    <col min="9738" max="9738" width="9" style="852" customWidth="1"/>
    <col min="9739" max="9980" width="9.140625" style="852"/>
    <col min="9981" max="9981" width="12" style="852" customWidth="1"/>
    <col min="9982" max="9982" width="54.140625" style="852" customWidth="1"/>
    <col min="9983" max="9983" width="21.28515625" style="852" customWidth="1"/>
    <col min="9984" max="9984" width="22" style="852" customWidth="1"/>
    <col min="9985" max="9985" width="22.7109375" style="852" customWidth="1"/>
    <col min="9986" max="9986" width="16.140625" style="852" customWidth="1"/>
    <col min="9987" max="9987" width="12.7109375" style="852" customWidth="1"/>
    <col min="9988" max="9988" width="9.140625" style="852" customWidth="1"/>
    <col min="9989" max="9989" width="9.140625" style="852"/>
    <col min="9990" max="9991" width="9.140625" style="852" customWidth="1"/>
    <col min="9992" max="9993" width="9.140625" style="852"/>
    <col min="9994" max="9994" width="9" style="852" customWidth="1"/>
    <col min="9995" max="10236" width="9.140625" style="852"/>
    <col min="10237" max="10237" width="12" style="852" customWidth="1"/>
    <col min="10238" max="10238" width="54.140625" style="852" customWidth="1"/>
    <col min="10239" max="10239" width="21.28515625" style="852" customWidth="1"/>
    <col min="10240" max="10240" width="22" style="852" customWidth="1"/>
    <col min="10241" max="10241" width="22.7109375" style="852" customWidth="1"/>
    <col min="10242" max="10242" width="16.140625" style="852" customWidth="1"/>
    <col min="10243" max="10243" width="12.7109375" style="852" customWidth="1"/>
    <col min="10244" max="10244" width="9.140625" style="852" customWidth="1"/>
    <col min="10245" max="10245" width="9.140625" style="852"/>
    <col min="10246" max="10247" width="9.140625" style="852" customWidth="1"/>
    <col min="10248" max="10249" width="9.140625" style="852"/>
    <col min="10250" max="10250" width="9" style="852" customWidth="1"/>
    <col min="10251" max="10492" width="9.140625" style="852"/>
    <col min="10493" max="10493" width="12" style="852" customWidth="1"/>
    <col min="10494" max="10494" width="54.140625" style="852" customWidth="1"/>
    <col min="10495" max="10495" width="21.28515625" style="852" customWidth="1"/>
    <col min="10496" max="10496" width="22" style="852" customWidth="1"/>
    <col min="10497" max="10497" width="22.7109375" style="852" customWidth="1"/>
    <col min="10498" max="10498" width="16.140625" style="852" customWidth="1"/>
    <col min="10499" max="10499" width="12.7109375" style="852" customWidth="1"/>
    <col min="10500" max="10500" width="9.140625" style="852" customWidth="1"/>
    <col min="10501" max="10501" width="9.140625" style="852"/>
    <col min="10502" max="10503" width="9.140625" style="852" customWidth="1"/>
    <col min="10504" max="10505" width="9.140625" style="852"/>
    <col min="10506" max="10506" width="9" style="852" customWidth="1"/>
    <col min="10507" max="10748" width="9.140625" style="852"/>
    <col min="10749" max="10749" width="12" style="852" customWidth="1"/>
    <col min="10750" max="10750" width="54.140625" style="852" customWidth="1"/>
    <col min="10751" max="10751" width="21.28515625" style="852" customWidth="1"/>
    <col min="10752" max="10752" width="22" style="852" customWidth="1"/>
    <col min="10753" max="10753" width="22.7109375" style="852" customWidth="1"/>
    <col min="10754" max="10754" width="16.140625" style="852" customWidth="1"/>
    <col min="10755" max="10755" width="12.7109375" style="852" customWidth="1"/>
    <col min="10756" max="10756" width="9.140625" style="852" customWidth="1"/>
    <col min="10757" max="10757" width="9.140625" style="852"/>
    <col min="10758" max="10759" width="9.140625" style="852" customWidth="1"/>
    <col min="10760" max="10761" width="9.140625" style="852"/>
    <col min="10762" max="10762" width="9" style="852" customWidth="1"/>
    <col min="10763" max="11004" width="9.140625" style="852"/>
    <col min="11005" max="11005" width="12" style="852" customWidth="1"/>
    <col min="11006" max="11006" width="54.140625" style="852" customWidth="1"/>
    <col min="11007" max="11007" width="21.28515625" style="852" customWidth="1"/>
    <col min="11008" max="11008" width="22" style="852" customWidth="1"/>
    <col min="11009" max="11009" width="22.7109375" style="852" customWidth="1"/>
    <col min="11010" max="11010" width="16.140625" style="852" customWidth="1"/>
    <col min="11011" max="11011" width="12.7109375" style="852" customWidth="1"/>
    <col min="11012" max="11012" width="9.140625" style="852" customWidth="1"/>
    <col min="11013" max="11013" width="9.140625" style="852"/>
    <col min="11014" max="11015" width="9.140625" style="852" customWidth="1"/>
    <col min="11016" max="11017" width="9.140625" style="852"/>
    <col min="11018" max="11018" width="9" style="852" customWidth="1"/>
    <col min="11019" max="11260" width="9.140625" style="852"/>
    <col min="11261" max="11261" width="12" style="852" customWidth="1"/>
    <col min="11262" max="11262" width="54.140625" style="852" customWidth="1"/>
    <col min="11263" max="11263" width="21.28515625" style="852" customWidth="1"/>
    <col min="11264" max="11264" width="22" style="852" customWidth="1"/>
    <col min="11265" max="11265" width="22.7109375" style="852" customWidth="1"/>
    <col min="11266" max="11266" width="16.140625" style="852" customWidth="1"/>
    <col min="11267" max="11267" width="12.7109375" style="852" customWidth="1"/>
    <col min="11268" max="11268" width="9.140625" style="852" customWidth="1"/>
    <col min="11269" max="11269" width="9.140625" style="852"/>
    <col min="11270" max="11271" width="9.140625" style="852" customWidth="1"/>
    <col min="11272" max="11273" width="9.140625" style="852"/>
    <col min="11274" max="11274" width="9" style="852" customWidth="1"/>
    <col min="11275" max="11516" width="9.140625" style="852"/>
    <col min="11517" max="11517" width="12" style="852" customWidth="1"/>
    <col min="11518" max="11518" width="54.140625" style="852" customWidth="1"/>
    <col min="11519" max="11519" width="21.28515625" style="852" customWidth="1"/>
    <col min="11520" max="11520" width="22" style="852" customWidth="1"/>
    <col min="11521" max="11521" width="22.7109375" style="852" customWidth="1"/>
    <col min="11522" max="11522" width="16.140625" style="852" customWidth="1"/>
    <col min="11523" max="11523" width="12.7109375" style="852" customWidth="1"/>
    <col min="11524" max="11524" width="9.140625" style="852" customWidth="1"/>
    <col min="11525" max="11525" width="9.140625" style="852"/>
    <col min="11526" max="11527" width="9.140625" style="852" customWidth="1"/>
    <col min="11528" max="11529" width="9.140625" style="852"/>
    <col min="11530" max="11530" width="9" style="852" customWidth="1"/>
    <col min="11531" max="11772" width="9.140625" style="852"/>
    <col min="11773" max="11773" width="12" style="852" customWidth="1"/>
    <col min="11774" max="11774" width="54.140625" style="852" customWidth="1"/>
    <col min="11775" max="11775" width="21.28515625" style="852" customWidth="1"/>
    <col min="11776" max="11776" width="22" style="852" customWidth="1"/>
    <col min="11777" max="11777" width="22.7109375" style="852" customWidth="1"/>
    <col min="11778" max="11778" width="16.140625" style="852" customWidth="1"/>
    <col min="11779" max="11779" width="12.7109375" style="852" customWidth="1"/>
    <col min="11780" max="11780" width="9.140625" style="852" customWidth="1"/>
    <col min="11781" max="11781" width="9.140625" style="852"/>
    <col min="11782" max="11783" width="9.140625" style="852" customWidth="1"/>
    <col min="11784" max="11785" width="9.140625" style="852"/>
    <col min="11786" max="11786" width="9" style="852" customWidth="1"/>
    <col min="11787" max="12028" width="9.140625" style="852"/>
    <col min="12029" max="12029" width="12" style="852" customWidth="1"/>
    <col min="12030" max="12030" width="54.140625" style="852" customWidth="1"/>
    <col min="12031" max="12031" width="21.28515625" style="852" customWidth="1"/>
    <col min="12032" max="12032" width="22" style="852" customWidth="1"/>
    <col min="12033" max="12033" width="22.7109375" style="852" customWidth="1"/>
    <col min="12034" max="12034" width="16.140625" style="852" customWidth="1"/>
    <col min="12035" max="12035" width="12.7109375" style="852" customWidth="1"/>
    <col min="12036" max="12036" width="9.140625" style="852" customWidth="1"/>
    <col min="12037" max="12037" width="9.140625" style="852"/>
    <col min="12038" max="12039" width="9.140625" style="852" customWidth="1"/>
    <col min="12040" max="12041" width="9.140625" style="852"/>
    <col min="12042" max="12042" width="9" style="852" customWidth="1"/>
    <col min="12043" max="12284" width="9.140625" style="852"/>
    <col min="12285" max="12285" width="12" style="852" customWidth="1"/>
    <col min="12286" max="12286" width="54.140625" style="852" customWidth="1"/>
    <col min="12287" max="12287" width="21.28515625" style="852" customWidth="1"/>
    <col min="12288" max="12288" width="22" style="852" customWidth="1"/>
    <col min="12289" max="12289" width="22.7109375" style="852" customWidth="1"/>
    <col min="12290" max="12290" width="16.140625" style="852" customWidth="1"/>
    <col min="12291" max="12291" width="12.7109375" style="852" customWidth="1"/>
    <col min="12292" max="12292" width="9.140625" style="852" customWidth="1"/>
    <col min="12293" max="12293" width="9.140625" style="852"/>
    <col min="12294" max="12295" width="9.140625" style="852" customWidth="1"/>
    <col min="12296" max="12297" width="9.140625" style="852"/>
    <col min="12298" max="12298" width="9" style="852" customWidth="1"/>
    <col min="12299" max="12540" width="9.140625" style="852"/>
    <col min="12541" max="12541" width="12" style="852" customWidth="1"/>
    <col min="12542" max="12542" width="54.140625" style="852" customWidth="1"/>
    <col min="12543" max="12543" width="21.28515625" style="852" customWidth="1"/>
    <col min="12544" max="12544" width="22" style="852" customWidth="1"/>
    <col min="12545" max="12545" width="22.7109375" style="852" customWidth="1"/>
    <col min="12546" max="12546" width="16.140625" style="852" customWidth="1"/>
    <col min="12547" max="12547" width="12.7109375" style="852" customWidth="1"/>
    <col min="12548" max="12548" width="9.140625" style="852" customWidth="1"/>
    <col min="12549" max="12549" width="9.140625" style="852"/>
    <col min="12550" max="12551" width="9.140625" style="852" customWidth="1"/>
    <col min="12552" max="12553" width="9.140625" style="852"/>
    <col min="12554" max="12554" width="9" style="852" customWidth="1"/>
    <col min="12555" max="12796" width="9.140625" style="852"/>
    <col min="12797" max="12797" width="12" style="852" customWidth="1"/>
    <col min="12798" max="12798" width="54.140625" style="852" customWidth="1"/>
    <col min="12799" max="12799" width="21.28515625" style="852" customWidth="1"/>
    <col min="12800" max="12800" width="22" style="852" customWidth="1"/>
    <col min="12801" max="12801" width="22.7109375" style="852" customWidth="1"/>
    <col min="12802" max="12802" width="16.140625" style="852" customWidth="1"/>
    <col min="12803" max="12803" width="12.7109375" style="852" customWidth="1"/>
    <col min="12804" max="12804" width="9.140625" style="852" customWidth="1"/>
    <col min="12805" max="12805" width="9.140625" style="852"/>
    <col min="12806" max="12807" width="9.140625" style="852" customWidth="1"/>
    <col min="12808" max="12809" width="9.140625" style="852"/>
    <col min="12810" max="12810" width="9" style="852" customWidth="1"/>
    <col min="12811" max="13052" width="9.140625" style="852"/>
    <col min="13053" max="13053" width="12" style="852" customWidth="1"/>
    <col min="13054" max="13054" width="54.140625" style="852" customWidth="1"/>
    <col min="13055" max="13055" width="21.28515625" style="852" customWidth="1"/>
    <col min="13056" max="13056" width="22" style="852" customWidth="1"/>
    <col min="13057" max="13057" width="22.7109375" style="852" customWidth="1"/>
    <col min="13058" max="13058" width="16.140625" style="852" customWidth="1"/>
    <col min="13059" max="13059" width="12.7109375" style="852" customWidth="1"/>
    <col min="13060" max="13060" width="9.140625" style="852" customWidth="1"/>
    <col min="13061" max="13061" width="9.140625" style="852"/>
    <col min="13062" max="13063" width="9.140625" style="852" customWidth="1"/>
    <col min="13064" max="13065" width="9.140625" style="852"/>
    <col min="13066" max="13066" width="9" style="852" customWidth="1"/>
    <col min="13067" max="13308" width="9.140625" style="852"/>
    <col min="13309" max="13309" width="12" style="852" customWidth="1"/>
    <col min="13310" max="13310" width="54.140625" style="852" customWidth="1"/>
    <col min="13311" max="13311" width="21.28515625" style="852" customWidth="1"/>
    <col min="13312" max="13312" width="22" style="852" customWidth="1"/>
    <col min="13313" max="13313" width="22.7109375" style="852" customWidth="1"/>
    <col min="13314" max="13314" width="16.140625" style="852" customWidth="1"/>
    <col min="13315" max="13315" width="12.7109375" style="852" customWidth="1"/>
    <col min="13316" max="13316" width="9.140625" style="852" customWidth="1"/>
    <col min="13317" max="13317" width="9.140625" style="852"/>
    <col min="13318" max="13319" width="9.140625" style="852" customWidth="1"/>
    <col min="13320" max="13321" width="9.140625" style="852"/>
    <col min="13322" max="13322" width="9" style="852" customWidth="1"/>
    <col min="13323" max="13564" width="9.140625" style="852"/>
    <col min="13565" max="13565" width="12" style="852" customWidth="1"/>
    <col min="13566" max="13566" width="54.140625" style="852" customWidth="1"/>
    <col min="13567" max="13567" width="21.28515625" style="852" customWidth="1"/>
    <col min="13568" max="13568" width="22" style="852" customWidth="1"/>
    <col min="13569" max="13569" width="22.7109375" style="852" customWidth="1"/>
    <col min="13570" max="13570" width="16.140625" style="852" customWidth="1"/>
    <col min="13571" max="13571" width="12.7109375" style="852" customWidth="1"/>
    <col min="13572" max="13572" width="9.140625" style="852" customWidth="1"/>
    <col min="13573" max="13573" width="9.140625" style="852"/>
    <col min="13574" max="13575" width="9.140625" style="852" customWidth="1"/>
    <col min="13576" max="13577" width="9.140625" style="852"/>
    <col min="13578" max="13578" width="9" style="852" customWidth="1"/>
    <col min="13579" max="13820" width="9.140625" style="852"/>
    <col min="13821" max="13821" width="12" style="852" customWidth="1"/>
    <col min="13822" max="13822" width="54.140625" style="852" customWidth="1"/>
    <col min="13823" max="13823" width="21.28515625" style="852" customWidth="1"/>
    <col min="13824" max="13824" width="22" style="852" customWidth="1"/>
    <col min="13825" max="13825" width="22.7109375" style="852" customWidth="1"/>
    <col min="13826" max="13826" width="16.140625" style="852" customWidth="1"/>
    <col min="13827" max="13827" width="12.7109375" style="852" customWidth="1"/>
    <col min="13828" max="13828" width="9.140625" style="852" customWidth="1"/>
    <col min="13829" max="13829" width="9.140625" style="852"/>
    <col min="13830" max="13831" width="9.140625" style="852" customWidth="1"/>
    <col min="13832" max="13833" width="9.140625" style="852"/>
    <col min="13834" max="13834" width="9" style="852" customWidth="1"/>
    <col min="13835" max="14076" width="9.140625" style="852"/>
    <col min="14077" max="14077" width="12" style="852" customWidth="1"/>
    <col min="14078" max="14078" width="54.140625" style="852" customWidth="1"/>
    <col min="14079" max="14079" width="21.28515625" style="852" customWidth="1"/>
    <col min="14080" max="14080" width="22" style="852" customWidth="1"/>
    <col min="14081" max="14081" width="22.7109375" style="852" customWidth="1"/>
    <col min="14082" max="14082" width="16.140625" style="852" customWidth="1"/>
    <col min="14083" max="14083" width="12.7109375" style="852" customWidth="1"/>
    <col min="14084" max="14084" width="9.140625" style="852" customWidth="1"/>
    <col min="14085" max="14085" width="9.140625" style="852"/>
    <col min="14086" max="14087" width="9.140625" style="852" customWidth="1"/>
    <col min="14088" max="14089" width="9.140625" style="852"/>
    <col min="14090" max="14090" width="9" style="852" customWidth="1"/>
    <col min="14091" max="14332" width="9.140625" style="852"/>
    <col min="14333" max="14333" width="12" style="852" customWidth="1"/>
    <col min="14334" max="14334" width="54.140625" style="852" customWidth="1"/>
    <col min="14335" max="14335" width="21.28515625" style="852" customWidth="1"/>
    <col min="14336" max="14336" width="22" style="852" customWidth="1"/>
    <col min="14337" max="14337" width="22.7109375" style="852" customWidth="1"/>
    <col min="14338" max="14338" width="16.140625" style="852" customWidth="1"/>
    <col min="14339" max="14339" width="12.7109375" style="852" customWidth="1"/>
    <col min="14340" max="14340" width="9.140625" style="852" customWidth="1"/>
    <col min="14341" max="14341" width="9.140625" style="852"/>
    <col min="14342" max="14343" width="9.140625" style="852" customWidth="1"/>
    <col min="14344" max="14345" width="9.140625" style="852"/>
    <col min="14346" max="14346" width="9" style="852" customWidth="1"/>
    <col min="14347" max="14588" width="9.140625" style="852"/>
    <col min="14589" max="14589" width="12" style="852" customWidth="1"/>
    <col min="14590" max="14590" width="54.140625" style="852" customWidth="1"/>
    <col min="14591" max="14591" width="21.28515625" style="852" customWidth="1"/>
    <col min="14592" max="14592" width="22" style="852" customWidth="1"/>
    <col min="14593" max="14593" width="22.7109375" style="852" customWidth="1"/>
    <col min="14594" max="14594" width="16.140625" style="852" customWidth="1"/>
    <col min="14595" max="14595" width="12.7109375" style="852" customWidth="1"/>
    <col min="14596" max="14596" width="9.140625" style="852" customWidth="1"/>
    <col min="14597" max="14597" width="9.140625" style="852"/>
    <col min="14598" max="14599" width="9.140625" style="852" customWidth="1"/>
    <col min="14600" max="14601" width="9.140625" style="852"/>
    <col min="14602" max="14602" width="9" style="852" customWidth="1"/>
    <col min="14603" max="14844" width="9.140625" style="852"/>
    <col min="14845" max="14845" width="12" style="852" customWidth="1"/>
    <col min="14846" max="14846" width="54.140625" style="852" customWidth="1"/>
    <col min="14847" max="14847" width="21.28515625" style="852" customWidth="1"/>
    <col min="14848" max="14848" width="22" style="852" customWidth="1"/>
    <col min="14849" max="14849" width="22.7109375" style="852" customWidth="1"/>
    <col min="14850" max="14850" width="16.140625" style="852" customWidth="1"/>
    <col min="14851" max="14851" width="12.7109375" style="852" customWidth="1"/>
    <col min="14852" max="14852" width="9.140625" style="852" customWidth="1"/>
    <col min="14853" max="14853" width="9.140625" style="852"/>
    <col min="14854" max="14855" width="9.140625" style="852" customWidth="1"/>
    <col min="14856" max="14857" width="9.140625" style="852"/>
    <col min="14858" max="14858" width="9" style="852" customWidth="1"/>
    <col min="14859" max="15100" width="9.140625" style="852"/>
    <col min="15101" max="15101" width="12" style="852" customWidth="1"/>
    <col min="15102" max="15102" width="54.140625" style="852" customWidth="1"/>
    <col min="15103" max="15103" width="21.28515625" style="852" customWidth="1"/>
    <col min="15104" max="15104" width="22" style="852" customWidth="1"/>
    <col min="15105" max="15105" width="22.7109375" style="852" customWidth="1"/>
    <col min="15106" max="15106" width="16.140625" style="852" customWidth="1"/>
    <col min="15107" max="15107" width="12.7109375" style="852" customWidth="1"/>
    <col min="15108" max="15108" width="9.140625" style="852" customWidth="1"/>
    <col min="15109" max="15109" width="9.140625" style="852"/>
    <col min="15110" max="15111" width="9.140625" style="852" customWidth="1"/>
    <col min="15112" max="15113" width="9.140625" style="852"/>
    <col min="15114" max="15114" width="9" style="852" customWidth="1"/>
    <col min="15115" max="15356" width="9.140625" style="852"/>
    <col min="15357" max="15357" width="12" style="852" customWidth="1"/>
    <col min="15358" max="15358" width="54.140625" style="852" customWidth="1"/>
    <col min="15359" max="15359" width="21.28515625" style="852" customWidth="1"/>
    <col min="15360" max="15360" width="22" style="852" customWidth="1"/>
    <col min="15361" max="15361" width="22.7109375" style="852" customWidth="1"/>
    <col min="15362" max="15362" width="16.140625" style="852" customWidth="1"/>
    <col min="15363" max="15363" width="12.7109375" style="852" customWidth="1"/>
    <col min="15364" max="15364" width="9.140625" style="852" customWidth="1"/>
    <col min="15365" max="15365" width="9.140625" style="852"/>
    <col min="15366" max="15367" width="9.140625" style="852" customWidth="1"/>
    <col min="15368" max="15369" width="9.140625" style="852"/>
    <col min="15370" max="15370" width="9" style="852" customWidth="1"/>
    <col min="15371" max="15612" width="9.140625" style="852"/>
    <col min="15613" max="15613" width="12" style="852" customWidth="1"/>
    <col min="15614" max="15614" width="54.140625" style="852" customWidth="1"/>
    <col min="15615" max="15615" width="21.28515625" style="852" customWidth="1"/>
    <col min="15616" max="15616" width="22" style="852" customWidth="1"/>
    <col min="15617" max="15617" width="22.7109375" style="852" customWidth="1"/>
    <col min="15618" max="15618" width="16.140625" style="852" customWidth="1"/>
    <col min="15619" max="15619" width="12.7109375" style="852" customWidth="1"/>
    <col min="15620" max="15620" width="9.140625" style="852" customWidth="1"/>
    <col min="15621" max="15621" width="9.140625" style="852"/>
    <col min="15622" max="15623" width="9.140625" style="852" customWidth="1"/>
    <col min="15624" max="15625" width="9.140625" style="852"/>
    <col min="15626" max="15626" width="9" style="852" customWidth="1"/>
    <col min="15627" max="15868" width="9.140625" style="852"/>
    <col min="15869" max="15869" width="12" style="852" customWidth="1"/>
    <col min="15870" max="15870" width="54.140625" style="852" customWidth="1"/>
    <col min="15871" max="15871" width="21.28515625" style="852" customWidth="1"/>
    <col min="15872" max="15872" width="22" style="852" customWidth="1"/>
    <col min="15873" max="15873" width="22.7109375" style="852" customWidth="1"/>
    <col min="15874" max="15874" width="16.140625" style="852" customWidth="1"/>
    <col min="15875" max="15875" width="12.7109375" style="852" customWidth="1"/>
    <col min="15876" max="15876" width="9.140625" style="852" customWidth="1"/>
    <col min="15877" max="15877" width="9.140625" style="852"/>
    <col min="15878" max="15879" width="9.140625" style="852" customWidth="1"/>
    <col min="15880" max="15881" width="9.140625" style="852"/>
    <col min="15882" max="15882" width="9" style="852" customWidth="1"/>
    <col min="15883" max="16124" width="9.140625" style="852"/>
    <col min="16125" max="16125" width="12" style="852" customWidth="1"/>
    <col min="16126" max="16126" width="54.140625" style="852" customWidth="1"/>
    <col min="16127" max="16127" width="21.28515625" style="852" customWidth="1"/>
    <col min="16128" max="16128" width="22" style="852" customWidth="1"/>
    <col min="16129" max="16129" width="22.7109375" style="852" customWidth="1"/>
    <col min="16130" max="16130" width="16.140625" style="852" customWidth="1"/>
    <col min="16131" max="16131" width="12.7109375" style="852" customWidth="1"/>
    <col min="16132" max="16132" width="9.140625" style="852" customWidth="1"/>
    <col min="16133" max="16133" width="9.140625" style="852"/>
    <col min="16134" max="16135" width="9.140625" style="852" customWidth="1"/>
    <col min="16136" max="16137" width="9.140625" style="852"/>
    <col min="16138" max="16138" width="9" style="852" customWidth="1"/>
    <col min="16139" max="16384" width="9.140625" style="852"/>
  </cols>
  <sheetData>
    <row r="1" spans="2:16" ht="28.5" customHeight="1">
      <c r="B1" s="1560"/>
      <c r="C1" s="1561"/>
      <c r="D1" s="1561"/>
      <c r="G1" s="1563"/>
      <c r="H1" s="1563"/>
      <c r="I1" s="1563"/>
      <c r="J1" s="1563"/>
      <c r="K1" s="1563"/>
      <c r="L1" s="1563"/>
      <c r="M1" s="1563"/>
      <c r="N1" s="1564"/>
      <c r="O1" s="1564"/>
      <c r="P1" s="1334"/>
    </row>
    <row r="2" spans="2:16" ht="28.5" customHeight="1">
      <c r="B2" s="853" t="s">
        <v>547</v>
      </c>
      <c r="C2" s="853"/>
      <c r="D2" s="853"/>
      <c r="E2" s="1565"/>
      <c r="F2" s="1323"/>
      <c r="G2" s="1563"/>
      <c r="H2" s="1563"/>
      <c r="I2" s="1563"/>
      <c r="J2" s="1563"/>
      <c r="K2" s="1563"/>
      <c r="L2" s="1563"/>
      <c r="M2" s="1563"/>
      <c r="N2" s="1564"/>
      <c r="O2" s="1564"/>
      <c r="P2" s="1334"/>
    </row>
    <row r="3" spans="2:16" ht="21.75" customHeight="1" thickBot="1">
      <c r="B3" s="854" t="s">
        <v>352</v>
      </c>
      <c r="C3" s="854"/>
      <c r="D3" s="854"/>
      <c r="E3" s="854"/>
    </row>
    <row r="4" spans="2:16" ht="21" customHeight="1" thickBot="1">
      <c r="B4" s="1831" t="s">
        <v>353</v>
      </c>
      <c r="C4" s="1832"/>
      <c r="D4" s="1832"/>
      <c r="E4" s="1833"/>
    </row>
    <row r="5" spans="2:16" ht="21" customHeight="1" thickBot="1">
      <c r="B5" s="855" t="s">
        <v>354</v>
      </c>
      <c r="C5" s="856" t="s">
        <v>549</v>
      </c>
      <c r="D5" s="857" t="s">
        <v>550</v>
      </c>
      <c r="E5" s="858"/>
      <c r="F5" s="859"/>
    </row>
    <row r="6" spans="2:16" ht="30" customHeight="1" thickBot="1">
      <c r="B6" s="860" t="s">
        <v>165</v>
      </c>
      <c r="C6" s="861" t="s">
        <v>166</v>
      </c>
      <c r="D6" s="862" t="s">
        <v>166</v>
      </c>
      <c r="E6" s="863" t="s">
        <v>355</v>
      </c>
      <c r="F6" s="864"/>
    </row>
    <row r="7" spans="2:16" ht="21" customHeight="1">
      <c r="B7" s="865" t="s">
        <v>356</v>
      </c>
      <c r="C7" s="866">
        <v>8435.2000000000007</v>
      </c>
      <c r="D7" s="867">
        <v>10208.053</v>
      </c>
      <c r="E7" s="1466">
        <v>-17.367200189889289</v>
      </c>
      <c r="F7" s="868"/>
    </row>
    <row r="8" spans="2:16" ht="21" customHeight="1">
      <c r="B8" s="870" t="s">
        <v>580</v>
      </c>
      <c r="C8" s="871">
        <v>8427.598</v>
      </c>
      <c r="D8" s="872">
        <v>10110.442999999999</v>
      </c>
      <c r="E8" s="1467">
        <v>-16.644621803416523</v>
      </c>
      <c r="F8" s="868"/>
    </row>
    <row r="9" spans="2:16" ht="21" customHeight="1">
      <c r="B9" s="873" t="s">
        <v>357</v>
      </c>
      <c r="C9" s="874">
        <v>445057.21299999999</v>
      </c>
      <c r="D9" s="875">
        <v>509095.51500000001</v>
      </c>
      <c r="E9" s="1467">
        <v>-12.578838373777469</v>
      </c>
      <c r="F9" s="868"/>
    </row>
    <row r="10" spans="2:16" ht="21" customHeight="1" thickBot="1">
      <c r="B10" s="870" t="s">
        <v>580</v>
      </c>
      <c r="C10" s="874">
        <v>323846.46100000001</v>
      </c>
      <c r="D10" s="875">
        <v>366301.674</v>
      </c>
      <c r="E10" s="1468">
        <v>-11.590231771640768</v>
      </c>
      <c r="F10" s="868"/>
    </row>
    <row r="11" spans="2:16" ht="34.5" customHeight="1" thickBot="1">
      <c r="B11" s="876" t="s">
        <v>358</v>
      </c>
      <c r="C11" s="1137" t="s">
        <v>166</v>
      </c>
      <c r="D11" s="1138" t="s">
        <v>166</v>
      </c>
      <c r="E11" s="877" t="s">
        <v>355</v>
      </c>
      <c r="F11" s="868"/>
    </row>
    <row r="12" spans="2:16" ht="21" customHeight="1">
      <c r="B12" s="865" t="s">
        <v>359</v>
      </c>
      <c r="C12" s="878">
        <v>211203.54199999999</v>
      </c>
      <c r="D12" s="867">
        <v>243397.83799999999</v>
      </c>
      <c r="E12" s="1469">
        <v>-13.227026281145521</v>
      </c>
      <c r="F12" s="868"/>
    </row>
    <row r="13" spans="2:16" ht="21" customHeight="1">
      <c r="B13" s="870" t="s">
        <v>580</v>
      </c>
      <c r="C13" s="879">
        <v>211203.54199999999</v>
      </c>
      <c r="D13" s="872">
        <v>243397.83799999999</v>
      </c>
      <c r="E13" s="1470">
        <v>-13.227026281145521</v>
      </c>
      <c r="F13" s="868"/>
    </row>
    <row r="14" spans="2:16" ht="21" customHeight="1">
      <c r="B14" s="873" t="s">
        <v>360</v>
      </c>
      <c r="C14" s="880">
        <v>662468.098</v>
      </c>
      <c r="D14" s="875">
        <v>766040.35699999996</v>
      </c>
      <c r="E14" s="1470">
        <v>-13.520470305978927</v>
      </c>
      <c r="F14" s="868"/>
    </row>
    <row r="15" spans="2:16" ht="21" customHeight="1" thickBot="1">
      <c r="B15" s="881" t="s">
        <v>580</v>
      </c>
      <c r="C15" s="882">
        <v>661846.495</v>
      </c>
      <c r="D15" s="883">
        <v>765954.40399999998</v>
      </c>
      <c r="E15" s="1471">
        <v>-13.591919891879098</v>
      </c>
      <c r="F15" s="868"/>
    </row>
    <row r="16" spans="2:16" ht="21" customHeight="1" thickBot="1">
      <c r="B16" s="884" t="s">
        <v>361</v>
      </c>
      <c r="C16" s="885"/>
      <c r="D16" s="885"/>
      <c r="E16" s="886"/>
      <c r="F16" s="868"/>
    </row>
    <row r="17" spans="2:6" ht="21" customHeight="1" thickBot="1">
      <c r="B17" s="887"/>
      <c r="C17" s="888" t="s">
        <v>165</v>
      </c>
      <c r="D17" s="889" t="s">
        <v>358</v>
      </c>
      <c r="E17" s="890"/>
      <c r="F17" s="868"/>
    </row>
    <row r="18" spans="2:6" ht="21" customHeight="1">
      <c r="B18" s="1566" t="s">
        <v>581</v>
      </c>
      <c r="C18" s="1567">
        <f>C8/C7*100</f>
        <v>99.909877655538679</v>
      </c>
      <c r="D18" s="1568">
        <f>C13/C12*100</f>
        <v>100</v>
      </c>
      <c r="E18" s="891"/>
      <c r="F18" s="868"/>
    </row>
    <row r="19" spans="2:6" ht="21" customHeight="1" thickBot="1">
      <c r="B19" s="1569" t="s">
        <v>582</v>
      </c>
      <c r="C19" s="1570">
        <f>C10/C9*100</f>
        <v>72.765130311459529</v>
      </c>
      <c r="D19" s="1571">
        <f>C15/C14*100</f>
        <v>99.906168613722429</v>
      </c>
      <c r="E19" s="890"/>
      <c r="F19" s="868"/>
    </row>
    <row r="20" spans="2:6" ht="21" customHeight="1" thickBot="1">
      <c r="B20" s="1572"/>
      <c r="C20" s="1573"/>
      <c r="D20" s="1573"/>
      <c r="E20" s="890"/>
      <c r="F20" s="868"/>
    </row>
    <row r="21" spans="2:6" ht="21" customHeight="1" thickBot="1">
      <c r="B21" s="1834" t="s">
        <v>362</v>
      </c>
      <c r="C21" s="1835"/>
      <c r="D21" s="1836"/>
      <c r="E21" s="892"/>
      <c r="F21" s="868"/>
    </row>
    <row r="22" spans="2:6" ht="21" customHeight="1" thickBot="1">
      <c r="B22" s="893" t="s">
        <v>363</v>
      </c>
      <c r="C22" s="856" t="str">
        <f>C5</f>
        <v>I-XII 2019 Rok</v>
      </c>
      <c r="D22" s="857" t="str">
        <f>D5</f>
        <v>I-XII 2018 Rok</v>
      </c>
      <c r="F22" s="868"/>
    </row>
    <row r="23" spans="2:6" ht="21" customHeight="1">
      <c r="B23" s="894" t="s">
        <v>364</v>
      </c>
      <c r="C23" s="895">
        <v>-202768.34199999998</v>
      </c>
      <c r="D23" s="896">
        <v>-233189.78499999997</v>
      </c>
      <c r="E23" s="869"/>
      <c r="F23" s="868"/>
    </row>
    <row r="24" spans="2:6" ht="21" customHeight="1">
      <c r="B24" s="897" t="s">
        <v>580</v>
      </c>
      <c r="C24" s="898">
        <v>-202775.94399999999</v>
      </c>
      <c r="D24" s="899">
        <v>-233287.39499999999</v>
      </c>
      <c r="E24" s="869"/>
      <c r="F24" s="868"/>
    </row>
    <row r="25" spans="2:6" ht="21" customHeight="1">
      <c r="B25" s="900" t="s">
        <v>365</v>
      </c>
      <c r="C25" s="898">
        <v>-217410.88500000001</v>
      </c>
      <c r="D25" s="899">
        <v>-256944.84199999995</v>
      </c>
      <c r="E25" s="869"/>
      <c r="F25" s="868"/>
    </row>
    <row r="26" spans="2:6" ht="21" customHeight="1" thickBot="1">
      <c r="B26" s="901" t="s">
        <v>580</v>
      </c>
      <c r="C26" s="902">
        <v>-338000.03399999999</v>
      </c>
      <c r="D26" s="903">
        <v>-399652.73</v>
      </c>
      <c r="E26" s="869"/>
      <c r="F26" s="868"/>
    </row>
    <row r="27" spans="2:6" ht="21" customHeight="1">
      <c r="B27" s="1565" t="s">
        <v>548</v>
      </c>
      <c r="C27" s="1565"/>
      <c r="D27" s="1565"/>
      <c r="E27" s="1565"/>
      <c r="F27" s="868"/>
    </row>
    <row r="28" spans="2:6" ht="21" customHeight="1">
      <c r="B28" s="904" t="s">
        <v>352</v>
      </c>
      <c r="C28" s="905"/>
      <c r="D28" s="905"/>
    </row>
    <row r="29" spans="2:6" ht="11.25" customHeight="1" thickBot="1"/>
    <row r="30" spans="2:6" ht="18" customHeight="1" thickBot="1">
      <c r="B30" s="1831" t="s">
        <v>203</v>
      </c>
      <c r="C30" s="1832"/>
      <c r="D30" s="1833"/>
    </row>
    <row r="31" spans="2:6" ht="18" customHeight="1" thickBot="1">
      <c r="B31" s="855" t="s">
        <v>354</v>
      </c>
      <c r="C31" s="856" t="str">
        <f>C5</f>
        <v>I-XII 2019 Rok</v>
      </c>
      <c r="D31" s="857" t="str">
        <f>D5</f>
        <v>I-XII 2018 Rok</v>
      </c>
    </row>
    <row r="32" spans="2:6" ht="18" customHeight="1" thickBot="1">
      <c r="B32" s="876" t="s">
        <v>165</v>
      </c>
      <c r="C32" s="906" t="s">
        <v>166</v>
      </c>
      <c r="D32" s="907" t="s">
        <v>166</v>
      </c>
    </row>
    <row r="33" spans="2:9" ht="18" customHeight="1">
      <c r="B33" s="908" t="s">
        <v>366</v>
      </c>
      <c r="C33" s="909">
        <v>12246.77</v>
      </c>
      <c r="D33" s="910">
        <v>13830.486000000001</v>
      </c>
      <c r="E33" s="868"/>
      <c r="H33" s="1606"/>
      <c r="I33" s="1606"/>
    </row>
    <row r="34" spans="2:9" ht="18" customHeight="1">
      <c r="B34" s="911" t="s">
        <v>580</v>
      </c>
      <c r="C34" s="912">
        <v>12178.477999999999</v>
      </c>
      <c r="D34" s="913">
        <v>13427.346</v>
      </c>
      <c r="E34" s="868"/>
      <c r="H34" s="1606"/>
      <c r="I34" s="1606"/>
    </row>
    <row r="35" spans="2:9" ht="18" customHeight="1">
      <c r="B35" s="914" t="s">
        <v>367</v>
      </c>
      <c r="C35" s="915">
        <v>851231.83299999998</v>
      </c>
      <c r="D35" s="916">
        <v>874683.59299999999</v>
      </c>
      <c r="E35" s="868"/>
      <c r="H35" s="1606"/>
      <c r="I35" s="1606"/>
    </row>
    <row r="36" spans="2:9" ht="18" customHeight="1" thickBot="1">
      <c r="B36" s="911" t="s">
        <v>580</v>
      </c>
      <c r="C36" s="915">
        <v>649736.36399999994</v>
      </c>
      <c r="D36" s="916">
        <v>631506.28099999996</v>
      </c>
      <c r="E36" s="868"/>
      <c r="H36" s="1606"/>
      <c r="I36" s="1606"/>
    </row>
    <row r="37" spans="2:9" ht="18" customHeight="1" thickBot="1">
      <c r="B37" s="876" t="s">
        <v>358</v>
      </c>
      <c r="C37" s="906" t="s">
        <v>166</v>
      </c>
      <c r="D37" s="907" t="s">
        <v>166</v>
      </c>
      <c r="E37" s="868"/>
    </row>
    <row r="38" spans="2:9" ht="18" customHeight="1">
      <c r="B38" s="908" t="s">
        <v>366</v>
      </c>
      <c r="C38" s="909">
        <v>494200.20299999998</v>
      </c>
      <c r="D38" s="910">
        <v>427169.641</v>
      </c>
      <c r="E38" s="868"/>
    </row>
    <row r="39" spans="2:9" ht="18" customHeight="1">
      <c r="B39" s="911" t="s">
        <v>580</v>
      </c>
      <c r="C39" s="912">
        <v>494200.20299999998</v>
      </c>
      <c r="D39" s="913">
        <v>427169.641</v>
      </c>
      <c r="E39" s="868"/>
    </row>
    <row r="40" spans="2:9" ht="18" customHeight="1">
      <c r="B40" s="914" t="s">
        <v>368</v>
      </c>
      <c r="C40" s="915">
        <v>1465679.6569999999</v>
      </c>
      <c r="D40" s="916">
        <v>1423439.135</v>
      </c>
      <c r="E40" s="868"/>
    </row>
    <row r="41" spans="2:9" ht="18" customHeight="1" thickBot="1">
      <c r="B41" s="917" t="s">
        <v>580</v>
      </c>
      <c r="C41" s="918">
        <v>1464452.3230000001</v>
      </c>
      <c r="D41" s="919">
        <v>1423201.2560000001</v>
      </c>
      <c r="E41" s="868"/>
    </row>
    <row r="42" spans="2:9" ht="18" customHeight="1" thickBot="1"/>
    <row r="43" spans="2:9" ht="18" customHeight="1" thickBot="1">
      <c r="B43" s="1828" t="s">
        <v>369</v>
      </c>
      <c r="C43" s="1829"/>
      <c r="D43" s="1830"/>
    </row>
    <row r="44" spans="2:9" ht="18" customHeight="1" thickBot="1">
      <c r="B44" s="920" t="s">
        <v>203</v>
      </c>
      <c r="C44" s="856" t="str">
        <f>C5</f>
        <v>I-XII 2019 Rok</v>
      </c>
      <c r="D44" s="857" t="str">
        <f>D5</f>
        <v>I-XII 2018 Rok</v>
      </c>
      <c r="F44" s="1391"/>
    </row>
    <row r="45" spans="2:9" ht="18" customHeight="1">
      <c r="B45" s="908" t="s">
        <v>366</v>
      </c>
      <c r="C45" s="909">
        <v>-481953.43299999996</v>
      </c>
      <c r="D45" s="910">
        <v>-413339.15500000003</v>
      </c>
      <c r="E45" s="868"/>
      <c r="F45" s="1391"/>
    </row>
    <row r="46" spans="2:9" ht="18" customHeight="1">
      <c r="B46" s="911" t="s">
        <v>580</v>
      </c>
      <c r="C46" s="912">
        <v>-482021.72499999998</v>
      </c>
      <c r="D46" s="913">
        <v>-413742.29499999998</v>
      </c>
      <c r="E46" s="868"/>
      <c r="F46" s="885"/>
    </row>
    <row r="47" spans="2:9" ht="18" customHeight="1">
      <c r="B47" s="914" t="s">
        <v>367</v>
      </c>
      <c r="C47" s="915">
        <v>-614447.82399999991</v>
      </c>
      <c r="D47" s="913">
        <v>-548755.54200000002</v>
      </c>
      <c r="E47" s="868"/>
      <c r="F47" s="885"/>
    </row>
    <row r="48" spans="2:9" ht="18" customHeight="1" thickBot="1">
      <c r="B48" s="917" t="s">
        <v>580</v>
      </c>
      <c r="C48" s="918">
        <v>-814715.95900000015</v>
      </c>
      <c r="D48" s="921">
        <v>-791694.97500000009</v>
      </c>
      <c r="E48" s="868"/>
    </row>
    <row r="49" spans="1:11" ht="23.25" customHeight="1"/>
    <row r="50" spans="1:11" ht="28.5" customHeight="1">
      <c r="A50" s="1335"/>
      <c r="B50" s="1574"/>
      <c r="C50" s="1575"/>
      <c r="D50" s="1563"/>
      <c r="E50" s="1563"/>
      <c r="F50" s="1563"/>
      <c r="G50" s="1563"/>
      <c r="H50" s="1564"/>
      <c r="I50" s="1564"/>
      <c r="J50" s="864"/>
      <c r="K50" s="864"/>
    </row>
    <row r="51" spans="1:11" ht="28.5" customHeight="1">
      <c r="A51" s="1335"/>
      <c r="B51" s="1562"/>
      <c r="C51" s="1576"/>
      <c r="D51" s="1563"/>
      <c r="E51" s="1563"/>
      <c r="F51" s="1563"/>
      <c r="G51" s="1563"/>
      <c r="H51" s="1564"/>
      <c r="I51" s="1564"/>
      <c r="J51" s="1334"/>
      <c r="K51" s="1334"/>
    </row>
    <row r="52" spans="1:11" ht="28.5" customHeight="1">
      <c r="A52" s="1335"/>
      <c r="B52" s="1562"/>
      <c r="C52" s="1576"/>
      <c r="D52" s="1563"/>
      <c r="E52" s="1563"/>
      <c r="F52" s="1563"/>
      <c r="G52" s="1563"/>
      <c r="H52" s="1564"/>
      <c r="I52" s="1564"/>
      <c r="J52" s="1334"/>
      <c r="K52" s="1334"/>
    </row>
    <row r="53" spans="1:11" ht="28.5" customHeight="1">
      <c r="A53" s="1335"/>
      <c r="B53" s="1334"/>
      <c r="C53" s="1334"/>
      <c r="D53" s="1334"/>
      <c r="E53" s="1334"/>
      <c r="F53" s="1334"/>
      <c r="G53" s="1334"/>
      <c r="H53" s="1334"/>
      <c r="I53" s="1334"/>
      <c r="J53" s="1335"/>
      <c r="K53" s="1335"/>
    </row>
    <row r="54" spans="1:11" ht="28.5" customHeight="1">
      <c r="B54" s="1334"/>
      <c r="C54" s="1334"/>
      <c r="D54" s="1334"/>
      <c r="E54" s="1334"/>
      <c r="F54" s="1334"/>
      <c r="G54" s="1334"/>
      <c r="H54" s="1334"/>
      <c r="I54" s="1334"/>
      <c r="J54" s="1335"/>
      <c r="K54" s="1335"/>
    </row>
    <row r="55" spans="1:11" ht="28.5" customHeight="1">
      <c r="B55" s="1335"/>
      <c r="C55" s="1335"/>
      <c r="D55" s="1335"/>
      <c r="E55" s="1335"/>
      <c r="F55" s="1335"/>
      <c r="G55" s="1335"/>
      <c r="H55" s="1335"/>
      <c r="I55" s="1335"/>
      <c r="J55" s="1335"/>
      <c r="K55" s="1335"/>
    </row>
    <row r="56" spans="1:11" ht="28.5" customHeight="1">
      <c r="B56" s="1335"/>
      <c r="C56" s="1335"/>
      <c r="D56" s="1335"/>
      <c r="E56" s="1335"/>
      <c r="F56" s="1335"/>
      <c r="G56" s="1335"/>
      <c r="H56" s="1335"/>
      <c r="I56" s="1335"/>
      <c r="J56" s="1335"/>
      <c r="K56" s="1335"/>
    </row>
    <row r="57" spans="1:11" ht="28.5" customHeight="1">
      <c r="B57" s="1335"/>
      <c r="C57" s="1335"/>
      <c r="D57" s="1335"/>
      <c r="E57" s="1335"/>
      <c r="F57" s="1335"/>
      <c r="G57" s="1335"/>
      <c r="H57" s="1335"/>
      <c r="I57" s="1335"/>
      <c r="J57" s="1335"/>
      <c r="K57" s="1335"/>
    </row>
    <row r="58" spans="1:11" ht="28.5" customHeight="1">
      <c r="B58" s="1335"/>
      <c r="C58" s="1335"/>
      <c r="D58" s="1335"/>
      <c r="E58" s="1335"/>
      <c r="F58" s="1335"/>
      <c r="G58" s="1335"/>
      <c r="H58" s="1335"/>
      <c r="I58" s="1335"/>
      <c r="J58" s="1335"/>
      <c r="K58" s="1335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4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C1" zoomScale="90" zoomScaleNormal="90" workbookViewId="0">
      <selection activeCell="W5" sqref="W5"/>
    </sheetView>
  </sheetViews>
  <sheetFormatPr defaultRowHeight="12.75"/>
  <cols>
    <col min="1" max="1" width="5.7109375" style="485" customWidth="1"/>
    <col min="2" max="2" width="15.140625" style="485" customWidth="1"/>
    <col min="3" max="3" width="11.140625" style="485" customWidth="1"/>
    <col min="4" max="4" width="11.42578125" style="485" customWidth="1"/>
    <col min="5" max="5" width="10.85546875" style="485" customWidth="1"/>
    <col min="6" max="6" width="14.5703125" style="485" customWidth="1"/>
    <col min="7" max="7" width="14.7109375" style="485" customWidth="1"/>
    <col min="8" max="8" width="10.5703125" style="485" customWidth="1"/>
    <col min="9" max="9" width="11.5703125" style="485" customWidth="1"/>
    <col min="10" max="10" width="9.85546875" style="485" customWidth="1"/>
    <col min="11" max="11" width="10.7109375" style="485" customWidth="1"/>
    <col min="12" max="12" width="3.42578125" style="485" customWidth="1"/>
    <col min="13" max="13" width="15" style="485" customWidth="1"/>
    <col min="14" max="14" width="10.42578125" style="485" customWidth="1"/>
    <col min="15" max="15" width="10.5703125" style="485" customWidth="1"/>
    <col min="16" max="16" width="11.7109375" style="485" customWidth="1"/>
    <col min="17" max="17" width="13.5703125" style="485" customWidth="1"/>
    <col min="18" max="18" width="14.5703125" style="485" customWidth="1"/>
    <col min="19" max="19" width="10.28515625" style="485" customWidth="1"/>
    <col min="20" max="20" width="11.42578125" style="485" customWidth="1"/>
    <col min="21" max="22" width="10.140625" style="485" customWidth="1"/>
    <col min="23" max="23" width="22.85546875" style="485" customWidth="1"/>
    <col min="24" max="24" width="14" style="485" customWidth="1"/>
    <col min="25" max="25" width="15.42578125" style="485" customWidth="1"/>
    <col min="26" max="29" width="14.140625" style="485" customWidth="1"/>
    <col min="30" max="16384" width="9.140625" style="485"/>
  </cols>
  <sheetData>
    <row r="1" spans="2:23" ht="24.75" customHeight="1">
      <c r="B1" s="481" t="s">
        <v>204</v>
      </c>
      <c r="C1" s="482"/>
      <c r="D1" s="482"/>
      <c r="E1" s="482"/>
      <c r="F1" s="482"/>
      <c r="G1" s="482"/>
      <c r="H1" s="483"/>
      <c r="I1" s="484"/>
      <c r="K1" s="486"/>
      <c r="L1" s="486"/>
      <c r="M1" s="486"/>
      <c r="N1" s="486"/>
      <c r="O1" s="77"/>
      <c r="P1" s="77"/>
      <c r="Q1" s="77"/>
    </row>
    <row r="2" spans="2:23" ht="4.5" customHeight="1">
      <c r="B2" s="481"/>
      <c r="C2" s="482"/>
      <c r="D2" s="482"/>
      <c r="E2" s="482"/>
      <c r="F2" s="482"/>
      <c r="G2" s="482"/>
      <c r="H2" s="483"/>
      <c r="I2" s="484"/>
      <c r="K2" s="486"/>
      <c r="L2" s="486"/>
      <c r="M2" s="486"/>
      <c r="N2" s="486"/>
      <c r="O2" s="77"/>
      <c r="P2" s="77"/>
      <c r="Q2" s="77"/>
    </row>
    <row r="3" spans="2:23" ht="24.75" customHeight="1">
      <c r="B3" s="1143" t="s">
        <v>458</v>
      </c>
      <c r="C3"/>
      <c r="F3" s="482"/>
      <c r="G3" s="482"/>
      <c r="H3" s="483"/>
      <c r="I3" s="484"/>
      <c r="M3" s="1143" t="s">
        <v>474</v>
      </c>
      <c r="N3"/>
      <c r="Q3" s="482"/>
      <c r="R3" s="482"/>
      <c r="S3" s="483"/>
    </row>
    <row r="4" spans="2:23" ht="21" customHeight="1">
      <c r="B4" s="488" t="s">
        <v>555</v>
      </c>
      <c r="C4" s="488"/>
      <c r="D4" s="488"/>
      <c r="E4" s="488"/>
      <c r="F4" s="488"/>
      <c r="G4" s="488"/>
      <c r="H4" s="488"/>
      <c r="I4" s="489"/>
      <c r="J4" s="489"/>
      <c r="M4" s="488" t="s">
        <v>556</v>
      </c>
      <c r="N4" s="488"/>
      <c r="O4" s="488"/>
      <c r="P4" s="488"/>
      <c r="Q4" s="488"/>
      <c r="R4" s="488"/>
      <c r="S4" s="488"/>
      <c r="T4" s="488"/>
    </row>
    <row r="5" spans="2:23" ht="15" customHeight="1" thickBot="1">
      <c r="B5" s="486"/>
      <c r="C5" s="486"/>
      <c r="D5" s="486"/>
      <c r="E5" s="486"/>
      <c r="F5" s="486"/>
      <c r="G5" s="487"/>
      <c r="H5" s="487"/>
      <c r="M5" s="487"/>
      <c r="N5" s="487"/>
      <c r="O5" s="487"/>
      <c r="P5" s="487"/>
      <c r="Q5" s="487"/>
      <c r="R5" s="487"/>
      <c r="S5" s="487"/>
    </row>
    <row r="6" spans="2:23" ht="21" thickBot="1">
      <c r="B6" s="492" t="s">
        <v>165</v>
      </c>
      <c r="C6" s="493"/>
      <c r="D6" s="493"/>
      <c r="E6" s="493"/>
      <c r="F6" s="493"/>
      <c r="G6" s="493"/>
      <c r="H6" s="493"/>
      <c r="I6" s="494"/>
      <c r="M6" s="492" t="s">
        <v>205</v>
      </c>
      <c r="N6" s="493"/>
      <c r="O6" s="493"/>
      <c r="P6" s="494"/>
      <c r="Q6" s="493"/>
      <c r="R6" s="493"/>
      <c r="S6" s="493"/>
      <c r="T6" s="494"/>
    </row>
    <row r="7" spans="2:23" ht="16.5" thickBot="1">
      <c r="B7" s="495" t="s">
        <v>554</v>
      </c>
      <c r="C7" s="496"/>
      <c r="D7" s="497"/>
      <c r="E7" s="498"/>
      <c r="F7" s="495" t="s">
        <v>553</v>
      </c>
      <c r="G7" s="496"/>
      <c r="H7" s="497"/>
      <c r="I7" s="498"/>
      <c r="M7" s="495" t="s">
        <v>554</v>
      </c>
      <c r="N7" s="496"/>
      <c r="O7" s="497"/>
      <c r="P7" s="498"/>
      <c r="Q7" s="495" t="s">
        <v>553</v>
      </c>
      <c r="R7" s="496"/>
      <c r="S7" s="497"/>
      <c r="T7" s="498"/>
    </row>
    <row r="8" spans="2:23" ht="43.5" thickBot="1">
      <c r="B8" s="499" t="s">
        <v>206</v>
      </c>
      <c r="C8" s="500" t="s">
        <v>203</v>
      </c>
      <c r="D8" s="501" t="s">
        <v>207</v>
      </c>
      <c r="E8" s="502" t="s">
        <v>169</v>
      </c>
      <c r="F8" s="503" t="s">
        <v>206</v>
      </c>
      <c r="G8" s="500" t="s">
        <v>203</v>
      </c>
      <c r="H8" s="501" t="s">
        <v>207</v>
      </c>
      <c r="I8" s="502" t="s">
        <v>169</v>
      </c>
      <c r="M8" s="499" t="s">
        <v>206</v>
      </c>
      <c r="N8" s="500" t="s">
        <v>203</v>
      </c>
      <c r="O8" s="501" t="s">
        <v>207</v>
      </c>
      <c r="P8" s="502" t="s">
        <v>169</v>
      </c>
      <c r="Q8" s="499" t="s">
        <v>206</v>
      </c>
      <c r="R8" s="500" t="s">
        <v>203</v>
      </c>
      <c r="S8" s="501" t="s">
        <v>207</v>
      </c>
      <c r="T8" s="502" t="s">
        <v>169</v>
      </c>
    </row>
    <row r="9" spans="2:23" ht="15" thickBot="1">
      <c r="B9" s="922" t="s">
        <v>166</v>
      </c>
      <c r="C9" s="923">
        <v>874683.59299999999</v>
      </c>
      <c r="D9" s="924">
        <v>3719576.7319999998</v>
      </c>
      <c r="E9" s="925">
        <v>509095.51500000001</v>
      </c>
      <c r="F9" s="922" t="s">
        <v>166</v>
      </c>
      <c r="G9" s="923">
        <v>851231.83299999998</v>
      </c>
      <c r="H9" s="926">
        <v>3658212.34</v>
      </c>
      <c r="I9" s="925">
        <v>445057.21299999999</v>
      </c>
      <c r="M9" s="504" t="s">
        <v>166</v>
      </c>
      <c r="N9" s="153">
        <v>1423439.135</v>
      </c>
      <c r="O9" s="168">
        <v>6054258.0219999999</v>
      </c>
      <c r="P9" s="154">
        <v>766040.35699999996</v>
      </c>
      <c r="Q9" s="504" t="s">
        <v>166</v>
      </c>
      <c r="R9" s="153">
        <v>1465679.6569999999</v>
      </c>
      <c r="S9" s="168">
        <v>6297321.8899999997</v>
      </c>
      <c r="T9" s="154">
        <v>662468.098</v>
      </c>
      <c r="W9" s="508"/>
    </row>
    <row r="10" spans="2:23">
      <c r="B10" s="927" t="s">
        <v>344</v>
      </c>
      <c r="C10" s="928">
        <v>148821.42000000001</v>
      </c>
      <c r="D10" s="929">
        <v>631221.28599999996</v>
      </c>
      <c r="E10" s="930">
        <v>60852.258999999998</v>
      </c>
      <c r="F10" s="927" t="s">
        <v>344</v>
      </c>
      <c r="G10" s="931">
        <v>101618.056</v>
      </c>
      <c r="H10" s="932">
        <v>436501.87099999998</v>
      </c>
      <c r="I10" s="933">
        <v>41338.300999999999</v>
      </c>
      <c r="K10" s="508"/>
      <c r="M10" s="171" t="s">
        <v>108</v>
      </c>
      <c r="N10" s="505">
        <v>399393.20400000003</v>
      </c>
      <c r="O10" s="506">
        <v>1698088.2339999999</v>
      </c>
      <c r="P10" s="507">
        <v>179608.66800000001</v>
      </c>
      <c r="Q10" s="778" t="s">
        <v>108</v>
      </c>
      <c r="R10" s="779">
        <v>408802.652</v>
      </c>
      <c r="S10" s="780">
        <v>1756277.777</v>
      </c>
      <c r="T10" s="781">
        <v>154181.97700000001</v>
      </c>
      <c r="W10" s="508"/>
    </row>
    <row r="11" spans="2:23">
      <c r="B11" s="934" t="s">
        <v>113</v>
      </c>
      <c r="C11" s="935">
        <v>90788.865999999995</v>
      </c>
      <c r="D11" s="936">
        <v>386238.65600000002</v>
      </c>
      <c r="E11" s="937">
        <v>64090.822</v>
      </c>
      <c r="F11" s="934" t="s">
        <v>108</v>
      </c>
      <c r="G11" s="935">
        <v>92716.392000000007</v>
      </c>
      <c r="H11" s="936">
        <v>398445.94900000002</v>
      </c>
      <c r="I11" s="938">
        <v>66657.91</v>
      </c>
      <c r="K11" s="508"/>
      <c r="L11" s="508"/>
      <c r="M11" s="172" t="s">
        <v>104</v>
      </c>
      <c r="N11" s="509">
        <v>348500.83299999998</v>
      </c>
      <c r="O11" s="510">
        <v>1483008.5179999999</v>
      </c>
      <c r="P11" s="511">
        <v>218182.79399999999</v>
      </c>
      <c r="Q11" s="172" t="s">
        <v>104</v>
      </c>
      <c r="R11" s="509">
        <v>364333.9</v>
      </c>
      <c r="S11" s="510">
        <v>1565565.1780000001</v>
      </c>
      <c r="T11" s="511">
        <v>191974.158</v>
      </c>
      <c r="W11" s="508"/>
    </row>
    <row r="12" spans="2:23">
      <c r="B12" s="934" t="s">
        <v>108</v>
      </c>
      <c r="C12" s="935">
        <v>83656.417000000001</v>
      </c>
      <c r="D12" s="936">
        <v>355702.42700000003</v>
      </c>
      <c r="E12" s="937">
        <v>72943.593999999997</v>
      </c>
      <c r="F12" s="934" t="s">
        <v>168</v>
      </c>
      <c r="G12" s="935">
        <v>79362.928</v>
      </c>
      <c r="H12" s="936">
        <v>341055.10499999998</v>
      </c>
      <c r="I12" s="938">
        <v>27819.894</v>
      </c>
      <c r="K12" s="508"/>
      <c r="L12" s="508"/>
      <c r="M12" s="172" t="s">
        <v>106</v>
      </c>
      <c r="N12" s="509">
        <v>212005.902</v>
      </c>
      <c r="O12" s="510">
        <v>902019.505</v>
      </c>
      <c r="P12" s="511">
        <v>136170.28899999999</v>
      </c>
      <c r="Q12" s="172" t="s">
        <v>106</v>
      </c>
      <c r="R12" s="509">
        <v>201657.348</v>
      </c>
      <c r="S12" s="510">
        <v>866248.63300000003</v>
      </c>
      <c r="T12" s="511">
        <v>103838.921</v>
      </c>
      <c r="W12" s="508"/>
    </row>
    <row r="13" spans="2:23">
      <c r="B13" s="934" t="s">
        <v>168</v>
      </c>
      <c r="C13" s="935">
        <v>79873.856</v>
      </c>
      <c r="D13" s="936">
        <v>340023.804</v>
      </c>
      <c r="E13" s="937">
        <v>31428.188999999998</v>
      </c>
      <c r="F13" s="934" t="s">
        <v>113</v>
      </c>
      <c r="G13" s="935">
        <v>73838.638000000006</v>
      </c>
      <c r="H13" s="936">
        <v>317247.23800000001</v>
      </c>
      <c r="I13" s="938">
        <v>42227.955000000002</v>
      </c>
      <c r="K13" s="508"/>
      <c r="L13" s="508"/>
      <c r="M13" s="172" t="s">
        <v>110</v>
      </c>
      <c r="N13" s="509">
        <v>172430.573</v>
      </c>
      <c r="O13" s="510">
        <v>733990.39099999995</v>
      </c>
      <c r="P13" s="511">
        <v>72389.31</v>
      </c>
      <c r="Q13" s="172" t="s">
        <v>110</v>
      </c>
      <c r="R13" s="509">
        <v>196643.73800000001</v>
      </c>
      <c r="S13" s="510">
        <v>845089.38800000004</v>
      </c>
      <c r="T13" s="511">
        <v>74137.289999999994</v>
      </c>
    </row>
    <row r="14" spans="2:23">
      <c r="B14" s="934" t="s">
        <v>134</v>
      </c>
      <c r="C14" s="935">
        <v>72818.967999999993</v>
      </c>
      <c r="D14" s="936">
        <v>309756.63900000002</v>
      </c>
      <c r="E14" s="937">
        <v>35778.728000000003</v>
      </c>
      <c r="F14" s="934" t="s">
        <v>134</v>
      </c>
      <c r="G14" s="935">
        <v>65187.307000000001</v>
      </c>
      <c r="H14" s="936">
        <v>280136.15100000001</v>
      </c>
      <c r="I14" s="938">
        <v>28594.398000000001</v>
      </c>
      <c r="M14" s="172" t="s">
        <v>541</v>
      </c>
      <c r="N14" s="509">
        <v>131996.08499999999</v>
      </c>
      <c r="O14" s="510">
        <v>561285.16099999996</v>
      </c>
      <c r="P14" s="511">
        <v>86982.243000000002</v>
      </c>
      <c r="Q14" s="172" t="s">
        <v>541</v>
      </c>
      <c r="R14" s="509">
        <v>127701.448</v>
      </c>
      <c r="S14" s="510">
        <v>548489.74600000004</v>
      </c>
      <c r="T14" s="511">
        <v>66832.048999999999</v>
      </c>
    </row>
    <row r="15" spans="2:23">
      <c r="B15" s="934" t="s">
        <v>129</v>
      </c>
      <c r="C15" s="935">
        <v>44772.324000000001</v>
      </c>
      <c r="D15" s="936">
        <v>190560.69200000001</v>
      </c>
      <c r="E15" s="937">
        <v>23831.492999999999</v>
      </c>
      <c r="F15" s="934" t="s">
        <v>167</v>
      </c>
      <c r="G15" s="935">
        <v>50299.807999999997</v>
      </c>
      <c r="H15" s="936">
        <v>216237.09899999999</v>
      </c>
      <c r="I15" s="938">
        <v>19403.620999999999</v>
      </c>
      <c r="M15" s="172" t="s">
        <v>167</v>
      </c>
      <c r="N15" s="509">
        <v>70925.441999999995</v>
      </c>
      <c r="O15" s="510">
        <v>301640.74599999998</v>
      </c>
      <c r="P15" s="511">
        <v>29259.974999999999</v>
      </c>
      <c r="Q15" s="172" t="s">
        <v>167</v>
      </c>
      <c r="R15" s="509">
        <v>56475.313000000002</v>
      </c>
      <c r="S15" s="510">
        <v>242631.08499999999</v>
      </c>
      <c r="T15" s="511">
        <v>23039.345000000001</v>
      </c>
    </row>
    <row r="16" spans="2:23">
      <c r="B16" s="934" t="s">
        <v>131</v>
      </c>
      <c r="C16" s="935">
        <v>38815.466</v>
      </c>
      <c r="D16" s="936">
        <v>165124.54999999999</v>
      </c>
      <c r="E16" s="937">
        <v>20511.111000000001</v>
      </c>
      <c r="F16" s="934" t="s">
        <v>131</v>
      </c>
      <c r="G16" s="935">
        <v>49130.678999999996</v>
      </c>
      <c r="H16" s="936">
        <v>211118.51</v>
      </c>
      <c r="I16" s="938">
        <v>23108.716</v>
      </c>
      <c r="M16" s="172" t="s">
        <v>111</v>
      </c>
      <c r="N16" s="509">
        <v>25108.25</v>
      </c>
      <c r="O16" s="510">
        <v>106592.167</v>
      </c>
      <c r="P16" s="511">
        <v>16155.031000000001</v>
      </c>
      <c r="Q16" s="172" t="s">
        <v>111</v>
      </c>
      <c r="R16" s="509">
        <v>42590.678</v>
      </c>
      <c r="S16" s="510">
        <v>183066.05100000001</v>
      </c>
      <c r="T16" s="511">
        <v>21855.571</v>
      </c>
    </row>
    <row r="17" spans="2:23">
      <c r="B17" s="934" t="s">
        <v>167</v>
      </c>
      <c r="C17" s="935">
        <v>38038.379000000001</v>
      </c>
      <c r="D17" s="936">
        <v>161666.59400000001</v>
      </c>
      <c r="E17" s="937">
        <v>16118.418</v>
      </c>
      <c r="F17" s="934" t="s">
        <v>152</v>
      </c>
      <c r="G17" s="935">
        <v>45451.023999999998</v>
      </c>
      <c r="H17" s="936">
        <v>195309.49799999999</v>
      </c>
      <c r="I17" s="938">
        <v>22189.505000000001</v>
      </c>
      <c r="M17" s="172" t="s">
        <v>119</v>
      </c>
      <c r="N17" s="509">
        <v>20906.485000000001</v>
      </c>
      <c r="O17" s="510">
        <v>88831.148000000001</v>
      </c>
      <c r="P17" s="511">
        <v>6113.5659999999998</v>
      </c>
      <c r="Q17" s="172" t="s">
        <v>119</v>
      </c>
      <c r="R17" s="509">
        <v>18763.399000000001</v>
      </c>
      <c r="S17" s="510">
        <v>80643.684999999998</v>
      </c>
      <c r="T17" s="511">
        <v>5428.5429999999997</v>
      </c>
    </row>
    <row r="18" spans="2:23">
      <c r="B18" s="934" t="s">
        <v>152</v>
      </c>
      <c r="C18" s="935">
        <v>36040.762000000002</v>
      </c>
      <c r="D18" s="936">
        <v>153269.182</v>
      </c>
      <c r="E18" s="937">
        <v>20499.131000000001</v>
      </c>
      <c r="F18" s="934" t="s">
        <v>541</v>
      </c>
      <c r="G18" s="935">
        <v>39660.875999999997</v>
      </c>
      <c r="H18" s="936">
        <v>170473.30600000001</v>
      </c>
      <c r="I18" s="938">
        <v>21114.558000000001</v>
      </c>
      <c r="M18" s="172" t="s">
        <v>113</v>
      </c>
      <c r="N18" s="509">
        <v>11125.956</v>
      </c>
      <c r="O18" s="510">
        <v>47009.684999999998</v>
      </c>
      <c r="P18" s="511">
        <v>3941.2240000000002</v>
      </c>
      <c r="Q18" s="172" t="s">
        <v>131</v>
      </c>
      <c r="R18" s="509">
        <v>18399.255000000001</v>
      </c>
      <c r="S18" s="510">
        <v>78995.13</v>
      </c>
      <c r="T18" s="511">
        <v>8000.6679999999997</v>
      </c>
    </row>
    <row r="19" spans="2:23">
      <c r="B19" s="934" t="s">
        <v>541</v>
      </c>
      <c r="C19" s="935">
        <v>31052.289000000001</v>
      </c>
      <c r="D19" s="936">
        <v>132356.75200000001</v>
      </c>
      <c r="E19" s="937">
        <v>17640.874</v>
      </c>
      <c r="F19" s="934" t="s">
        <v>129</v>
      </c>
      <c r="G19" s="935">
        <v>37954.879999999997</v>
      </c>
      <c r="H19" s="936">
        <v>163170.08100000001</v>
      </c>
      <c r="I19" s="938">
        <v>17549.813999999998</v>
      </c>
      <c r="M19" s="172" t="s">
        <v>131</v>
      </c>
      <c r="N19" s="509">
        <v>10371.798000000001</v>
      </c>
      <c r="O19" s="510">
        <v>43892.031999999999</v>
      </c>
      <c r="P19" s="511">
        <v>5733.9880000000003</v>
      </c>
      <c r="Q19" s="172" t="s">
        <v>118</v>
      </c>
      <c r="R19" s="509">
        <v>6093.2550000000001</v>
      </c>
      <c r="S19" s="510">
        <v>26166.800999999999</v>
      </c>
      <c r="T19" s="511">
        <v>2201.471</v>
      </c>
      <c r="U19" s="790"/>
      <c r="V19" s="790"/>
      <c r="W19" s="790"/>
    </row>
    <row r="20" spans="2:23">
      <c r="B20" s="934" t="s">
        <v>110</v>
      </c>
      <c r="C20" s="935">
        <v>22815.286</v>
      </c>
      <c r="D20" s="936">
        <v>96921.040999999997</v>
      </c>
      <c r="E20" s="937">
        <v>12132.378000000001</v>
      </c>
      <c r="F20" s="934" t="s">
        <v>186</v>
      </c>
      <c r="G20" s="935">
        <v>24498.891</v>
      </c>
      <c r="H20" s="936">
        <v>105296.742</v>
      </c>
      <c r="I20" s="938">
        <v>21983.106</v>
      </c>
      <c r="M20" s="172" t="s">
        <v>118</v>
      </c>
      <c r="N20" s="505">
        <v>7485.6940000000004</v>
      </c>
      <c r="O20" s="506">
        <v>31827.067999999999</v>
      </c>
      <c r="P20" s="507">
        <v>5057.0129999999999</v>
      </c>
      <c r="Q20" s="171" t="s">
        <v>113</v>
      </c>
      <c r="R20" s="509">
        <v>5926.1490000000003</v>
      </c>
      <c r="S20" s="510">
        <v>25540.498</v>
      </c>
      <c r="T20" s="511">
        <v>2311.2800000000002</v>
      </c>
    </row>
    <row r="21" spans="2:23">
      <c r="B21" s="934" t="s">
        <v>186</v>
      </c>
      <c r="C21" s="935">
        <v>18599.031999999999</v>
      </c>
      <c r="D21" s="936">
        <v>78901.582999999999</v>
      </c>
      <c r="E21" s="937">
        <v>18650.976999999999</v>
      </c>
      <c r="F21" s="934" t="s">
        <v>403</v>
      </c>
      <c r="G21" s="935">
        <v>18867.606</v>
      </c>
      <c r="H21" s="936">
        <v>81101.399000000005</v>
      </c>
      <c r="I21" s="938">
        <v>11992.467000000001</v>
      </c>
      <c r="M21" s="172" t="s">
        <v>112</v>
      </c>
      <c r="N21" s="509">
        <v>5082.3649999999998</v>
      </c>
      <c r="O21" s="510">
        <v>21581.413</v>
      </c>
      <c r="P21" s="511">
        <v>2081.2330000000002</v>
      </c>
      <c r="Q21" s="172" t="s">
        <v>129</v>
      </c>
      <c r="R21" s="509">
        <v>5389.4489999999996</v>
      </c>
      <c r="S21" s="510">
        <v>23193.428</v>
      </c>
      <c r="T21" s="511">
        <v>2760.3580000000002</v>
      </c>
    </row>
    <row r="22" spans="2:23">
      <c r="B22" s="934" t="s">
        <v>130</v>
      </c>
      <c r="C22" s="935">
        <v>16009.181</v>
      </c>
      <c r="D22" s="936">
        <v>68082.676000000007</v>
      </c>
      <c r="E22" s="937">
        <v>7450.7380000000003</v>
      </c>
      <c r="F22" s="934" t="s">
        <v>126</v>
      </c>
      <c r="G22" s="935">
        <v>17098.080999999998</v>
      </c>
      <c r="H22" s="936">
        <v>73476.210000000006</v>
      </c>
      <c r="I22" s="938">
        <v>6968.5889999999999</v>
      </c>
      <c r="M22" s="171" t="s">
        <v>129</v>
      </c>
      <c r="N22" s="509">
        <v>3305.4670000000001</v>
      </c>
      <c r="O22" s="510">
        <v>14136.394</v>
      </c>
      <c r="P22" s="511">
        <v>1775.35</v>
      </c>
      <c r="Q22" s="172" t="s">
        <v>112</v>
      </c>
      <c r="R22" s="509">
        <v>4401.7719999999999</v>
      </c>
      <c r="S22" s="510">
        <v>18890.296999999999</v>
      </c>
      <c r="T22" s="511">
        <v>1621.3810000000001</v>
      </c>
    </row>
    <row r="23" spans="2:23">
      <c r="B23" s="934" t="s">
        <v>403</v>
      </c>
      <c r="C23" s="935">
        <v>14761.888000000001</v>
      </c>
      <c r="D23" s="936">
        <v>63224.57</v>
      </c>
      <c r="E23" s="937">
        <v>10624.343000000001</v>
      </c>
      <c r="F23" s="934" t="s">
        <v>292</v>
      </c>
      <c r="G23" s="935">
        <v>14644.992</v>
      </c>
      <c r="H23" s="936">
        <v>63057.72</v>
      </c>
      <c r="I23" s="938">
        <v>13680.683999999999</v>
      </c>
      <c r="M23" s="172" t="s">
        <v>117</v>
      </c>
      <c r="N23" s="505">
        <v>1413.0719999999999</v>
      </c>
      <c r="O23" s="506">
        <v>6023.4040000000005</v>
      </c>
      <c r="P23" s="507">
        <v>573.12099999999998</v>
      </c>
      <c r="Q23" s="172" t="s">
        <v>134</v>
      </c>
      <c r="R23" s="509">
        <v>2606.1799999999998</v>
      </c>
      <c r="S23" s="510">
        <v>11195.732</v>
      </c>
      <c r="T23" s="511">
        <v>1232.289</v>
      </c>
    </row>
    <row r="24" spans="2:23">
      <c r="B24" s="934" t="s">
        <v>276</v>
      </c>
      <c r="C24" s="935">
        <v>14526.447</v>
      </c>
      <c r="D24" s="936">
        <v>61449.995000000003</v>
      </c>
      <c r="E24" s="937">
        <v>5499.54</v>
      </c>
      <c r="F24" s="934" t="s">
        <v>110</v>
      </c>
      <c r="G24" s="935">
        <v>14638.333000000001</v>
      </c>
      <c r="H24" s="936">
        <v>62919.324000000001</v>
      </c>
      <c r="I24" s="938">
        <v>6540.5649999999996</v>
      </c>
      <c r="M24" s="172" t="s">
        <v>116</v>
      </c>
      <c r="N24" s="505">
        <v>1019.82</v>
      </c>
      <c r="O24" s="506">
        <v>4332.9470000000001</v>
      </c>
      <c r="P24" s="507">
        <v>582.50800000000004</v>
      </c>
      <c r="Q24" s="172" t="s">
        <v>168</v>
      </c>
      <c r="R24" s="509">
        <v>1651.5719999999999</v>
      </c>
      <c r="S24" s="510">
        <v>7092.4960000000001</v>
      </c>
      <c r="T24" s="511">
        <v>1213.7929999999999</v>
      </c>
    </row>
    <row r="25" spans="2:23" ht="13.5" thickBot="1">
      <c r="B25" s="927" t="s">
        <v>126</v>
      </c>
      <c r="C25" s="935">
        <v>14518.287</v>
      </c>
      <c r="D25" s="936">
        <v>61648.531999999999</v>
      </c>
      <c r="E25" s="937">
        <v>6916.415</v>
      </c>
      <c r="F25" s="927" t="s">
        <v>106</v>
      </c>
      <c r="G25" s="935">
        <v>13778.468999999999</v>
      </c>
      <c r="H25" s="936">
        <v>59249.741999999998</v>
      </c>
      <c r="I25" s="938">
        <v>6265.7709999999997</v>
      </c>
      <c r="M25" s="1071" t="s">
        <v>168</v>
      </c>
      <c r="N25" s="985">
        <v>1008.859</v>
      </c>
      <c r="O25" s="986">
        <v>4280.4679999999998</v>
      </c>
      <c r="P25" s="987">
        <v>795.94399999999996</v>
      </c>
      <c r="Q25" s="1071" t="s">
        <v>117</v>
      </c>
      <c r="R25" s="985">
        <v>1616.1579999999999</v>
      </c>
      <c r="S25" s="986">
        <v>6953.5249999999996</v>
      </c>
      <c r="T25" s="987">
        <v>600.90899999999999</v>
      </c>
    </row>
    <row r="26" spans="2:23">
      <c r="B26" s="927" t="s">
        <v>252</v>
      </c>
      <c r="C26" s="935">
        <v>14186.404</v>
      </c>
      <c r="D26" s="936">
        <v>60552.466999999997</v>
      </c>
      <c r="E26" s="937">
        <v>7736.8909999999996</v>
      </c>
      <c r="F26" s="927" t="s">
        <v>130</v>
      </c>
      <c r="G26" s="935">
        <v>13702.221</v>
      </c>
      <c r="H26" s="936">
        <v>58923.006999999998</v>
      </c>
      <c r="I26" s="938">
        <v>6191.6360000000004</v>
      </c>
      <c r="M26" s="512" t="s">
        <v>423</v>
      </c>
      <c r="N26" s="1077"/>
      <c r="O26" s="1077"/>
      <c r="P26" s="1077"/>
      <c r="Q26" s="512" t="s">
        <v>208</v>
      </c>
      <c r="R26" s="789"/>
      <c r="S26" s="789"/>
      <c r="T26" s="789"/>
    </row>
    <row r="27" spans="2:23">
      <c r="B27" s="927" t="s">
        <v>292</v>
      </c>
      <c r="C27" s="935">
        <v>12485.079</v>
      </c>
      <c r="D27" s="936">
        <v>53406.925999999999</v>
      </c>
      <c r="E27" s="937">
        <v>13584.303</v>
      </c>
      <c r="F27" s="927" t="s">
        <v>252</v>
      </c>
      <c r="G27" s="935">
        <v>12337.132</v>
      </c>
      <c r="H27" s="936">
        <v>52990.788</v>
      </c>
      <c r="I27" s="938">
        <v>5614.6130000000003</v>
      </c>
      <c r="L27" s="789"/>
      <c r="M27" s="1021"/>
      <c r="N27" s="789"/>
      <c r="O27" s="789"/>
      <c r="P27" s="789"/>
      <c r="Q27" s="1021"/>
      <c r="R27" s="789"/>
      <c r="S27" s="789"/>
      <c r="T27" s="789"/>
    </row>
    <row r="28" spans="2:23">
      <c r="B28" s="927" t="s">
        <v>112</v>
      </c>
      <c r="C28" s="935">
        <v>11348.663</v>
      </c>
      <c r="D28" s="936">
        <v>48423.374000000003</v>
      </c>
      <c r="E28" s="937">
        <v>4186.3760000000002</v>
      </c>
      <c r="F28" s="927" t="s">
        <v>153</v>
      </c>
      <c r="G28" s="935">
        <v>10561.558000000001</v>
      </c>
      <c r="H28" s="936">
        <v>45390.400999999998</v>
      </c>
      <c r="I28" s="938">
        <v>5126.3100000000004</v>
      </c>
      <c r="K28" s="1021"/>
      <c r="L28" s="789"/>
      <c r="M28" s="1021"/>
      <c r="N28" s="789"/>
      <c r="O28" s="789"/>
      <c r="P28" s="789"/>
      <c r="Q28" s="1465"/>
      <c r="R28" s="789"/>
      <c r="S28" s="1074"/>
      <c r="T28" s="1402"/>
      <c r="U28" s="1402"/>
    </row>
    <row r="29" spans="2:23">
      <c r="B29" s="927" t="s">
        <v>106</v>
      </c>
      <c r="C29" s="935">
        <v>8807.5010000000002</v>
      </c>
      <c r="D29" s="936">
        <v>37397.216999999997</v>
      </c>
      <c r="E29" s="937">
        <v>5118.9769999999999</v>
      </c>
      <c r="F29" s="934" t="s">
        <v>112</v>
      </c>
      <c r="G29" s="935">
        <v>10543.725</v>
      </c>
      <c r="H29" s="936">
        <v>45248.86</v>
      </c>
      <c r="I29" s="938">
        <v>3646.4609999999998</v>
      </c>
      <c r="K29" s="1072"/>
      <c r="L29" s="1073"/>
      <c r="M29" s="1021"/>
      <c r="N29" s="789"/>
      <c r="O29" s="789"/>
      <c r="P29" s="789"/>
      <c r="Q29" s="1021"/>
      <c r="R29" s="789"/>
      <c r="S29" s="1074"/>
      <c r="T29" s="1402"/>
      <c r="U29" s="1402"/>
    </row>
    <row r="30" spans="2:23">
      <c r="B30" s="927" t="s">
        <v>119</v>
      </c>
      <c r="C30" s="935">
        <v>8172.0280000000002</v>
      </c>
      <c r="D30" s="936">
        <v>34702.025000000001</v>
      </c>
      <c r="E30" s="937">
        <v>7096.5</v>
      </c>
      <c r="F30" s="927" t="s">
        <v>415</v>
      </c>
      <c r="G30" s="935">
        <v>7922.4049999999997</v>
      </c>
      <c r="H30" s="936">
        <v>34029.72</v>
      </c>
      <c r="I30" s="938">
        <v>2704.009</v>
      </c>
      <c r="L30" s="508"/>
      <c r="M30" s="1021"/>
      <c r="N30" s="789"/>
      <c r="O30" s="789"/>
      <c r="P30" s="789"/>
      <c r="Q30" s="1074"/>
      <c r="R30" s="1074"/>
      <c r="S30" s="1074"/>
      <c r="T30" s="1402"/>
      <c r="U30" s="1402"/>
    </row>
    <row r="31" spans="2:23">
      <c r="B31" s="927" t="s">
        <v>153</v>
      </c>
      <c r="C31" s="935">
        <v>7329.7529999999997</v>
      </c>
      <c r="D31" s="936">
        <v>31220.117999999999</v>
      </c>
      <c r="E31" s="937">
        <v>4394.1629999999996</v>
      </c>
      <c r="F31" s="927" t="s">
        <v>276</v>
      </c>
      <c r="G31" s="935">
        <v>7698.5339999999997</v>
      </c>
      <c r="H31" s="936">
        <v>33079.328999999998</v>
      </c>
      <c r="I31" s="938">
        <v>2896.5189999999998</v>
      </c>
      <c r="L31" s="508"/>
      <c r="M31" s="1021"/>
      <c r="N31" s="789"/>
      <c r="O31" s="789"/>
      <c r="P31" s="789"/>
      <c r="Q31" s="1074"/>
      <c r="R31" s="1074"/>
      <c r="S31" s="1074"/>
      <c r="T31" s="1402"/>
      <c r="U31" s="1402"/>
    </row>
    <row r="32" spans="2:23">
      <c r="B32" s="927" t="s">
        <v>104</v>
      </c>
      <c r="C32" s="935">
        <v>5885.9129999999996</v>
      </c>
      <c r="D32" s="936">
        <v>25030.976999999999</v>
      </c>
      <c r="E32" s="937">
        <v>5101.6930000000002</v>
      </c>
      <c r="F32" s="927" t="s">
        <v>119</v>
      </c>
      <c r="G32" s="935">
        <v>7120.26</v>
      </c>
      <c r="H32" s="936">
        <v>30602.377</v>
      </c>
      <c r="I32" s="937">
        <v>4952.7139999999999</v>
      </c>
      <c r="K32" s="508"/>
      <c r="L32" s="508"/>
      <c r="M32" s="1021"/>
      <c r="N32" s="789"/>
      <c r="O32" s="789"/>
      <c r="P32" s="789"/>
      <c r="Q32" s="1074"/>
      <c r="R32" s="1074"/>
      <c r="S32" s="1074"/>
      <c r="T32" s="1402"/>
      <c r="U32" s="1402"/>
    </row>
    <row r="33" spans="2:23" ht="13.5" customHeight="1" thickBot="1">
      <c r="B33" s="939" t="s">
        <v>291</v>
      </c>
      <c r="C33" s="940">
        <v>5353.9430000000002</v>
      </c>
      <c r="D33" s="941">
        <v>22687.804</v>
      </c>
      <c r="E33" s="942">
        <v>2810.355</v>
      </c>
      <c r="F33" s="939" t="s">
        <v>104</v>
      </c>
      <c r="G33" s="940">
        <v>7029.43</v>
      </c>
      <c r="H33" s="941">
        <v>30201.774000000001</v>
      </c>
      <c r="I33" s="942">
        <v>5606.3639999999996</v>
      </c>
      <c r="L33" s="513"/>
      <c r="M33" s="513"/>
      <c r="N33" s="513"/>
    </row>
    <row r="34" spans="2:23" ht="14.25" customHeight="1">
      <c r="B34" s="512" t="s">
        <v>423</v>
      </c>
      <c r="C34" s="1077"/>
      <c r="D34" s="1077"/>
      <c r="E34" s="1077"/>
      <c r="F34" s="512" t="s">
        <v>208</v>
      </c>
      <c r="G34" s="1077"/>
      <c r="H34" s="1077"/>
      <c r="I34" s="1077"/>
      <c r="L34" s="513"/>
      <c r="M34" s="513"/>
      <c r="N34" s="513"/>
      <c r="O34" s="790"/>
    </row>
    <row r="36" spans="2:23" ht="25.5">
      <c r="B36" s="1143" t="s">
        <v>454</v>
      </c>
      <c r="C36"/>
      <c r="H36" s="508"/>
      <c r="I36" s="508"/>
      <c r="J36" s="508"/>
      <c r="M36" s="1143" t="s">
        <v>456</v>
      </c>
    </row>
    <row r="37" spans="2:23" ht="15.75">
      <c r="B37" s="488" t="s">
        <v>551</v>
      </c>
      <c r="C37" s="488"/>
      <c r="D37" s="488"/>
      <c r="E37" s="488"/>
      <c r="F37" s="488"/>
      <c r="G37" s="488"/>
      <c r="H37" s="488"/>
      <c r="I37" s="488"/>
      <c r="J37" s="488"/>
      <c r="K37" s="489"/>
      <c r="M37" s="488" t="s">
        <v>552</v>
      </c>
      <c r="N37" s="490"/>
      <c r="O37" s="490"/>
      <c r="P37" s="490"/>
      <c r="Q37" s="490"/>
      <c r="R37" s="490"/>
      <c r="S37" s="490"/>
      <c r="T37" s="490"/>
      <c r="U37" s="490"/>
      <c r="V37" s="491"/>
    </row>
    <row r="38" spans="2:23" ht="13.5" thickBot="1"/>
    <row r="39" spans="2:23" ht="21" thickBot="1">
      <c r="B39" s="492" t="s">
        <v>165</v>
      </c>
      <c r="C39" s="493"/>
      <c r="D39" s="493"/>
      <c r="E39" s="493"/>
      <c r="F39" s="494"/>
      <c r="G39" s="493"/>
      <c r="H39" s="493"/>
      <c r="I39" s="493"/>
      <c r="J39" s="493"/>
      <c r="K39" s="494"/>
      <c r="M39" s="492" t="s">
        <v>205</v>
      </c>
      <c r="N39" s="493"/>
      <c r="O39" s="493"/>
      <c r="P39" s="493"/>
      <c r="Q39" s="493"/>
      <c r="R39" s="493"/>
      <c r="S39" s="493"/>
      <c r="T39" s="493"/>
      <c r="U39" s="493"/>
      <c r="V39" s="494"/>
    </row>
    <row r="40" spans="2:23" ht="16.5" thickBot="1">
      <c r="B40" s="495" t="s">
        <v>554</v>
      </c>
      <c r="C40" s="496"/>
      <c r="D40" s="497"/>
      <c r="E40" s="498"/>
      <c r="F40" s="498"/>
      <c r="G40" s="495" t="s">
        <v>553</v>
      </c>
      <c r="H40" s="496"/>
      <c r="I40" s="497"/>
      <c r="J40" s="498"/>
      <c r="K40" s="498"/>
      <c r="M40" s="495" t="s">
        <v>554</v>
      </c>
      <c r="N40" s="496"/>
      <c r="O40" s="497"/>
      <c r="P40" s="498"/>
      <c r="Q40" s="498"/>
      <c r="R40" s="495" t="s">
        <v>553</v>
      </c>
      <c r="S40" s="496"/>
      <c r="T40" s="497"/>
      <c r="U40" s="498"/>
      <c r="V40" s="498"/>
    </row>
    <row r="41" spans="2:23" ht="43.5" thickBot="1">
      <c r="B41" s="499" t="s">
        <v>206</v>
      </c>
      <c r="C41" s="500" t="s">
        <v>203</v>
      </c>
      <c r="D41" s="501" t="s">
        <v>207</v>
      </c>
      <c r="E41" s="1119" t="s">
        <v>169</v>
      </c>
      <c r="F41" s="1144" t="s">
        <v>455</v>
      </c>
      <c r="G41" s="503" t="s">
        <v>206</v>
      </c>
      <c r="H41" s="500" t="s">
        <v>203</v>
      </c>
      <c r="I41" s="501" t="s">
        <v>207</v>
      </c>
      <c r="J41" s="1119" t="s">
        <v>169</v>
      </c>
      <c r="K41" s="1144" t="s">
        <v>455</v>
      </c>
      <c r="M41" s="499" t="s">
        <v>206</v>
      </c>
      <c r="N41" s="500" t="s">
        <v>203</v>
      </c>
      <c r="O41" s="501" t="s">
        <v>207</v>
      </c>
      <c r="P41" s="1119" t="s">
        <v>169</v>
      </c>
      <c r="Q41" s="1145" t="s">
        <v>455</v>
      </c>
      <c r="R41" s="499" t="s">
        <v>206</v>
      </c>
      <c r="S41" s="500" t="s">
        <v>203</v>
      </c>
      <c r="T41" s="501" t="s">
        <v>207</v>
      </c>
      <c r="U41" s="1119" t="s">
        <v>169</v>
      </c>
      <c r="V41" s="1144" t="s">
        <v>455</v>
      </c>
      <c r="W41" s="1338" t="s">
        <v>476</v>
      </c>
    </row>
    <row r="42" spans="2:23" ht="16.5" thickBot="1">
      <c r="B42" s="504" t="s">
        <v>166</v>
      </c>
      <c r="C42" s="153">
        <v>13830.486000000001</v>
      </c>
      <c r="D42" s="1080">
        <v>58880.383999999998</v>
      </c>
      <c r="E42" s="1080">
        <v>10208.053</v>
      </c>
      <c r="F42" s="1115">
        <v>140.02000000000001</v>
      </c>
      <c r="G42" s="153" t="s">
        <v>166</v>
      </c>
      <c r="H42" s="1080">
        <v>12246.77</v>
      </c>
      <c r="I42" s="1080">
        <v>52600.783000000003</v>
      </c>
      <c r="J42" s="154">
        <v>8435.2000000000007</v>
      </c>
      <c r="K42" s="1553">
        <v>95.113</v>
      </c>
      <c r="M42" s="504" t="s">
        <v>166</v>
      </c>
      <c r="N42" s="153">
        <v>427169.641</v>
      </c>
      <c r="O42" s="1080">
        <v>1814168.311</v>
      </c>
      <c r="P42" s="1080">
        <v>243397.83799999999</v>
      </c>
      <c r="Q42" s="1115">
        <v>7613.9040000000005</v>
      </c>
      <c r="R42" s="504" t="s">
        <v>166</v>
      </c>
      <c r="S42" s="153">
        <v>494200.20299999998</v>
      </c>
      <c r="T42" s="1080">
        <v>2123477.4939999999</v>
      </c>
      <c r="U42" s="1080">
        <v>211203.54199999999</v>
      </c>
      <c r="V42" s="1115">
        <v>6979.9560000000001</v>
      </c>
      <c r="W42" s="1339">
        <f>((V42-Q42)/Q42)*100</f>
        <v>-8.3261885098630124</v>
      </c>
    </row>
    <row r="43" spans="2:23">
      <c r="B43" s="1083" t="s">
        <v>134</v>
      </c>
      <c r="C43" s="1084">
        <v>5314.7269999999999</v>
      </c>
      <c r="D43" s="1081">
        <v>22736.815999999999</v>
      </c>
      <c r="E43" s="1081">
        <v>4444.54</v>
      </c>
      <c r="F43" s="1116">
        <v>37.651000000000003</v>
      </c>
      <c r="G43" s="1083" t="s">
        <v>134</v>
      </c>
      <c r="H43" s="1084">
        <v>6983.152</v>
      </c>
      <c r="I43" s="1081">
        <v>30004.014999999999</v>
      </c>
      <c r="J43" s="1081">
        <v>4993.5860000000002</v>
      </c>
      <c r="K43" s="1116">
        <v>41.301000000000002</v>
      </c>
      <c r="M43" s="1083" t="s">
        <v>106</v>
      </c>
      <c r="N43" s="1084">
        <v>345855.85399999999</v>
      </c>
      <c r="O43" s="1081">
        <v>1468823.514</v>
      </c>
      <c r="P43" s="1081">
        <v>192353.87599999999</v>
      </c>
      <c r="Q43" s="1116">
        <v>6451.1750000000002</v>
      </c>
      <c r="R43" s="1089" t="s">
        <v>106</v>
      </c>
      <c r="S43" s="1090">
        <v>443138.25599999999</v>
      </c>
      <c r="T43" s="1087">
        <v>1904109.328</v>
      </c>
      <c r="U43" s="1087">
        <v>185186.84099999999</v>
      </c>
      <c r="V43" s="1121">
        <v>6357.933</v>
      </c>
    </row>
    <row r="44" spans="2:23">
      <c r="B44" s="155" t="s">
        <v>541</v>
      </c>
      <c r="C44" s="156">
        <v>3731.9989999999998</v>
      </c>
      <c r="D44" s="1085">
        <v>15806.865</v>
      </c>
      <c r="E44" s="1085">
        <v>3121.07</v>
      </c>
      <c r="F44" s="1118">
        <v>31.683</v>
      </c>
      <c r="G44" s="155" t="s">
        <v>108</v>
      </c>
      <c r="H44" s="156">
        <v>2580.6419999999998</v>
      </c>
      <c r="I44" s="1085">
        <v>11077.752</v>
      </c>
      <c r="J44" s="1085">
        <v>1135.296</v>
      </c>
      <c r="K44" s="1118">
        <v>39.286000000000001</v>
      </c>
      <c r="M44" s="155" t="s">
        <v>108</v>
      </c>
      <c r="N44" s="156">
        <v>42253.144999999997</v>
      </c>
      <c r="O44" s="1085">
        <v>179005.56299999999</v>
      </c>
      <c r="P44" s="1085">
        <v>25497.525000000001</v>
      </c>
      <c r="Q44" s="1118">
        <v>670.75099999999998</v>
      </c>
      <c r="R44" s="155" t="s">
        <v>108</v>
      </c>
      <c r="S44" s="156">
        <v>25838.953000000001</v>
      </c>
      <c r="T44" s="1085">
        <v>111048.727</v>
      </c>
      <c r="U44" s="1085">
        <v>12344.393</v>
      </c>
      <c r="V44" s="1118">
        <v>311.68</v>
      </c>
    </row>
    <row r="45" spans="2:23">
      <c r="B45" s="155" t="s">
        <v>108</v>
      </c>
      <c r="C45" s="156">
        <v>2475</v>
      </c>
      <c r="D45" s="1085">
        <v>10550.897999999999</v>
      </c>
      <c r="E45" s="1085">
        <v>1414.74</v>
      </c>
      <c r="F45" s="1118">
        <v>47.4</v>
      </c>
      <c r="G45" s="155" t="s">
        <v>541</v>
      </c>
      <c r="H45" s="156">
        <v>2185.5970000000002</v>
      </c>
      <c r="I45" s="1085">
        <v>9386.3909999999996</v>
      </c>
      <c r="J45" s="1085">
        <v>1959.0540000000001</v>
      </c>
      <c r="K45" s="1118">
        <v>12.271000000000001</v>
      </c>
      <c r="M45" s="155" t="s">
        <v>129</v>
      </c>
      <c r="N45" s="156">
        <v>14329.052</v>
      </c>
      <c r="O45" s="1085">
        <v>60982.538999999997</v>
      </c>
      <c r="P45" s="1085">
        <v>13396.602999999999</v>
      </c>
      <c r="Q45" s="1118">
        <v>127.095</v>
      </c>
      <c r="R45" s="155" t="s">
        <v>541</v>
      </c>
      <c r="S45" s="156">
        <v>12870.532999999999</v>
      </c>
      <c r="T45" s="1085">
        <v>55237.180999999997</v>
      </c>
      <c r="U45" s="1085">
        <v>5150.192</v>
      </c>
      <c r="V45" s="1118">
        <v>190.43100000000001</v>
      </c>
    </row>
    <row r="46" spans="2:23">
      <c r="B46" s="155" t="s">
        <v>113</v>
      </c>
      <c r="C46" s="156">
        <v>1411.6379999999999</v>
      </c>
      <c r="D46" s="1085">
        <v>5949.5230000000001</v>
      </c>
      <c r="E46" s="1085">
        <v>873.48900000000003</v>
      </c>
      <c r="F46" s="1118">
        <v>13.907999999999999</v>
      </c>
      <c r="G46" s="155" t="s">
        <v>113</v>
      </c>
      <c r="H46" s="156">
        <v>429.08699999999999</v>
      </c>
      <c r="I46" s="1085">
        <v>1838.5920000000001</v>
      </c>
      <c r="J46" s="1085">
        <v>339.66199999999998</v>
      </c>
      <c r="K46" s="1118">
        <v>2.1680000000000001</v>
      </c>
      <c r="M46" s="155" t="s">
        <v>541</v>
      </c>
      <c r="N46" s="156">
        <v>13168.181</v>
      </c>
      <c r="O46" s="1085">
        <v>56089.569000000003</v>
      </c>
      <c r="P46" s="1085">
        <v>6680.6310000000003</v>
      </c>
      <c r="Q46" s="1118">
        <v>253</v>
      </c>
      <c r="R46" s="155" t="s">
        <v>129</v>
      </c>
      <c r="S46" s="156">
        <v>7602.4110000000001</v>
      </c>
      <c r="T46" s="1085">
        <v>32699.34</v>
      </c>
      <c r="U46" s="1085">
        <v>5888.0529999999999</v>
      </c>
      <c r="V46" s="1118">
        <v>57.857999999999997</v>
      </c>
    </row>
    <row r="47" spans="2:23" ht="13.5" thickBot="1">
      <c r="B47" s="155" t="s">
        <v>168</v>
      </c>
      <c r="C47" s="156">
        <v>493.98200000000003</v>
      </c>
      <c r="D47" s="1085">
        <v>2108.576</v>
      </c>
      <c r="E47" s="1085">
        <v>256.60399999999998</v>
      </c>
      <c r="F47" s="1118">
        <v>8.4239999999999995</v>
      </c>
      <c r="G47" s="1095" t="s">
        <v>403</v>
      </c>
      <c r="H47" s="1096">
        <v>68.292000000000002</v>
      </c>
      <c r="I47" s="1093">
        <v>294.03300000000002</v>
      </c>
      <c r="J47" s="1093">
        <v>7.6020000000000003</v>
      </c>
      <c r="K47" s="1122">
        <v>8.6999999999999994E-2</v>
      </c>
      <c r="M47" s="171" t="s">
        <v>168</v>
      </c>
      <c r="N47" s="174">
        <v>5183.9390000000003</v>
      </c>
      <c r="O47" s="1086">
        <v>22262.727999999999</v>
      </c>
      <c r="P47" s="1086">
        <v>2345.6559999999999</v>
      </c>
      <c r="Q47" s="1120">
        <v>16.954000000000001</v>
      </c>
      <c r="R47" s="171" t="s">
        <v>134</v>
      </c>
      <c r="S47" s="174">
        <v>1550.5329999999999</v>
      </c>
      <c r="T47" s="1086">
        <v>6643.1319999999996</v>
      </c>
      <c r="U47" s="1086">
        <v>784.71299999999997</v>
      </c>
      <c r="V47" s="1120">
        <v>23.922999999999998</v>
      </c>
    </row>
    <row r="48" spans="2:23">
      <c r="B48" s="1089" t="s">
        <v>403</v>
      </c>
      <c r="C48" s="1090">
        <v>343.45100000000002</v>
      </c>
      <c r="D48" s="1087">
        <v>1473.865</v>
      </c>
      <c r="E48" s="1087">
        <v>46.984000000000002</v>
      </c>
      <c r="F48" s="1121">
        <v>0.52500000000000002</v>
      </c>
      <c r="G48" s="512" t="s">
        <v>208</v>
      </c>
      <c r="H48" s="790"/>
      <c r="I48" s="790"/>
      <c r="J48" s="790"/>
      <c r="K48" s="1124"/>
      <c r="M48" s="155" t="s">
        <v>134</v>
      </c>
      <c r="N48" s="156">
        <v>2267.6039999999998</v>
      </c>
      <c r="O48" s="1085">
        <v>9582.723</v>
      </c>
      <c r="P48" s="1085">
        <v>1396.08</v>
      </c>
      <c r="Q48" s="1118">
        <v>48.435000000000002</v>
      </c>
      <c r="R48" s="155" t="s">
        <v>168</v>
      </c>
      <c r="S48" s="156">
        <v>1441.3209999999999</v>
      </c>
      <c r="T48" s="1085">
        <v>6189.2110000000002</v>
      </c>
      <c r="U48" s="1085">
        <v>1088.5260000000001</v>
      </c>
      <c r="V48" s="1118">
        <v>11.211</v>
      </c>
    </row>
    <row r="49" spans="2:22" ht="13.5" thickBot="1">
      <c r="B49" s="1095" t="s">
        <v>436</v>
      </c>
      <c r="C49" s="1096">
        <v>59.689</v>
      </c>
      <c r="D49" s="1093">
        <v>253.84100000000001</v>
      </c>
      <c r="E49" s="1093">
        <v>50.625999999999998</v>
      </c>
      <c r="F49" s="1122">
        <v>0.42899999999999999</v>
      </c>
      <c r="G49" s="1097"/>
      <c r="H49" s="790"/>
      <c r="I49" s="790"/>
      <c r="J49" s="790"/>
      <c r="K49" s="1124"/>
      <c r="M49" s="155" t="s">
        <v>131</v>
      </c>
      <c r="N49" s="156">
        <v>2123.3440000000001</v>
      </c>
      <c r="O49" s="1085">
        <v>8959.3019999999997</v>
      </c>
      <c r="P49" s="1085">
        <v>941.78499999999997</v>
      </c>
      <c r="Q49" s="1118">
        <v>35.341999999999999</v>
      </c>
      <c r="R49" s="155" t="s">
        <v>131</v>
      </c>
      <c r="S49" s="156">
        <v>1010.658</v>
      </c>
      <c r="T49" s="1085">
        <v>4342.9579999999996</v>
      </c>
      <c r="U49" s="1085">
        <v>454.67899999999997</v>
      </c>
      <c r="V49" s="1118">
        <v>15.974</v>
      </c>
    </row>
    <row r="50" spans="2:22">
      <c r="B50" s="512" t="s">
        <v>423</v>
      </c>
      <c r="C50" s="790"/>
      <c r="D50" s="790"/>
      <c r="E50" s="790"/>
      <c r="F50" s="1124"/>
      <c r="G50" s="1097"/>
      <c r="H50" s="790"/>
      <c r="I50" s="790"/>
      <c r="J50" s="790"/>
      <c r="K50" s="1124"/>
      <c r="M50" s="1089" t="s">
        <v>111</v>
      </c>
      <c r="N50" s="1090">
        <v>1822.1569999999999</v>
      </c>
      <c r="O50" s="1087">
        <v>7749.2240000000002</v>
      </c>
      <c r="P50" s="1087">
        <v>634.78200000000004</v>
      </c>
      <c r="Q50" s="1121">
        <v>7.2640000000000002</v>
      </c>
      <c r="R50" s="1089" t="s">
        <v>130</v>
      </c>
      <c r="S50" s="1090">
        <v>658.26099999999997</v>
      </c>
      <c r="T50" s="1087">
        <v>2824.6350000000002</v>
      </c>
      <c r="U50" s="1087">
        <v>273.72500000000002</v>
      </c>
      <c r="V50" s="1121">
        <v>9.5459999999999994</v>
      </c>
    </row>
    <row r="51" spans="2:22" ht="13.5" thickBot="1">
      <c r="C51" s="1321"/>
      <c r="D51" s="1321"/>
      <c r="E51" s="1321"/>
      <c r="F51" s="1322"/>
      <c r="M51" s="155" t="s">
        <v>130</v>
      </c>
      <c r="N51" s="156">
        <v>78.828000000000003</v>
      </c>
      <c r="O51" s="1085">
        <v>336.589</v>
      </c>
      <c r="P51" s="1085">
        <v>71.138000000000005</v>
      </c>
      <c r="Q51" s="1118">
        <v>1.5629999999999999</v>
      </c>
      <c r="R51" s="1095" t="s">
        <v>104</v>
      </c>
      <c r="S51" s="1096">
        <v>89.277000000000001</v>
      </c>
      <c r="T51" s="1093">
        <v>382.98200000000003</v>
      </c>
      <c r="U51" s="1093">
        <v>32.42</v>
      </c>
      <c r="V51" s="1122">
        <v>1.4</v>
      </c>
    </row>
    <row r="52" spans="2:22" ht="13.5" thickBot="1">
      <c r="B52" s="1097"/>
      <c r="C52" s="790"/>
      <c r="D52" s="790"/>
      <c r="E52" s="790"/>
      <c r="F52" s="1124"/>
      <c r="M52" s="176" t="s">
        <v>119</v>
      </c>
      <c r="N52" s="177">
        <v>55.77</v>
      </c>
      <c r="O52" s="1147">
        <v>239.792</v>
      </c>
      <c r="P52" s="1147">
        <v>63.941000000000003</v>
      </c>
      <c r="Q52" s="1408">
        <v>2.1800000000000002</v>
      </c>
      <c r="R52" s="512" t="s">
        <v>208</v>
      </c>
    </row>
    <row r="53" spans="2:22">
      <c r="B53" s="1097"/>
      <c r="C53" s="790"/>
      <c r="D53" s="790"/>
      <c r="E53" s="790"/>
      <c r="F53" s="1124"/>
      <c r="M53" s="512" t="s">
        <v>423</v>
      </c>
    </row>
    <row r="54" spans="2:22">
      <c r="B54" s="1097"/>
      <c r="C54" s="790"/>
      <c r="D54" s="790"/>
      <c r="E54" s="790"/>
      <c r="F54" s="1124"/>
      <c r="R54" s="1097"/>
      <c r="S54" s="790"/>
      <c r="T54" s="790"/>
      <c r="U54" s="790"/>
      <c r="V54" s="1124"/>
    </row>
    <row r="55" spans="2:22">
      <c r="C55" s="790"/>
      <c r="D55" s="790"/>
      <c r="E55" s="790"/>
      <c r="F55" s="1124"/>
    </row>
    <row r="56" spans="2:22">
      <c r="B56" s="1097"/>
      <c r="C56" s="790"/>
      <c r="D56" s="790"/>
      <c r="E56" s="790"/>
      <c r="F56" s="112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5"/>
  <sheetViews>
    <sheetView topLeftCell="I1" zoomScale="90" zoomScaleNormal="90" workbookViewId="0">
      <selection activeCell="Y21" sqref="Y21:Y22"/>
    </sheetView>
  </sheetViews>
  <sheetFormatPr defaultRowHeight="12.75"/>
  <cols>
    <col min="1" max="1" width="2.5703125" style="1101" customWidth="1"/>
    <col min="2" max="2" width="6.42578125" style="1101" customWidth="1"/>
    <col min="3" max="3" width="14.85546875" style="1101" customWidth="1"/>
    <col min="4" max="5" width="12" style="1101" customWidth="1"/>
    <col min="6" max="6" width="11.5703125" style="1101" customWidth="1"/>
    <col min="7" max="7" width="12" style="1101" customWidth="1"/>
    <col min="8" max="8" width="13.7109375" style="1101" customWidth="1"/>
    <col min="9" max="10" width="12" style="1101" customWidth="1"/>
    <col min="11" max="11" width="12.28515625" style="1101" customWidth="1"/>
    <col min="12" max="12" width="11" style="1101" customWidth="1"/>
    <col min="13" max="13" width="6.7109375" style="1101" customWidth="1"/>
    <col min="14" max="14" width="13.42578125" style="1101" customWidth="1"/>
    <col min="15" max="15" width="58.140625" style="1101" customWidth="1"/>
    <col min="16" max="16" width="12.5703125" style="1101" customWidth="1"/>
    <col min="17" max="18" width="10" style="1101" customWidth="1"/>
    <col min="19" max="19" width="12" style="1101" customWidth="1"/>
    <col min="20" max="21" width="10" style="1101" customWidth="1"/>
    <col min="22" max="22" width="9.140625" style="1101"/>
    <col min="23" max="23" width="9.140625" style="1101" customWidth="1"/>
    <col min="24" max="16384" width="9.140625" style="1101"/>
  </cols>
  <sheetData>
    <row r="1" spans="2:24" ht="27" customHeight="1">
      <c r="B1" s="1100"/>
      <c r="C1" s="1098" t="s">
        <v>558</v>
      </c>
      <c r="N1" s="1619"/>
      <c r="O1" s="1619"/>
      <c r="P1" s="1619"/>
      <c r="Q1" s="1619"/>
      <c r="R1" s="1619"/>
      <c r="S1" s="1619"/>
      <c r="T1" s="1619"/>
      <c r="U1" s="1619"/>
      <c r="V1" s="485"/>
      <c r="W1" s="485"/>
    </row>
    <row r="2" spans="2:24" ht="25.5">
      <c r="C2" s="1626" t="s">
        <v>454</v>
      </c>
      <c r="D2" s="1627"/>
      <c r="E2" s="485"/>
      <c r="F2" s="485"/>
      <c r="G2" s="485"/>
      <c r="H2" s="485"/>
      <c r="I2" s="508"/>
      <c r="J2" s="508"/>
      <c r="K2" s="508"/>
      <c r="L2" s="485"/>
      <c r="N2" s="1446"/>
      <c r="O2" s="1406"/>
      <c r="P2" s="1838"/>
      <c r="Q2" s="1838"/>
      <c r="R2" s="1838"/>
      <c r="S2" s="1838"/>
      <c r="T2" s="1838"/>
      <c r="U2" s="1838"/>
      <c r="V2" s="1628"/>
      <c r="W2" s="485"/>
      <c r="X2" s="485"/>
    </row>
    <row r="3" spans="2:24" ht="51.75" customHeight="1">
      <c r="B3" s="1103"/>
      <c r="C3" s="488" t="s">
        <v>575</v>
      </c>
      <c r="D3" s="488"/>
      <c r="E3" s="488"/>
      <c r="F3" s="488"/>
      <c r="G3" s="488"/>
      <c r="H3" s="488"/>
      <c r="I3" s="488"/>
      <c r="J3" s="488"/>
      <c r="K3" s="488"/>
      <c r="L3" s="489"/>
      <c r="N3" s="1447"/>
      <c r="O3" s="1629"/>
      <c r="P3" s="1407"/>
      <c r="Q3" s="1407"/>
      <c r="R3" s="1407"/>
      <c r="S3" s="1407"/>
      <c r="T3" s="1407"/>
      <c r="U3" s="1407"/>
      <c r="W3" s="1630"/>
      <c r="X3" s="1631"/>
    </row>
    <row r="4" spans="2:24" ht="16.5" thickBot="1">
      <c r="C4" s="485"/>
      <c r="D4" s="485"/>
      <c r="E4" s="485"/>
      <c r="F4" s="485"/>
      <c r="G4" s="485"/>
      <c r="H4" s="485"/>
      <c r="I4" s="485"/>
      <c r="J4" s="485"/>
      <c r="K4" s="485"/>
      <c r="L4" s="485"/>
      <c r="N4" s="1448"/>
      <c r="O4" s="1632"/>
      <c r="P4" s="1401"/>
      <c r="Q4" s="1401"/>
      <c r="R4" s="1401"/>
      <c r="S4" s="1401"/>
      <c r="T4" s="1401"/>
      <c r="U4" s="1401"/>
      <c r="W4" s="1633"/>
      <c r="X4" s="1634"/>
    </row>
    <row r="5" spans="2:24" ht="21" thickBot="1">
      <c r="C5" s="492" t="s">
        <v>165</v>
      </c>
      <c r="D5" s="493"/>
      <c r="E5" s="493"/>
      <c r="F5" s="493"/>
      <c r="G5" s="494"/>
      <c r="H5" s="493"/>
      <c r="I5" s="493"/>
      <c r="J5" s="493"/>
      <c r="K5" s="493"/>
      <c r="L5" s="494"/>
      <c r="N5" s="1400"/>
      <c r="O5" s="1400"/>
      <c r="P5" s="1400"/>
      <c r="Q5" s="1400"/>
      <c r="R5" s="1400"/>
      <c r="S5" s="1400"/>
      <c r="T5" s="1400"/>
      <c r="U5" s="1400"/>
      <c r="W5" s="1633"/>
      <c r="X5" s="1634"/>
    </row>
    <row r="6" spans="2:24" ht="16.5" thickBot="1">
      <c r="C6" s="495" t="s">
        <v>503</v>
      </c>
      <c r="D6" s="496"/>
      <c r="E6" s="497"/>
      <c r="F6" s="498"/>
      <c r="G6" s="498"/>
      <c r="H6" s="495" t="s">
        <v>576</v>
      </c>
      <c r="I6" s="496"/>
      <c r="J6" s="497"/>
      <c r="K6" s="498"/>
      <c r="L6" s="498"/>
      <c r="N6" s="1400"/>
      <c r="O6" s="1400"/>
      <c r="P6" s="1400"/>
      <c r="Q6" s="1400"/>
      <c r="R6" s="1400"/>
      <c r="S6" s="1400"/>
      <c r="T6" s="1400"/>
      <c r="U6" s="1400"/>
      <c r="W6" s="1633"/>
      <c r="X6" s="1634"/>
    </row>
    <row r="7" spans="2:24" ht="29.25" thickBot="1">
      <c r="C7" s="499" t="s">
        <v>206</v>
      </c>
      <c r="D7" s="500" t="s">
        <v>203</v>
      </c>
      <c r="E7" s="501" t="s">
        <v>207</v>
      </c>
      <c r="F7" s="1119" t="s">
        <v>169</v>
      </c>
      <c r="G7" s="1144" t="s">
        <v>455</v>
      </c>
      <c r="H7" s="503" t="s">
        <v>206</v>
      </c>
      <c r="I7" s="500" t="s">
        <v>203</v>
      </c>
      <c r="J7" s="501" t="s">
        <v>207</v>
      </c>
      <c r="K7" s="1119" t="s">
        <v>169</v>
      </c>
      <c r="L7" s="1144" t="s">
        <v>455</v>
      </c>
      <c r="W7" s="1630"/>
      <c r="X7" s="1631"/>
    </row>
    <row r="8" spans="2:24" ht="16.5" thickBot="1">
      <c r="C8" s="504" t="s">
        <v>166</v>
      </c>
      <c r="D8" s="153">
        <v>13830.486000000001</v>
      </c>
      <c r="E8" s="1080">
        <v>58880.383999999998</v>
      </c>
      <c r="F8" s="1080">
        <v>10208.053</v>
      </c>
      <c r="G8" s="1115">
        <v>140.02000000000001</v>
      </c>
      <c r="H8" s="1146" t="s">
        <v>166</v>
      </c>
      <c r="I8" s="153">
        <v>12246.77</v>
      </c>
      <c r="J8" s="1080">
        <v>52600.783000000003</v>
      </c>
      <c r="K8" s="1080">
        <v>8435.2000000000007</v>
      </c>
      <c r="L8" s="1115">
        <v>95.113</v>
      </c>
      <c r="N8" s="1411" t="s">
        <v>577</v>
      </c>
      <c r="O8" s="1411"/>
      <c r="P8" s="1411"/>
      <c r="Q8" s="1411"/>
      <c r="R8" s="1411"/>
      <c r="S8" s="1411"/>
      <c r="T8" s="1411"/>
      <c r="U8" s="1411"/>
      <c r="V8" s="1411"/>
      <c r="W8" s="1633"/>
      <c r="X8" s="1634"/>
    </row>
    <row r="9" spans="2:24" ht="19.5" thickBot="1">
      <c r="C9" s="1083" t="s">
        <v>134</v>
      </c>
      <c r="D9" s="1084">
        <v>5314.7269999999999</v>
      </c>
      <c r="E9" s="1081">
        <v>22736.815999999999</v>
      </c>
      <c r="F9" s="1081">
        <v>4444.54</v>
      </c>
      <c r="G9" s="1116">
        <v>37.651000000000003</v>
      </c>
      <c r="H9" s="1117" t="s">
        <v>134</v>
      </c>
      <c r="I9" s="1084">
        <v>6983.152</v>
      </c>
      <c r="J9" s="1081">
        <v>30004.014999999999</v>
      </c>
      <c r="K9" s="1081">
        <v>4993.5860000000002</v>
      </c>
      <c r="L9" s="1116">
        <v>41.301000000000002</v>
      </c>
      <c r="N9" s="1412"/>
      <c r="O9" s="1412"/>
      <c r="P9" s="486"/>
      <c r="Q9" s="486"/>
      <c r="R9" s="1413"/>
      <c r="S9" s="485"/>
      <c r="T9" s="485"/>
      <c r="U9" s="1412"/>
      <c r="V9" s="487"/>
      <c r="W9" s="1633"/>
      <c r="X9" s="1634"/>
    </row>
    <row r="10" spans="2:24" ht="21" thickBot="1">
      <c r="C10" s="155" t="s">
        <v>115</v>
      </c>
      <c r="D10" s="156">
        <v>3731.9989999999998</v>
      </c>
      <c r="E10" s="1085">
        <v>15806.865</v>
      </c>
      <c r="F10" s="1085">
        <v>3121.07</v>
      </c>
      <c r="G10" s="1118">
        <v>31.683</v>
      </c>
      <c r="H10" s="173" t="s">
        <v>108</v>
      </c>
      <c r="I10" s="156">
        <v>2580.6419999999998</v>
      </c>
      <c r="J10" s="1085">
        <v>11077.752</v>
      </c>
      <c r="K10" s="1085">
        <v>1135.296</v>
      </c>
      <c r="L10" s="1118">
        <v>39.286000000000001</v>
      </c>
      <c r="N10" s="1414"/>
      <c r="O10" s="1414" t="s">
        <v>205</v>
      </c>
      <c r="P10" s="1415"/>
      <c r="Q10" s="1415"/>
      <c r="R10" s="1415"/>
      <c r="S10" s="1415"/>
      <c r="T10" s="1415"/>
      <c r="U10" s="1416"/>
      <c r="V10" s="485"/>
      <c r="W10" s="1633"/>
      <c r="X10" s="1634"/>
    </row>
    <row r="11" spans="2:24" ht="19.5" thickBot="1">
      <c r="C11" s="155" t="s">
        <v>108</v>
      </c>
      <c r="D11" s="156">
        <v>2475</v>
      </c>
      <c r="E11" s="1085">
        <v>10550.897999999999</v>
      </c>
      <c r="F11" s="1085">
        <v>1414.74</v>
      </c>
      <c r="G11" s="1118">
        <v>47.4</v>
      </c>
      <c r="H11" s="173" t="s">
        <v>541</v>
      </c>
      <c r="I11" s="156">
        <v>2185.5970000000002</v>
      </c>
      <c r="J11" s="1085">
        <v>9386.3909999999996</v>
      </c>
      <c r="K11" s="1085">
        <v>1959.0540000000001</v>
      </c>
      <c r="L11" s="1118">
        <v>12.271000000000001</v>
      </c>
      <c r="N11" s="1417"/>
      <c r="O11" s="1418"/>
      <c r="P11" s="1839" t="s">
        <v>511</v>
      </c>
      <c r="Q11" s="1840"/>
      <c r="R11" s="1841"/>
      <c r="S11" s="1839" t="s">
        <v>578</v>
      </c>
      <c r="T11" s="1840"/>
      <c r="U11" s="1841"/>
      <c r="V11" s="1627"/>
      <c r="W11" s="1630"/>
      <c r="X11" s="1631"/>
    </row>
    <row r="12" spans="2:24" ht="38.25" customHeight="1" thickBot="1">
      <c r="C12" s="155" t="s">
        <v>113</v>
      </c>
      <c r="D12" s="156">
        <v>1411.6379999999999</v>
      </c>
      <c r="E12" s="1085">
        <v>5949.5230000000001</v>
      </c>
      <c r="F12" s="1085">
        <v>873.48900000000003</v>
      </c>
      <c r="G12" s="1118">
        <v>13.907999999999999</v>
      </c>
      <c r="H12" s="173" t="s">
        <v>113</v>
      </c>
      <c r="I12" s="156">
        <v>429.08699999999999</v>
      </c>
      <c r="J12" s="1085">
        <v>1838.5920000000001</v>
      </c>
      <c r="K12" s="1085">
        <v>339.66199999999998</v>
      </c>
      <c r="L12" s="1118">
        <v>2.1680000000000001</v>
      </c>
      <c r="N12" s="1419" t="s">
        <v>512</v>
      </c>
      <c r="O12" s="1420" t="s">
        <v>513</v>
      </c>
      <c r="P12" s="1421" t="s">
        <v>203</v>
      </c>
      <c r="Q12" s="1119" t="s">
        <v>514</v>
      </c>
      <c r="R12" s="1422" t="s">
        <v>455</v>
      </c>
      <c r="S12" s="1423" t="s">
        <v>203</v>
      </c>
      <c r="T12" s="1119" t="s">
        <v>514</v>
      </c>
      <c r="U12" s="1422" t="s">
        <v>455</v>
      </c>
      <c r="V12" s="1627"/>
      <c r="W12" s="1633"/>
      <c r="X12" s="1634"/>
    </row>
    <row r="13" spans="2:24" ht="16.5" thickBot="1">
      <c r="C13" s="171" t="s">
        <v>168</v>
      </c>
      <c r="D13" s="174">
        <v>493.98200000000003</v>
      </c>
      <c r="E13" s="1086">
        <v>2108.576</v>
      </c>
      <c r="F13" s="1086">
        <v>256.60399999999998</v>
      </c>
      <c r="G13" s="1120">
        <v>8.4239999999999995</v>
      </c>
      <c r="H13" s="173" t="s">
        <v>403</v>
      </c>
      <c r="I13" s="156">
        <v>68.292000000000002</v>
      </c>
      <c r="J13" s="1085">
        <v>294.03300000000002</v>
      </c>
      <c r="K13" s="1085">
        <v>7.6020000000000003</v>
      </c>
      <c r="L13" s="1118">
        <v>8.6999999999999994E-2</v>
      </c>
      <c r="N13" s="1424" t="s">
        <v>515</v>
      </c>
      <c r="O13" s="1425" t="s">
        <v>516</v>
      </c>
      <c r="P13" s="1426">
        <v>427169.641</v>
      </c>
      <c r="Q13" s="1427">
        <v>243397.83799999999</v>
      </c>
      <c r="R13" s="1428">
        <v>7613.9040000000005</v>
      </c>
      <c r="S13" s="1429">
        <v>494200.20299999998</v>
      </c>
      <c r="T13" s="1427">
        <v>211203.54199999999</v>
      </c>
      <c r="U13" s="1428">
        <v>6979.9560000000001</v>
      </c>
      <c r="V13" s="1627"/>
      <c r="W13" s="1633"/>
      <c r="X13" s="1634"/>
    </row>
    <row r="14" spans="2:24" ht="16.5" thickBot="1">
      <c r="C14" s="155" t="s">
        <v>403</v>
      </c>
      <c r="D14" s="156">
        <v>343.45100000000002</v>
      </c>
      <c r="E14" s="1085">
        <v>1473.865</v>
      </c>
      <c r="F14" s="1085">
        <v>46.984000000000002</v>
      </c>
      <c r="G14" s="1118">
        <v>0.52500000000000002</v>
      </c>
      <c r="H14" s="173"/>
      <c r="I14" s="156"/>
      <c r="J14" s="1085"/>
      <c r="K14" s="1085"/>
      <c r="L14" s="1118"/>
      <c r="N14" s="1430" t="s">
        <v>517</v>
      </c>
      <c r="O14" s="1431" t="s">
        <v>518</v>
      </c>
      <c r="P14" s="1432">
        <v>361940.55200000003</v>
      </c>
      <c r="Q14" s="1433">
        <v>200210.1</v>
      </c>
      <c r="R14" s="1434">
        <v>6808.174</v>
      </c>
      <c r="S14" s="1435">
        <v>438923.12900000002</v>
      </c>
      <c r="T14" s="1433">
        <v>183141.89600000001</v>
      </c>
      <c r="U14" s="1434">
        <v>6316.6670000000004</v>
      </c>
      <c r="V14" s="1627"/>
      <c r="W14" s="1633"/>
      <c r="X14" s="1634"/>
    </row>
    <row r="15" spans="2:24" ht="16.5" thickBot="1">
      <c r="C15" s="176" t="s">
        <v>436</v>
      </c>
      <c r="D15" s="177">
        <v>59.689</v>
      </c>
      <c r="E15" s="1147">
        <v>253.84100000000001</v>
      </c>
      <c r="F15" s="1147">
        <v>50.625999999999998</v>
      </c>
      <c r="G15" s="1408">
        <v>0.42899999999999999</v>
      </c>
      <c r="H15" s="1635"/>
      <c r="I15" s="177"/>
      <c r="J15" s="1147"/>
      <c r="K15" s="1147"/>
      <c r="L15" s="1408"/>
      <c r="N15" s="1436" t="s">
        <v>519</v>
      </c>
      <c r="O15" s="1437" t="s">
        <v>520</v>
      </c>
      <c r="P15" s="1438">
        <v>25089.562000000002</v>
      </c>
      <c r="Q15" s="1439">
        <v>21198.098999999998</v>
      </c>
      <c r="R15" s="1440">
        <v>231.923</v>
      </c>
      <c r="S15" s="1441">
        <v>15354.477999999999</v>
      </c>
      <c r="T15" s="1439">
        <v>10215.983</v>
      </c>
      <c r="U15" s="1440">
        <v>96.730999999999995</v>
      </c>
      <c r="V15" s="1627"/>
      <c r="W15" s="1633"/>
      <c r="X15" s="1634"/>
    </row>
    <row r="16" spans="2:24" ht="15.75">
      <c r="C16" s="512" t="s">
        <v>506</v>
      </c>
      <c r="D16" s="513"/>
      <c r="E16" s="513"/>
      <c r="F16" s="513"/>
      <c r="G16" s="1340"/>
      <c r="H16" s="1622" t="s">
        <v>566</v>
      </c>
      <c r="I16" s="513"/>
      <c r="J16" s="513"/>
      <c r="K16" s="513"/>
      <c r="L16" s="1340"/>
      <c r="N16" s="1442" t="s">
        <v>521</v>
      </c>
      <c r="O16" s="1442"/>
      <c r="P16" s="1400"/>
      <c r="Q16" s="1400"/>
      <c r="R16" s="1400"/>
      <c r="S16" s="1401"/>
      <c r="T16" s="1401"/>
    </row>
    <row r="17" spans="2:46" ht="15.75">
      <c r="O17" s="1443"/>
      <c r="P17" s="1400"/>
      <c r="Q17" s="1400"/>
      <c r="R17" s="1400"/>
      <c r="S17" s="1401"/>
      <c r="T17" s="1401"/>
      <c r="U17" s="1401"/>
      <c r="V17" s="1125"/>
    </row>
    <row r="18" spans="2:46" ht="15.75">
      <c r="O18" s="1443"/>
      <c r="P18" s="1400"/>
      <c r="Q18" s="1400"/>
      <c r="R18" s="1400"/>
      <c r="S18" s="1636"/>
      <c r="T18" s="1636"/>
    </row>
    <row r="19" spans="2:46" ht="25.5">
      <c r="C19" s="1626" t="s">
        <v>456</v>
      </c>
      <c r="D19" s="485"/>
      <c r="E19" s="485"/>
      <c r="F19" s="485"/>
      <c r="G19" s="485"/>
      <c r="H19" s="485"/>
      <c r="I19" s="485"/>
      <c r="J19" s="485"/>
      <c r="K19" s="485"/>
      <c r="L19" s="485"/>
      <c r="M19" s="485"/>
      <c r="N19" s="485"/>
      <c r="O19" s="485"/>
      <c r="P19" s="1400"/>
      <c r="Q19" s="1400"/>
      <c r="R19" s="1400"/>
      <c r="S19" s="1637"/>
      <c r="T19" s="1637"/>
      <c r="U19" s="1399"/>
      <c r="V19" s="1399"/>
      <c r="W19" s="1399"/>
      <c r="X19" s="1399"/>
      <c r="Y19" s="1399"/>
      <c r="Z19" s="1399"/>
      <c r="AA19" s="1399"/>
      <c r="AB19" s="1402"/>
      <c r="AC19" s="1402"/>
      <c r="AD19" s="1402"/>
      <c r="AE19" s="1402"/>
      <c r="AF19" s="1403"/>
      <c r="AG19" s="1403"/>
      <c r="AH19" s="1403"/>
      <c r="AI19" s="1403"/>
      <c r="AJ19" s="1403"/>
      <c r="AK19" s="1403"/>
      <c r="AL19" s="1403"/>
      <c r="AM19" s="1403"/>
      <c r="AN19" s="1403"/>
      <c r="AO19" s="1403"/>
      <c r="AP19" s="1403"/>
      <c r="AQ19" s="1403"/>
      <c r="AR19" s="1403"/>
      <c r="AS19" s="1403"/>
      <c r="AT19" s="1403"/>
    </row>
    <row r="20" spans="2:46" ht="18.75">
      <c r="C20" s="488" t="s">
        <v>579</v>
      </c>
      <c r="D20" s="490"/>
      <c r="E20" s="490"/>
      <c r="F20" s="490"/>
      <c r="G20" s="490"/>
      <c r="H20" s="490"/>
      <c r="I20" s="490"/>
      <c r="J20" s="490"/>
      <c r="K20" s="490"/>
      <c r="L20" s="491"/>
      <c r="M20" s="485"/>
      <c r="N20" s="485"/>
      <c r="O20" s="485"/>
      <c r="P20" s="485"/>
      <c r="Q20" s="485"/>
      <c r="R20" s="485"/>
      <c r="S20" s="1404"/>
      <c r="T20" s="1404"/>
      <c r="U20" s="1444"/>
      <c r="V20" s="1444"/>
      <c r="W20" s="1445"/>
      <c r="X20" s="1402"/>
      <c r="Y20" s="1402"/>
      <c r="Z20" s="1404"/>
      <c r="AA20" s="1405"/>
      <c r="AB20" s="1402"/>
      <c r="AC20" s="1402"/>
      <c r="AD20" s="1402"/>
      <c r="AE20" s="1402"/>
      <c r="AF20" s="1403"/>
      <c r="AG20" s="1403"/>
      <c r="AH20" s="1403"/>
      <c r="AI20" s="1403"/>
      <c r="AJ20" s="1403"/>
      <c r="AK20" s="1403"/>
      <c r="AL20" s="1403"/>
      <c r="AM20" s="1403"/>
      <c r="AN20" s="1403"/>
      <c r="AO20" s="1403"/>
      <c r="AP20" s="1403"/>
      <c r="AQ20" s="1403"/>
      <c r="AR20" s="1403"/>
      <c r="AS20" s="1403"/>
      <c r="AT20" s="1403"/>
    </row>
    <row r="21" spans="2:46" ht="21" thickBot="1">
      <c r="C21" s="485"/>
      <c r="D21" s="485"/>
      <c r="E21" s="485"/>
      <c r="F21" s="485"/>
      <c r="G21" s="485"/>
      <c r="H21" s="485"/>
      <c r="I21" s="485"/>
      <c r="J21" s="485"/>
      <c r="K21" s="485"/>
      <c r="L21" s="485"/>
      <c r="M21" s="485"/>
      <c r="N21" s="1072"/>
      <c r="O21" s="1072"/>
      <c r="P21" s="1072"/>
      <c r="Q21" s="1072"/>
      <c r="R21" s="1072"/>
      <c r="S21" s="1636"/>
      <c r="T21" s="1636"/>
      <c r="X21" s="1636"/>
      <c r="Y21" s="1636"/>
      <c r="Z21" s="1619"/>
      <c r="AA21" s="1402"/>
      <c r="AB21" s="1402"/>
      <c r="AC21" s="1402"/>
      <c r="AD21" s="1402"/>
      <c r="AE21" s="1402"/>
      <c r="AF21" s="1403"/>
      <c r="AG21" s="1403"/>
      <c r="AH21" s="1403"/>
      <c r="AI21" s="1403"/>
      <c r="AJ21" s="1403"/>
      <c r="AK21" s="1403"/>
      <c r="AL21" s="1403"/>
      <c r="AM21" s="1403"/>
      <c r="AN21" s="1403"/>
      <c r="AO21" s="1403"/>
      <c r="AP21" s="1403"/>
      <c r="AQ21" s="1403"/>
      <c r="AR21" s="1403"/>
      <c r="AS21" s="1403"/>
      <c r="AT21" s="1403"/>
    </row>
    <row r="22" spans="2:46" ht="21" thickBot="1">
      <c r="C22" s="492" t="s">
        <v>205</v>
      </c>
      <c r="D22" s="493"/>
      <c r="E22" s="493"/>
      <c r="F22" s="493"/>
      <c r="G22" s="493"/>
      <c r="H22" s="493"/>
      <c r="I22" s="493"/>
      <c r="J22" s="493"/>
      <c r="K22" s="493"/>
      <c r="L22" s="494"/>
      <c r="M22" s="485"/>
      <c r="N22" s="1072"/>
      <c r="O22" s="1072"/>
      <c r="P22" s="1072"/>
      <c r="Q22" s="1072"/>
      <c r="R22" s="1072"/>
      <c r="S22" s="1637"/>
      <c r="T22" s="1637"/>
      <c r="U22" s="1399"/>
      <c r="V22" s="1399"/>
      <c r="W22" s="1399"/>
      <c r="X22" s="1637"/>
      <c r="Y22" s="1637"/>
      <c r="Z22" s="1406"/>
      <c r="AA22" s="1638"/>
      <c r="AB22" s="1402"/>
      <c r="AC22" s="1402"/>
      <c r="AD22" s="1402"/>
      <c r="AE22" s="1402"/>
      <c r="AF22" s="1403"/>
      <c r="AG22" s="1403"/>
      <c r="AH22" s="1403"/>
      <c r="AI22" s="1403"/>
      <c r="AJ22" s="1403"/>
      <c r="AK22" s="1403"/>
      <c r="AL22" s="1403"/>
      <c r="AM22" s="1403"/>
      <c r="AN22" s="1403"/>
      <c r="AO22" s="1403"/>
      <c r="AP22" s="1403"/>
      <c r="AQ22" s="1403"/>
      <c r="AR22" s="1403"/>
      <c r="AS22" s="1403"/>
      <c r="AT22" s="1403"/>
    </row>
    <row r="23" spans="2:46" ht="16.5" thickBot="1">
      <c r="C23" s="495" t="s">
        <v>503</v>
      </c>
      <c r="D23" s="496"/>
      <c r="E23" s="497"/>
      <c r="F23" s="498"/>
      <c r="G23" s="498"/>
      <c r="H23" s="495" t="s">
        <v>576</v>
      </c>
      <c r="I23" s="496"/>
      <c r="J23" s="497"/>
      <c r="K23" s="498"/>
      <c r="L23" s="498"/>
      <c r="M23" s="485"/>
      <c r="N23" s="1842"/>
      <c r="O23" s="1842"/>
      <c r="P23" s="1842"/>
      <c r="Q23" s="1842"/>
      <c r="R23" s="1842"/>
      <c r="S23" s="1636"/>
      <c r="T23" s="1636"/>
      <c r="X23" s="1636"/>
      <c r="Y23" s="1636"/>
      <c r="Z23" s="1074"/>
      <c r="AA23" s="1402"/>
      <c r="AB23" s="1402"/>
      <c r="AC23" s="1402"/>
      <c r="AD23" s="1402"/>
      <c r="AE23" s="1402"/>
      <c r="AF23" s="1403"/>
      <c r="AG23" s="1403"/>
      <c r="AH23" s="1403"/>
      <c r="AI23" s="1403"/>
      <c r="AJ23" s="1403"/>
      <c r="AK23" s="1403"/>
      <c r="AL23" s="1403"/>
      <c r="AM23" s="1403"/>
      <c r="AN23" s="1403"/>
      <c r="AO23" s="1403"/>
      <c r="AP23" s="1403"/>
      <c r="AQ23" s="1403"/>
      <c r="AR23" s="1403"/>
      <c r="AS23" s="1403"/>
      <c r="AT23" s="1403"/>
    </row>
    <row r="24" spans="2:46" ht="29.25" thickBot="1">
      <c r="B24" s="1398"/>
      <c r="C24" s="499" t="s">
        <v>206</v>
      </c>
      <c r="D24" s="500" t="s">
        <v>203</v>
      </c>
      <c r="E24" s="501" t="s">
        <v>207</v>
      </c>
      <c r="F24" s="1119" t="s">
        <v>169</v>
      </c>
      <c r="G24" s="1145" t="s">
        <v>455</v>
      </c>
      <c r="H24" s="499" t="s">
        <v>206</v>
      </c>
      <c r="I24" s="500" t="s">
        <v>203</v>
      </c>
      <c r="J24" s="501" t="s">
        <v>207</v>
      </c>
      <c r="K24" s="1119" t="s">
        <v>169</v>
      </c>
      <c r="L24" s="1144" t="s">
        <v>455</v>
      </c>
      <c r="M24" s="485"/>
      <c r="N24" s="1837"/>
      <c r="O24" s="1837"/>
      <c r="P24" s="1837"/>
      <c r="Q24" s="1837"/>
      <c r="R24" s="1837"/>
      <c r="S24" s="1637"/>
      <c r="T24" s="1637"/>
      <c r="U24" s="1399"/>
      <c r="V24" s="1399"/>
      <c r="W24" s="1399"/>
      <c r="X24" s="1637"/>
      <c r="Y24" s="1637"/>
      <c r="Z24" s="1074"/>
      <c r="AA24" s="1402"/>
      <c r="AB24" s="1402"/>
      <c r="AC24" s="1402"/>
      <c r="AD24" s="1402"/>
      <c r="AE24" s="1402"/>
      <c r="AF24" s="1403"/>
      <c r="AG24" s="1403"/>
      <c r="AH24" s="1403"/>
      <c r="AI24" s="1403"/>
      <c r="AJ24" s="1403"/>
      <c r="AK24" s="1403"/>
      <c r="AL24" s="1403"/>
      <c r="AM24" s="1403"/>
      <c r="AN24" s="1403"/>
      <c r="AO24" s="1403"/>
      <c r="AP24" s="1403"/>
      <c r="AQ24" s="1403"/>
      <c r="AR24" s="1403"/>
      <c r="AS24" s="1403"/>
      <c r="AT24" s="1403"/>
    </row>
    <row r="25" spans="2:46" ht="21" thickBot="1">
      <c r="C25" s="504" t="s">
        <v>166</v>
      </c>
      <c r="D25" s="153">
        <v>427169.641</v>
      </c>
      <c r="E25" s="1080">
        <v>1814168.311</v>
      </c>
      <c r="F25" s="1080">
        <v>243397.83799999999</v>
      </c>
      <c r="G25" s="1115">
        <v>7613.9040000000005</v>
      </c>
      <c r="H25" s="504" t="s">
        <v>166</v>
      </c>
      <c r="I25" s="153">
        <v>494200.20299999998</v>
      </c>
      <c r="J25" s="1080">
        <v>2123477.4939999999</v>
      </c>
      <c r="K25" s="1080">
        <v>211203.54199999999</v>
      </c>
      <c r="L25" s="1115">
        <v>6979.9560000000001</v>
      </c>
      <c r="M25" s="485"/>
      <c r="N25" s="1072"/>
      <c r="O25" s="1072"/>
      <c r="P25" s="1072"/>
      <c r="Q25" s="1072"/>
      <c r="R25" s="1072"/>
      <c r="S25" s="1636"/>
      <c r="T25" s="1636"/>
      <c r="X25" s="1636"/>
      <c r="Y25" s="1636"/>
      <c r="Z25" s="1619"/>
      <c r="AA25" s="1072"/>
      <c r="AB25" s="1402"/>
      <c r="AC25" s="1402"/>
      <c r="AD25" s="1402"/>
      <c r="AE25" s="1402"/>
      <c r="AF25" s="1403"/>
      <c r="AG25" s="1403"/>
      <c r="AH25" s="1403"/>
      <c r="AI25" s="1403"/>
      <c r="AJ25" s="1403"/>
      <c r="AK25" s="1403"/>
      <c r="AL25" s="1403"/>
      <c r="AM25" s="1403"/>
      <c r="AN25" s="1403"/>
      <c r="AO25" s="1403"/>
      <c r="AP25" s="1403"/>
      <c r="AQ25" s="1403"/>
      <c r="AR25" s="1403"/>
      <c r="AS25" s="1403"/>
      <c r="AT25" s="1403"/>
    </row>
    <row r="26" spans="2:46" ht="18.75">
      <c r="C26" s="1089" t="s">
        <v>106</v>
      </c>
      <c r="D26" s="1090">
        <v>345855.85399999999</v>
      </c>
      <c r="E26" s="1087">
        <v>1468823.514</v>
      </c>
      <c r="F26" s="1087">
        <v>192353.87599999999</v>
      </c>
      <c r="G26" s="1121">
        <v>6451.1750000000002</v>
      </c>
      <c r="H26" s="1089" t="s">
        <v>106</v>
      </c>
      <c r="I26" s="1090">
        <v>443138.25599999999</v>
      </c>
      <c r="J26" s="1087">
        <v>1904109.328</v>
      </c>
      <c r="K26" s="1087">
        <v>185186.84099999999</v>
      </c>
      <c r="L26" s="1121">
        <v>6357.933</v>
      </c>
      <c r="M26" s="485"/>
      <c r="N26" s="1072"/>
      <c r="O26" s="1072"/>
      <c r="P26" s="1072"/>
      <c r="Q26" s="1072"/>
      <c r="R26" s="1072"/>
      <c r="S26" s="1637"/>
      <c r="T26" s="1637"/>
      <c r="U26" s="1399"/>
      <c r="V26" s="1399"/>
      <c r="W26" s="1399"/>
      <c r="X26" s="1637"/>
      <c r="Y26" s="1637"/>
      <c r="Z26" s="1406"/>
      <c r="AA26" s="1072"/>
      <c r="AB26" s="1402"/>
      <c r="AC26" s="1402"/>
      <c r="AD26" s="1402"/>
      <c r="AE26" s="1402"/>
      <c r="AF26" s="1403"/>
      <c r="AG26" s="1403"/>
      <c r="AH26" s="1403"/>
      <c r="AI26" s="1403"/>
      <c r="AJ26" s="1403"/>
      <c r="AK26" s="1403"/>
      <c r="AL26" s="1403"/>
      <c r="AM26" s="1403"/>
      <c r="AN26" s="1403"/>
      <c r="AO26" s="1403"/>
      <c r="AP26" s="1403"/>
      <c r="AQ26" s="1403"/>
      <c r="AR26" s="1403"/>
      <c r="AS26" s="1403"/>
      <c r="AT26" s="1403"/>
    </row>
    <row r="27" spans="2:46" ht="14.25">
      <c r="C27" s="155" t="s">
        <v>108</v>
      </c>
      <c r="D27" s="156">
        <v>42253.144999999997</v>
      </c>
      <c r="E27" s="1085">
        <v>179005.56299999999</v>
      </c>
      <c r="F27" s="1085">
        <v>25497.525000000001</v>
      </c>
      <c r="G27" s="1118">
        <v>670.75099999999998</v>
      </c>
      <c r="H27" s="155" t="s">
        <v>108</v>
      </c>
      <c r="I27" s="156">
        <v>25838.953000000001</v>
      </c>
      <c r="J27" s="1085">
        <v>111048.727</v>
      </c>
      <c r="K27" s="1085">
        <v>12344.393</v>
      </c>
      <c r="L27" s="1118">
        <v>311.68</v>
      </c>
      <c r="M27" s="485"/>
      <c r="N27" s="1842"/>
      <c r="O27" s="1842"/>
      <c r="P27" s="1842"/>
      <c r="Q27" s="1842"/>
      <c r="R27" s="1842"/>
      <c r="S27" s="1447"/>
      <c r="T27" s="1407"/>
      <c r="U27" s="1407"/>
      <c r="V27" s="1407"/>
      <c r="W27" s="1407"/>
      <c r="X27" s="1407"/>
      <c r="Y27" s="1407"/>
      <c r="Z27" s="1074"/>
      <c r="AA27" s="1620"/>
      <c r="AB27" s="1402"/>
      <c r="AC27" s="1402"/>
      <c r="AD27" s="1402"/>
      <c r="AE27" s="1402"/>
      <c r="AF27" s="1403"/>
      <c r="AG27" s="1403"/>
      <c r="AH27" s="1403"/>
      <c r="AI27" s="1403"/>
      <c r="AJ27" s="1403"/>
      <c r="AK27" s="1403"/>
      <c r="AL27" s="1403"/>
      <c r="AM27" s="1403"/>
      <c r="AN27" s="1403"/>
      <c r="AO27" s="1403"/>
      <c r="AP27" s="1403"/>
      <c r="AQ27" s="1403"/>
      <c r="AR27" s="1403"/>
      <c r="AS27" s="1403"/>
      <c r="AT27" s="1403"/>
    </row>
    <row r="28" spans="2:46" ht="15.75">
      <c r="C28" s="155" t="s">
        <v>129</v>
      </c>
      <c r="D28" s="156">
        <v>14329.052</v>
      </c>
      <c r="E28" s="1085">
        <v>60982.538999999997</v>
      </c>
      <c r="F28" s="1085">
        <v>13396.602999999999</v>
      </c>
      <c r="G28" s="1118">
        <v>127.095</v>
      </c>
      <c r="H28" s="155" t="s">
        <v>541</v>
      </c>
      <c r="I28" s="156">
        <v>12870.532999999999</v>
      </c>
      <c r="J28" s="1085">
        <v>55237.180999999997</v>
      </c>
      <c r="K28" s="1085">
        <v>5150.192</v>
      </c>
      <c r="L28" s="1118">
        <v>190.43100000000001</v>
      </c>
      <c r="M28" s="485"/>
      <c r="N28" s="1837"/>
      <c r="O28" s="1837"/>
      <c r="P28" s="1837"/>
      <c r="Q28" s="1837"/>
      <c r="R28" s="1837"/>
      <c r="S28" s="1448"/>
      <c r="T28" s="1401"/>
      <c r="U28" s="1401"/>
      <c r="V28" s="1401"/>
      <c r="W28" s="1401"/>
      <c r="X28" s="1401"/>
      <c r="Y28" s="1401"/>
      <c r="Z28" s="1074"/>
      <c r="AA28" s="1618"/>
      <c r="AB28" s="1402"/>
      <c r="AC28" s="1402"/>
      <c r="AD28" s="1402"/>
      <c r="AE28" s="1402"/>
      <c r="AF28" s="1403"/>
      <c r="AG28" s="1403"/>
      <c r="AH28" s="1403"/>
      <c r="AI28" s="1403"/>
      <c r="AJ28" s="1403"/>
      <c r="AK28" s="1403"/>
      <c r="AL28" s="1403"/>
      <c r="AM28" s="1403"/>
      <c r="AN28" s="1403"/>
      <c r="AO28" s="1403"/>
      <c r="AP28" s="1403"/>
      <c r="AQ28" s="1403"/>
      <c r="AR28" s="1403"/>
      <c r="AS28" s="1403"/>
      <c r="AT28" s="1403"/>
    </row>
    <row r="29" spans="2:46" ht="20.25">
      <c r="C29" s="155" t="s">
        <v>115</v>
      </c>
      <c r="D29" s="156">
        <v>13168.181</v>
      </c>
      <c r="E29" s="1085">
        <v>56089.569000000003</v>
      </c>
      <c r="F29" s="1085">
        <v>6680.6310000000003</v>
      </c>
      <c r="G29" s="1118">
        <v>253</v>
      </c>
      <c r="H29" s="155" t="s">
        <v>129</v>
      </c>
      <c r="I29" s="156">
        <v>7602.4110000000001</v>
      </c>
      <c r="J29" s="1085">
        <v>32699.34</v>
      </c>
      <c r="K29" s="1085">
        <v>5888.0529999999999</v>
      </c>
      <c r="L29" s="1118">
        <v>57.857999999999997</v>
      </c>
      <c r="M29" s="485"/>
      <c r="N29" s="1072"/>
      <c r="O29" s="1072"/>
      <c r="P29" s="1072"/>
      <c r="Q29" s="1072"/>
      <c r="R29" s="1072"/>
      <c r="S29" s="1843"/>
      <c r="T29" s="1843"/>
      <c r="U29" s="1843"/>
      <c r="V29" s="1843"/>
      <c r="W29" s="1843"/>
      <c r="X29" s="1843"/>
      <c r="Y29" s="1843"/>
      <c r="Z29" s="1619"/>
      <c r="AA29" s="1072"/>
      <c r="AB29" s="1402"/>
      <c r="AC29" s="1402"/>
      <c r="AD29" s="1402"/>
      <c r="AE29" s="1402"/>
      <c r="AF29" s="1403"/>
      <c r="AG29" s="1403"/>
      <c r="AH29" s="1403"/>
      <c r="AI29" s="1403"/>
      <c r="AJ29" s="1403"/>
      <c r="AK29" s="1403"/>
      <c r="AL29" s="1403"/>
      <c r="AM29" s="1403"/>
      <c r="AN29" s="1403"/>
      <c r="AO29" s="1403"/>
      <c r="AP29" s="1403"/>
      <c r="AQ29" s="1403"/>
      <c r="AR29" s="1403"/>
      <c r="AS29" s="1403"/>
      <c r="AT29" s="1403"/>
    </row>
    <row r="30" spans="2:46" ht="18.75">
      <c r="C30" s="171" t="s">
        <v>168</v>
      </c>
      <c r="D30" s="174">
        <v>5183.9390000000003</v>
      </c>
      <c r="E30" s="1086">
        <v>22262.727999999999</v>
      </c>
      <c r="F30" s="1086">
        <v>2345.6559999999999</v>
      </c>
      <c r="G30" s="1120">
        <v>16.954000000000001</v>
      </c>
      <c r="H30" s="171" t="s">
        <v>134</v>
      </c>
      <c r="I30" s="174">
        <v>1550.5329999999999</v>
      </c>
      <c r="J30" s="1086">
        <v>6643.1319999999996</v>
      </c>
      <c r="K30" s="1086">
        <v>784.71299999999997</v>
      </c>
      <c r="L30" s="1120">
        <v>23.922999999999998</v>
      </c>
      <c r="M30" s="485"/>
      <c r="N30" s="1072"/>
      <c r="O30" s="1072"/>
      <c r="P30" s="1072"/>
      <c r="Q30" s="1072"/>
      <c r="R30" s="1072"/>
      <c r="S30" s="1446"/>
      <c r="T30" s="1838"/>
      <c r="U30" s="1838"/>
      <c r="V30" s="1838"/>
      <c r="W30" s="1838"/>
      <c r="X30" s="1838"/>
      <c r="Y30" s="1838"/>
      <c r="Z30" s="1406"/>
      <c r="AA30" s="1072"/>
    </row>
    <row r="31" spans="2:46" ht="14.25">
      <c r="C31" s="155" t="s">
        <v>134</v>
      </c>
      <c r="D31" s="156">
        <v>2267.6039999999998</v>
      </c>
      <c r="E31" s="1085">
        <v>9582.723</v>
      </c>
      <c r="F31" s="1085">
        <v>1396.08</v>
      </c>
      <c r="G31" s="1118">
        <v>48.435000000000002</v>
      </c>
      <c r="H31" s="155" t="s">
        <v>168</v>
      </c>
      <c r="I31" s="156">
        <v>1441.3209999999999</v>
      </c>
      <c r="J31" s="1085">
        <v>6189.2110000000002</v>
      </c>
      <c r="K31" s="1085">
        <v>1088.5260000000001</v>
      </c>
      <c r="L31" s="1118">
        <v>11.211</v>
      </c>
      <c r="M31" s="485"/>
      <c r="N31" s="1842"/>
      <c r="O31" s="1842"/>
      <c r="P31" s="1842"/>
      <c r="Q31" s="1842"/>
      <c r="R31" s="1842"/>
      <c r="S31" s="1447"/>
      <c r="T31" s="1407"/>
      <c r="U31" s="1407"/>
      <c r="V31" s="1407"/>
      <c r="W31" s="1407"/>
      <c r="X31" s="1407"/>
      <c r="Y31" s="1407"/>
      <c r="Z31" s="1074"/>
      <c r="AA31" s="1620"/>
    </row>
    <row r="32" spans="2:46" ht="15.75">
      <c r="C32" s="1089" t="s">
        <v>131</v>
      </c>
      <c r="D32" s="1090">
        <v>2123.3440000000001</v>
      </c>
      <c r="E32" s="1087">
        <v>8959.3019999999997</v>
      </c>
      <c r="F32" s="1087">
        <v>941.78499999999997</v>
      </c>
      <c r="G32" s="1121">
        <v>35.341999999999999</v>
      </c>
      <c r="H32" s="1089" t="s">
        <v>131</v>
      </c>
      <c r="I32" s="1090">
        <v>1010.658</v>
      </c>
      <c r="J32" s="1087">
        <v>4342.9579999999996</v>
      </c>
      <c r="K32" s="1087">
        <v>454.67899999999997</v>
      </c>
      <c r="L32" s="1121">
        <v>15.974</v>
      </c>
      <c r="M32" s="485"/>
      <c r="N32" s="1837"/>
      <c r="O32" s="1837"/>
      <c r="P32" s="1837"/>
      <c r="Q32" s="1837"/>
      <c r="R32" s="1837"/>
      <c r="S32" s="1448"/>
      <c r="T32" s="1401"/>
      <c r="U32" s="1401"/>
      <c r="V32" s="1401"/>
      <c r="W32" s="1401"/>
      <c r="X32" s="1401"/>
      <c r="Y32" s="1401"/>
      <c r="Z32" s="1074"/>
      <c r="AA32" s="1618"/>
    </row>
    <row r="33" spans="3:27" ht="20.25">
      <c r="C33" s="155" t="s">
        <v>111</v>
      </c>
      <c r="D33" s="156">
        <v>1822.1569999999999</v>
      </c>
      <c r="E33" s="1085">
        <v>7749.2240000000002</v>
      </c>
      <c r="F33" s="1085">
        <v>634.78200000000004</v>
      </c>
      <c r="G33" s="1118">
        <v>7.2640000000000002</v>
      </c>
      <c r="H33" s="155" t="s">
        <v>130</v>
      </c>
      <c r="I33" s="156">
        <v>658.26099999999997</v>
      </c>
      <c r="J33" s="1085">
        <v>2824.6350000000002</v>
      </c>
      <c r="K33" s="1085">
        <v>273.72500000000002</v>
      </c>
      <c r="L33" s="1118">
        <v>9.5459999999999994</v>
      </c>
      <c r="M33" s="485"/>
      <c r="N33" s="1072"/>
      <c r="O33" s="1072"/>
      <c r="P33" s="1072"/>
      <c r="Q33" s="1072"/>
      <c r="R33" s="1072"/>
      <c r="S33" s="1843"/>
      <c r="T33" s="1843"/>
      <c r="U33" s="1843"/>
      <c r="V33" s="1843"/>
      <c r="W33" s="1843"/>
      <c r="X33" s="1843"/>
      <c r="Y33" s="1843"/>
      <c r="Z33" s="1619"/>
      <c r="AA33" s="1072"/>
    </row>
    <row r="34" spans="3:27" ht="18.75">
      <c r="C34" s="1089" t="s">
        <v>130</v>
      </c>
      <c r="D34" s="1090">
        <v>78.828000000000003</v>
      </c>
      <c r="E34" s="1087">
        <v>336.589</v>
      </c>
      <c r="F34" s="1087">
        <v>71.138000000000005</v>
      </c>
      <c r="G34" s="1121">
        <v>1.5629999999999999</v>
      </c>
      <c r="H34" s="1089" t="s">
        <v>104</v>
      </c>
      <c r="I34" s="1090">
        <v>89.277000000000001</v>
      </c>
      <c r="J34" s="1087">
        <v>382.98200000000003</v>
      </c>
      <c r="K34" s="1087">
        <v>32.42</v>
      </c>
      <c r="L34" s="1121">
        <v>1.4</v>
      </c>
      <c r="M34" s="485"/>
      <c r="N34" s="1072"/>
      <c r="O34" s="1072"/>
      <c r="P34" s="1072"/>
      <c r="Q34" s="1072"/>
      <c r="R34" s="1072"/>
      <c r="S34" s="1446"/>
      <c r="T34" s="1838"/>
      <c r="U34" s="1838"/>
      <c r="V34" s="1838"/>
      <c r="W34" s="1838"/>
      <c r="X34" s="1838"/>
      <c r="Y34" s="1838"/>
      <c r="Z34" s="1406"/>
      <c r="AA34" s="1072"/>
    </row>
    <row r="35" spans="3:27" ht="14.25">
      <c r="C35" s="1089" t="s">
        <v>119</v>
      </c>
      <c r="D35" s="1090">
        <v>55.77</v>
      </c>
      <c r="E35" s="1087">
        <v>239.792</v>
      </c>
      <c r="F35" s="1087">
        <v>63.941000000000003</v>
      </c>
      <c r="G35" s="1121">
        <v>2.1800000000000002</v>
      </c>
      <c r="H35" s="1089"/>
      <c r="I35" s="1090"/>
      <c r="J35" s="1087"/>
      <c r="K35" s="1087"/>
      <c r="L35" s="1121"/>
      <c r="M35" s="485"/>
      <c r="N35" s="1842"/>
      <c r="O35" s="1842"/>
      <c r="P35" s="1842"/>
      <c r="Q35" s="1842"/>
      <c r="R35" s="1842"/>
      <c r="S35" s="1447"/>
      <c r="T35" s="1407"/>
      <c r="U35" s="1407"/>
      <c r="V35" s="1407"/>
      <c r="W35" s="1407"/>
      <c r="X35" s="1407"/>
      <c r="Y35" s="1407"/>
      <c r="Z35" s="1074"/>
      <c r="AA35" s="1620"/>
    </row>
    <row r="36" spans="3:27" ht="16.5" thickBot="1">
      <c r="C36" s="176" t="s">
        <v>114</v>
      </c>
      <c r="D36" s="177">
        <v>31.766999999999999</v>
      </c>
      <c r="E36" s="1147">
        <v>136.768</v>
      </c>
      <c r="F36" s="1147">
        <v>15.821</v>
      </c>
      <c r="G36" s="1408">
        <v>0.14499999999999999</v>
      </c>
      <c r="H36" s="176"/>
      <c r="I36" s="177"/>
      <c r="J36" s="1147"/>
      <c r="K36" s="1147"/>
      <c r="L36" s="1408"/>
      <c r="M36" s="485"/>
      <c r="N36" s="1837"/>
      <c r="O36" s="1837"/>
      <c r="P36" s="1837"/>
      <c r="Q36" s="1837"/>
      <c r="R36" s="1837"/>
      <c r="S36" s="1448"/>
      <c r="T36" s="1401"/>
      <c r="U36" s="1401"/>
      <c r="V36" s="1401"/>
      <c r="W36" s="1401"/>
      <c r="X36" s="1401"/>
      <c r="Y36" s="1401"/>
      <c r="Z36" s="1074"/>
      <c r="AA36" s="1618"/>
    </row>
    <row r="37" spans="3:27" ht="15">
      <c r="C37" s="512" t="s">
        <v>506</v>
      </c>
      <c r="H37" s="1622" t="s">
        <v>566</v>
      </c>
      <c r="I37" s="1123"/>
      <c r="J37" s="1123"/>
      <c r="K37" s="1123"/>
      <c r="L37" s="1409"/>
      <c r="O37" s="1639"/>
      <c r="P37" s="1639"/>
      <c r="Q37" s="1639"/>
      <c r="R37" s="1639"/>
      <c r="S37" s="1443"/>
      <c r="T37" s="1639"/>
      <c r="U37" s="1640"/>
      <c r="V37" s="1640"/>
    </row>
    <row r="38" spans="3:27" ht="15.75">
      <c r="O38" s="1639"/>
      <c r="P38" s="1400"/>
      <c r="Q38" s="1400"/>
      <c r="R38" s="1400"/>
      <c r="S38" s="1443"/>
      <c r="T38" s="1639"/>
      <c r="U38" s="1640"/>
      <c r="V38" s="1640"/>
    </row>
    <row r="39" spans="3:27" ht="15.75">
      <c r="O39" s="1639"/>
      <c r="P39" s="1400"/>
      <c r="Q39" s="1400"/>
      <c r="R39" s="1400"/>
      <c r="S39" s="1443"/>
      <c r="T39" s="1639"/>
      <c r="U39" s="1641"/>
      <c r="V39" s="1641"/>
    </row>
    <row r="40" spans="3:27" ht="15">
      <c r="O40" s="1639"/>
      <c r="P40" s="1639"/>
      <c r="Q40" s="1639"/>
      <c r="R40" s="1639"/>
      <c r="S40" s="1443"/>
      <c r="T40" s="1639"/>
      <c r="U40" s="1641"/>
      <c r="V40" s="1641"/>
    </row>
    <row r="41" spans="3:27" ht="15.75">
      <c r="O41" s="1639"/>
      <c r="P41" s="1400"/>
      <c r="Q41" s="1400"/>
      <c r="R41" s="1400"/>
      <c r="S41" s="1443"/>
      <c r="T41" s="1443"/>
      <c r="U41" s="1125"/>
      <c r="V41" s="1125"/>
    </row>
    <row r="42" spans="3:27" ht="15.75">
      <c r="O42" s="1639"/>
      <c r="P42" s="1400"/>
      <c r="Q42" s="1400"/>
      <c r="R42" s="1400"/>
      <c r="S42" s="1443"/>
      <c r="T42" s="1443"/>
    </row>
    <row r="43" spans="3:27">
      <c r="O43" s="1443"/>
      <c r="P43" s="1443"/>
      <c r="Q43" s="1443"/>
      <c r="R43" s="1443"/>
      <c r="S43" s="1443"/>
      <c r="T43" s="1443"/>
    </row>
    <row r="44" spans="3:27" ht="15">
      <c r="O44" s="1639"/>
      <c r="P44" s="1639"/>
      <c r="Q44" s="1639"/>
      <c r="R44" s="1639"/>
      <c r="S44" s="1443"/>
      <c r="T44" s="1443"/>
    </row>
    <row r="45" spans="3:27" ht="15">
      <c r="O45" s="1639"/>
      <c r="P45" s="1639"/>
      <c r="Q45" s="1639"/>
      <c r="R45" s="1639"/>
      <c r="S45" s="1443"/>
      <c r="T45" s="1443"/>
    </row>
    <row r="46" spans="3:27" ht="15">
      <c r="O46" s="1639"/>
      <c r="P46" s="1449"/>
      <c r="Q46" s="1449"/>
      <c r="R46" s="1449"/>
      <c r="S46" s="1443"/>
      <c r="T46" s="1443"/>
    </row>
    <row r="47" spans="3:27" ht="15">
      <c r="O47" s="1639"/>
      <c r="P47" s="1449"/>
      <c r="Q47" s="1449"/>
      <c r="R47" s="1449"/>
      <c r="S47" s="1443"/>
      <c r="T47" s="1443"/>
    </row>
    <row r="48" spans="3:27">
      <c r="O48" s="1443"/>
      <c r="P48" s="1443"/>
      <c r="Q48" s="1443"/>
      <c r="R48" s="1443"/>
      <c r="S48" s="1443"/>
      <c r="T48" s="1443"/>
    </row>
    <row r="49" spans="15:20" ht="15">
      <c r="O49" s="1639"/>
      <c r="P49" s="1639"/>
      <c r="Q49" s="1639"/>
      <c r="R49" s="1639"/>
      <c r="S49" s="1443"/>
      <c r="T49" s="1443"/>
    </row>
    <row r="50" spans="15:20" ht="15">
      <c r="O50" s="1639"/>
      <c r="P50" s="1639"/>
      <c r="Q50" s="1639"/>
      <c r="R50" s="1639"/>
      <c r="S50" s="1443"/>
      <c r="T50" s="1443"/>
    </row>
    <row r="51" spans="15:20" ht="15">
      <c r="O51" s="1639"/>
      <c r="P51" s="1449"/>
      <c r="Q51" s="1449"/>
      <c r="R51" s="1449"/>
      <c r="S51" s="1443"/>
      <c r="T51" s="1443"/>
    </row>
    <row r="52" spans="15:20" ht="15">
      <c r="O52" s="1639"/>
      <c r="P52" s="1449"/>
      <c r="Q52" s="1449"/>
      <c r="R52" s="1449"/>
      <c r="S52" s="1443"/>
      <c r="T52" s="1443"/>
    </row>
    <row r="53" spans="15:20">
      <c r="O53" s="1443"/>
      <c r="P53" s="1443"/>
      <c r="Q53" s="1443"/>
      <c r="R53" s="1443"/>
      <c r="S53" s="1443"/>
      <c r="T53" s="1443"/>
    </row>
    <row r="54" spans="15:20">
      <c r="O54" s="1443"/>
      <c r="P54" s="1443"/>
      <c r="Q54" s="1443"/>
      <c r="R54" s="1443"/>
      <c r="S54" s="1443"/>
      <c r="T54" s="1443"/>
    </row>
    <row r="55" spans="15:20">
      <c r="O55" s="1443"/>
      <c r="P55" s="1443"/>
      <c r="Q55" s="1443"/>
      <c r="R55" s="1443"/>
      <c r="S55" s="1443"/>
      <c r="T55" s="1443"/>
    </row>
    <row r="56" spans="15:20">
      <c r="O56" s="1443"/>
      <c r="P56" s="1443"/>
      <c r="Q56" s="1443"/>
      <c r="R56" s="1443"/>
      <c r="S56" s="1443"/>
      <c r="T56" s="1443"/>
    </row>
    <row r="57" spans="15:20">
      <c r="O57" s="1443"/>
      <c r="P57" s="1443"/>
      <c r="Q57" s="1443"/>
      <c r="R57" s="1443"/>
      <c r="S57" s="1443"/>
      <c r="T57" s="1443"/>
    </row>
    <row r="58" spans="15:20">
      <c r="O58" s="1443"/>
      <c r="P58" s="1443"/>
      <c r="Q58" s="1443"/>
      <c r="R58" s="1443"/>
      <c r="S58" s="1443"/>
      <c r="T58" s="1443"/>
    </row>
    <row r="59" spans="15:20">
      <c r="O59" s="1443"/>
      <c r="P59" s="1443"/>
      <c r="Q59" s="1443"/>
      <c r="R59" s="1443"/>
      <c r="S59" s="1443"/>
      <c r="T59" s="1443"/>
    </row>
    <row r="60" spans="15:20">
      <c r="O60" s="1443"/>
      <c r="P60" s="1443"/>
      <c r="Q60" s="1443"/>
      <c r="R60" s="1443"/>
      <c r="S60" s="1443"/>
      <c r="T60" s="1443"/>
    </row>
    <row r="61" spans="15:20">
      <c r="O61" s="1443"/>
      <c r="P61" s="1443"/>
      <c r="Q61" s="1443"/>
      <c r="R61" s="1443"/>
      <c r="S61" s="1443"/>
      <c r="T61" s="1443"/>
    </row>
    <row r="62" spans="15:20">
      <c r="O62" s="1443"/>
      <c r="P62" s="1443"/>
      <c r="Q62" s="1443"/>
      <c r="R62" s="1443"/>
      <c r="S62" s="1443"/>
      <c r="T62" s="1443"/>
    </row>
    <row r="63" spans="15:20">
      <c r="O63" s="1443"/>
      <c r="P63" s="1443"/>
      <c r="Q63" s="1443"/>
      <c r="R63" s="1443"/>
      <c r="S63" s="1443"/>
      <c r="T63" s="1443"/>
    </row>
    <row r="64" spans="15:20">
      <c r="O64" s="1443"/>
      <c r="P64" s="1443"/>
      <c r="Q64" s="1443"/>
      <c r="R64" s="1443"/>
      <c r="S64" s="1443"/>
      <c r="T64" s="1443"/>
    </row>
    <row r="65" spans="15:20">
      <c r="O65" s="1443"/>
      <c r="P65" s="1443"/>
      <c r="Q65" s="1443"/>
      <c r="R65" s="1443"/>
      <c r="S65" s="1443"/>
      <c r="T65" s="1443"/>
    </row>
    <row r="66" spans="15:20">
      <c r="O66" s="1443"/>
      <c r="P66" s="1443"/>
      <c r="Q66" s="1443"/>
      <c r="R66" s="1443"/>
      <c r="S66" s="1443"/>
      <c r="T66" s="1443"/>
    </row>
    <row r="67" spans="15:20">
      <c r="O67" s="1443"/>
      <c r="P67" s="1443"/>
      <c r="Q67" s="1443"/>
      <c r="R67" s="1443"/>
      <c r="S67" s="1443"/>
      <c r="T67" s="1443"/>
    </row>
    <row r="68" spans="15:20">
      <c r="O68" s="1443"/>
      <c r="P68" s="1443"/>
      <c r="Q68" s="1443"/>
      <c r="R68" s="1443"/>
      <c r="S68" s="1443"/>
      <c r="T68" s="1443"/>
    </row>
    <row r="69" spans="15:20">
      <c r="O69" s="1443"/>
      <c r="P69" s="1443"/>
      <c r="Q69" s="1443"/>
      <c r="R69" s="1443"/>
      <c r="S69" s="1443"/>
      <c r="T69" s="1443"/>
    </row>
    <row r="70" spans="15:20">
      <c r="O70" s="1443"/>
      <c r="P70" s="1443"/>
      <c r="Q70" s="1443"/>
      <c r="R70" s="1443"/>
      <c r="S70" s="1443"/>
      <c r="T70" s="1443"/>
    </row>
    <row r="71" spans="15:20">
      <c r="O71" s="1443"/>
      <c r="P71" s="1443"/>
      <c r="Q71" s="1443"/>
      <c r="R71" s="1443"/>
      <c r="S71" s="1443"/>
      <c r="T71" s="1443"/>
    </row>
    <row r="72" spans="15:20">
      <c r="O72" s="1443"/>
      <c r="P72" s="1443"/>
      <c r="Q72" s="1443"/>
      <c r="R72" s="1443"/>
      <c r="S72" s="1443"/>
      <c r="T72" s="1443"/>
    </row>
    <row r="73" spans="15:20">
      <c r="O73" s="1443"/>
      <c r="P73" s="1443"/>
      <c r="Q73" s="1443"/>
      <c r="R73" s="1443"/>
      <c r="S73" s="1443"/>
      <c r="T73" s="1443"/>
    </row>
    <row r="74" spans="15:20">
      <c r="O74" s="1443"/>
      <c r="P74" s="1443"/>
      <c r="Q74" s="1443"/>
      <c r="R74" s="1443"/>
      <c r="S74" s="1443"/>
      <c r="T74" s="1443"/>
    </row>
    <row r="75" spans="15:20">
      <c r="O75" s="1443"/>
      <c r="P75" s="1443"/>
      <c r="Q75" s="1443"/>
      <c r="R75" s="1443"/>
      <c r="S75" s="1443"/>
      <c r="T75" s="1443"/>
    </row>
    <row r="76" spans="15:20">
      <c r="O76" s="1443"/>
      <c r="P76" s="1443"/>
      <c r="Q76" s="1443"/>
      <c r="R76" s="1443"/>
      <c r="S76" s="1443"/>
      <c r="T76" s="1443"/>
    </row>
    <row r="77" spans="15:20">
      <c r="O77" s="1443"/>
      <c r="P77" s="1443"/>
      <c r="Q77" s="1443"/>
      <c r="R77" s="1443"/>
      <c r="S77" s="1443"/>
      <c r="T77" s="1443"/>
    </row>
    <row r="78" spans="15:20">
      <c r="O78" s="1443"/>
      <c r="P78" s="1443"/>
      <c r="Q78" s="1443"/>
      <c r="R78" s="1443"/>
      <c r="S78" s="1443"/>
      <c r="T78" s="1443"/>
    </row>
    <row r="79" spans="15:20">
      <c r="O79" s="1443"/>
      <c r="P79" s="1443"/>
      <c r="Q79" s="1443"/>
      <c r="R79" s="1443"/>
      <c r="S79" s="1443"/>
      <c r="T79" s="1443"/>
    </row>
    <row r="80" spans="15:20">
      <c r="O80" s="1443"/>
      <c r="P80" s="1443"/>
      <c r="Q80" s="1443"/>
      <c r="R80" s="1443"/>
      <c r="S80" s="1443"/>
      <c r="T80" s="1443"/>
    </row>
    <row r="81" spans="15:20">
      <c r="O81" s="1443"/>
      <c r="P81" s="1443"/>
      <c r="Q81" s="1443"/>
      <c r="R81" s="1443"/>
      <c r="S81" s="1443"/>
      <c r="T81" s="1443"/>
    </row>
    <row r="82" spans="15:20">
      <c r="O82" s="1443"/>
      <c r="P82" s="1443"/>
      <c r="Q82" s="1443"/>
      <c r="R82" s="1443"/>
      <c r="S82" s="1443"/>
      <c r="T82" s="1443"/>
    </row>
    <row r="83" spans="15:20">
      <c r="O83" s="1443"/>
      <c r="P83" s="1443"/>
      <c r="Q83" s="1443"/>
      <c r="R83" s="1443"/>
      <c r="S83" s="1443"/>
      <c r="T83" s="1443"/>
    </row>
    <row r="84" spans="15:20">
      <c r="O84" s="1443"/>
      <c r="P84" s="1443"/>
      <c r="Q84" s="1443"/>
      <c r="R84" s="1443"/>
      <c r="S84" s="1443"/>
      <c r="T84" s="1443"/>
    </row>
    <row r="85" spans="15:20">
      <c r="O85" s="1443"/>
      <c r="P85" s="1443"/>
      <c r="Q85" s="1443"/>
      <c r="R85" s="1443"/>
      <c r="S85" s="1443"/>
      <c r="T85" s="1443"/>
    </row>
    <row r="86" spans="15:20">
      <c r="O86" s="1443"/>
      <c r="P86" s="1443"/>
      <c r="Q86" s="1443"/>
      <c r="R86" s="1443"/>
      <c r="S86" s="1443"/>
      <c r="T86" s="1443"/>
    </row>
    <row r="87" spans="15:20">
      <c r="O87" s="1443"/>
      <c r="P87" s="1443"/>
      <c r="Q87" s="1443"/>
      <c r="R87" s="1443"/>
      <c r="S87" s="1443"/>
      <c r="T87" s="1443"/>
    </row>
    <row r="88" spans="15:20">
      <c r="O88" s="1443"/>
      <c r="P88" s="1443"/>
      <c r="Q88" s="1443"/>
      <c r="R88" s="1443"/>
      <c r="S88" s="1443"/>
      <c r="T88" s="1443"/>
    </row>
    <row r="89" spans="15:20">
      <c r="O89" s="1443"/>
      <c r="P89" s="1443"/>
      <c r="Q89" s="1443"/>
      <c r="R89" s="1443"/>
      <c r="S89" s="1443"/>
      <c r="T89" s="1443"/>
    </row>
    <row r="90" spans="15:20">
      <c r="O90" s="1443"/>
      <c r="P90" s="1443"/>
      <c r="Q90" s="1443"/>
      <c r="R90" s="1443"/>
      <c r="S90" s="1443"/>
      <c r="T90" s="1443"/>
    </row>
    <row r="91" spans="15:20">
      <c r="O91" s="1443"/>
      <c r="P91" s="1443"/>
      <c r="Q91" s="1443"/>
      <c r="R91" s="1443"/>
      <c r="S91" s="1443"/>
      <c r="T91" s="1443"/>
    </row>
    <row r="92" spans="15:20">
      <c r="O92" s="1443"/>
      <c r="P92" s="1443"/>
      <c r="Q92" s="1443"/>
      <c r="R92" s="1443"/>
      <c r="S92" s="1443"/>
      <c r="T92" s="1443"/>
    </row>
    <row r="93" spans="15:20">
      <c r="O93" s="1443"/>
      <c r="P93" s="1443"/>
      <c r="Q93" s="1443"/>
      <c r="R93" s="1443"/>
      <c r="S93" s="1443"/>
      <c r="T93" s="1443"/>
    </row>
    <row r="94" spans="15:20">
      <c r="O94" s="1443"/>
      <c r="P94" s="1443"/>
      <c r="Q94" s="1443"/>
      <c r="R94" s="1443"/>
      <c r="S94" s="1443"/>
      <c r="T94" s="1443"/>
    </row>
    <row r="95" spans="15:20">
      <c r="O95" s="1443"/>
      <c r="P95" s="1443"/>
      <c r="Q95" s="1443"/>
      <c r="R95" s="1443"/>
      <c r="S95" s="1443"/>
      <c r="T95" s="1443"/>
    </row>
    <row r="96" spans="15:20">
      <c r="O96" s="1443"/>
      <c r="P96" s="1443"/>
      <c r="Q96" s="1443"/>
      <c r="R96" s="1443"/>
      <c r="S96" s="1443"/>
      <c r="T96" s="1443"/>
    </row>
    <row r="97" spans="15:20">
      <c r="O97" s="1443"/>
      <c r="P97" s="1443"/>
      <c r="Q97" s="1443"/>
      <c r="R97" s="1443"/>
      <c r="S97" s="1443"/>
      <c r="T97" s="1443"/>
    </row>
    <row r="98" spans="15:20">
      <c r="O98" s="1443"/>
      <c r="P98" s="1443"/>
      <c r="Q98" s="1443"/>
      <c r="R98" s="1443"/>
      <c r="S98" s="1443"/>
      <c r="T98" s="1443"/>
    </row>
    <row r="99" spans="15:20">
      <c r="O99" s="1443"/>
      <c r="P99" s="1443"/>
      <c r="Q99" s="1443"/>
      <c r="R99" s="1443"/>
      <c r="S99" s="1443"/>
      <c r="T99" s="1443"/>
    </row>
    <row r="100" spans="15:20">
      <c r="O100" s="1443"/>
      <c r="P100" s="1443"/>
      <c r="Q100" s="1443"/>
      <c r="R100" s="1443"/>
      <c r="S100" s="1443"/>
      <c r="T100" s="1443"/>
    </row>
    <row r="101" spans="15:20">
      <c r="O101" s="1443"/>
      <c r="P101" s="1443"/>
      <c r="Q101" s="1443"/>
      <c r="R101" s="1443"/>
      <c r="S101" s="1443"/>
      <c r="T101" s="1443"/>
    </row>
    <row r="102" spans="15:20">
      <c r="O102" s="1443"/>
      <c r="P102" s="1443"/>
      <c r="Q102" s="1443"/>
      <c r="R102" s="1443"/>
      <c r="S102" s="1443"/>
      <c r="T102" s="1443"/>
    </row>
    <row r="103" spans="15:20">
      <c r="O103" s="1443"/>
      <c r="P103" s="1443"/>
      <c r="Q103" s="1443"/>
      <c r="R103" s="1443"/>
      <c r="S103" s="1443"/>
      <c r="T103" s="1443"/>
    </row>
    <row r="104" spans="15:20">
      <c r="O104" s="1443"/>
      <c r="P104" s="1443"/>
      <c r="Q104" s="1443"/>
      <c r="R104" s="1443"/>
      <c r="S104" s="1443"/>
      <c r="T104" s="1443"/>
    </row>
    <row r="105" spans="15:20">
      <c r="O105" s="1443"/>
      <c r="P105" s="1443"/>
      <c r="Q105" s="1443"/>
      <c r="R105" s="1443"/>
      <c r="S105" s="1443"/>
      <c r="T105" s="1443"/>
    </row>
    <row r="106" spans="15:20">
      <c r="O106" s="1443"/>
      <c r="P106" s="1443"/>
      <c r="Q106" s="1443"/>
      <c r="R106" s="1443"/>
      <c r="S106" s="1443"/>
      <c r="T106" s="1443"/>
    </row>
    <row r="107" spans="15:20">
      <c r="O107" s="1443"/>
      <c r="P107" s="1443"/>
      <c r="Q107" s="1443"/>
      <c r="R107" s="1443"/>
      <c r="S107" s="1443"/>
      <c r="T107" s="1443"/>
    </row>
    <row r="108" spans="15:20">
      <c r="O108" s="1443"/>
      <c r="P108" s="1443"/>
      <c r="Q108" s="1443"/>
      <c r="R108" s="1443"/>
      <c r="S108" s="1443"/>
      <c r="T108" s="1443"/>
    </row>
    <row r="109" spans="15:20">
      <c r="O109" s="1443"/>
      <c r="P109" s="1443"/>
      <c r="Q109" s="1443"/>
      <c r="R109" s="1443"/>
      <c r="S109" s="1443"/>
      <c r="T109" s="1443"/>
    </row>
    <row r="110" spans="15:20">
      <c r="O110" s="1443"/>
      <c r="P110" s="1443"/>
      <c r="Q110" s="1443"/>
      <c r="R110" s="1443"/>
      <c r="S110" s="1443"/>
      <c r="T110" s="1443"/>
    </row>
    <row r="111" spans="15:20">
      <c r="O111" s="1443"/>
      <c r="P111" s="1443"/>
      <c r="Q111" s="1443"/>
      <c r="R111" s="1443"/>
      <c r="S111" s="1443"/>
      <c r="T111" s="1443"/>
    </row>
    <row r="112" spans="15:20">
      <c r="O112" s="1443"/>
      <c r="P112" s="1443"/>
      <c r="Q112" s="1443"/>
      <c r="R112" s="1443"/>
      <c r="S112" s="1443"/>
      <c r="T112" s="1443"/>
    </row>
    <row r="113" spans="15:20">
      <c r="O113" s="1443"/>
      <c r="P113" s="1443"/>
      <c r="Q113" s="1443"/>
      <c r="R113" s="1443"/>
      <c r="S113" s="1443"/>
      <c r="T113" s="1443"/>
    </row>
    <row r="114" spans="15:20">
      <c r="O114" s="1443"/>
      <c r="P114" s="1443"/>
      <c r="Q114" s="1443"/>
      <c r="R114" s="1443"/>
      <c r="S114" s="1443"/>
      <c r="T114" s="1443"/>
    </row>
    <row r="115" spans="15:20">
      <c r="O115" s="1443"/>
      <c r="P115" s="1443"/>
      <c r="Q115" s="1443"/>
      <c r="R115" s="1443"/>
      <c r="S115" s="1443"/>
      <c r="T115" s="1443"/>
    </row>
    <row r="116" spans="15:20">
      <c r="O116" s="1443"/>
      <c r="P116" s="1443"/>
      <c r="Q116" s="1443"/>
      <c r="R116" s="1443"/>
      <c r="S116" s="1443"/>
      <c r="T116" s="1443"/>
    </row>
    <row r="117" spans="15:20">
      <c r="O117" s="1443"/>
      <c r="P117" s="1443"/>
      <c r="Q117" s="1443"/>
      <c r="R117" s="1443"/>
      <c r="S117" s="1443"/>
      <c r="T117" s="1443"/>
    </row>
    <row r="118" spans="15:20">
      <c r="O118" s="1443"/>
      <c r="P118" s="1443"/>
      <c r="Q118" s="1443"/>
      <c r="R118" s="1443"/>
      <c r="S118" s="1443"/>
      <c r="T118" s="1443"/>
    </row>
    <row r="119" spans="15:20">
      <c r="O119" s="1443"/>
      <c r="P119" s="1443"/>
      <c r="Q119" s="1443"/>
      <c r="R119" s="1443"/>
      <c r="S119" s="1443"/>
      <c r="T119" s="1443"/>
    </row>
    <row r="120" spans="15:20">
      <c r="O120" s="1443"/>
      <c r="P120" s="1443"/>
      <c r="Q120" s="1443"/>
      <c r="R120" s="1443"/>
      <c r="S120" s="1443"/>
      <c r="T120" s="1443"/>
    </row>
    <row r="121" spans="15:20">
      <c r="O121" s="1443"/>
      <c r="P121" s="1443"/>
      <c r="Q121" s="1443"/>
      <c r="R121" s="1443"/>
      <c r="S121" s="1443"/>
      <c r="T121" s="1443"/>
    </row>
    <row r="122" spans="15:20">
      <c r="O122" s="1443"/>
      <c r="P122" s="1443"/>
      <c r="Q122" s="1443"/>
      <c r="R122" s="1443"/>
      <c r="S122" s="1443"/>
      <c r="T122" s="1443"/>
    </row>
    <row r="123" spans="15:20">
      <c r="O123" s="1443"/>
      <c r="P123" s="1443"/>
      <c r="Q123" s="1443"/>
      <c r="R123" s="1443"/>
      <c r="S123" s="1443"/>
      <c r="T123" s="1443"/>
    </row>
    <row r="124" spans="15:20">
      <c r="O124" s="1443"/>
      <c r="P124" s="1443"/>
      <c r="Q124" s="1443"/>
      <c r="R124" s="1443"/>
      <c r="S124" s="1443"/>
      <c r="T124" s="1443"/>
    </row>
    <row r="125" spans="15:20">
      <c r="O125" s="1443"/>
      <c r="P125" s="1443"/>
      <c r="Q125" s="1443"/>
      <c r="R125" s="1443"/>
      <c r="S125" s="1443"/>
      <c r="T125" s="1443"/>
    </row>
    <row r="126" spans="15:20">
      <c r="O126" s="1443"/>
      <c r="P126" s="1443"/>
      <c r="Q126" s="1443"/>
      <c r="R126" s="1443"/>
      <c r="S126" s="1443"/>
      <c r="T126" s="1443"/>
    </row>
    <row r="127" spans="15:20">
      <c r="O127" s="1443"/>
      <c r="P127" s="1443"/>
      <c r="Q127" s="1443"/>
      <c r="R127" s="1443"/>
      <c r="S127" s="1443"/>
      <c r="T127" s="1443"/>
    </row>
    <row r="128" spans="15:20">
      <c r="O128" s="1443"/>
      <c r="P128" s="1443"/>
      <c r="Q128" s="1443"/>
      <c r="R128" s="1443"/>
      <c r="S128" s="1443"/>
      <c r="T128" s="1443"/>
    </row>
    <row r="129" spans="15:20">
      <c r="O129" s="1443"/>
      <c r="P129" s="1443"/>
      <c r="Q129" s="1443"/>
      <c r="R129" s="1443"/>
      <c r="S129" s="1443"/>
      <c r="T129" s="1443"/>
    </row>
    <row r="130" spans="15:20">
      <c r="O130" s="1443"/>
      <c r="P130" s="1443"/>
      <c r="Q130" s="1443"/>
      <c r="R130" s="1443"/>
      <c r="S130" s="1443"/>
      <c r="T130" s="1443"/>
    </row>
    <row r="131" spans="15:20">
      <c r="O131" s="1443"/>
      <c r="P131" s="1443"/>
      <c r="Q131" s="1443"/>
      <c r="R131" s="1443"/>
      <c r="S131" s="1443"/>
      <c r="T131" s="1443"/>
    </row>
    <row r="132" spans="15:20">
      <c r="O132" s="1443"/>
      <c r="P132" s="1443"/>
      <c r="Q132" s="1443"/>
      <c r="R132" s="1443"/>
      <c r="S132" s="1443"/>
      <c r="T132" s="1443"/>
    </row>
    <row r="133" spans="15:20">
      <c r="O133" s="1443"/>
      <c r="P133" s="1443"/>
      <c r="Q133" s="1443"/>
      <c r="R133" s="1443"/>
      <c r="S133" s="1443"/>
      <c r="T133" s="1443"/>
    </row>
    <row r="134" spans="15:20">
      <c r="O134" s="1443"/>
      <c r="P134" s="1443"/>
      <c r="Q134" s="1443"/>
      <c r="R134" s="1443"/>
      <c r="S134" s="1443"/>
      <c r="T134" s="1443"/>
    </row>
    <row r="135" spans="15:20">
      <c r="O135" s="1443"/>
      <c r="P135" s="1443"/>
      <c r="Q135" s="1443"/>
      <c r="R135" s="1443"/>
      <c r="S135" s="1443"/>
      <c r="T135" s="1443"/>
    </row>
  </sheetData>
  <mergeCells count="18">
    <mergeCell ref="N36:R36"/>
    <mergeCell ref="N27:R27"/>
    <mergeCell ref="N28:R28"/>
    <mergeCell ref="S29:Y29"/>
    <mergeCell ref="T30:V30"/>
    <mergeCell ref="W30:Y30"/>
    <mergeCell ref="N31:R31"/>
    <mergeCell ref="N32:R32"/>
    <mergeCell ref="S33:Y33"/>
    <mergeCell ref="T34:V34"/>
    <mergeCell ref="W34:Y34"/>
    <mergeCell ref="N35:R35"/>
    <mergeCell ref="N24:R24"/>
    <mergeCell ref="P2:R2"/>
    <mergeCell ref="S2:U2"/>
    <mergeCell ref="P11:R11"/>
    <mergeCell ref="S11:U11"/>
    <mergeCell ref="N23:R23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6"/>
  <sheetViews>
    <sheetView zoomScale="90" zoomScaleNormal="90" workbookViewId="0">
      <selection activeCell="K38" sqref="K38"/>
    </sheetView>
  </sheetViews>
  <sheetFormatPr defaultColWidth="9.7109375" defaultRowHeight="12.75"/>
  <cols>
    <col min="1" max="1" width="2.5703125" style="1101" customWidth="1"/>
    <col min="2" max="2" width="21.28515625" style="1101" customWidth="1"/>
    <col min="3" max="4" width="11.140625" style="1101" customWidth="1"/>
    <col min="5" max="5" width="13.5703125" style="1101" customWidth="1"/>
    <col min="6" max="6" width="21.5703125" style="1101" customWidth="1"/>
    <col min="7" max="7" width="10.28515625" style="1101" customWidth="1"/>
    <col min="8" max="8" width="10.85546875" style="1101" customWidth="1"/>
    <col min="9" max="9" width="12.42578125" style="1101" customWidth="1"/>
    <col min="10" max="10" width="7.140625" style="1101" customWidth="1"/>
    <col min="11" max="11" width="26.140625" style="1101" customWidth="1"/>
    <col min="12" max="12" width="10.7109375" style="1101" customWidth="1"/>
    <col min="13" max="13" width="10.140625" style="1101" customWidth="1"/>
    <col min="14" max="14" width="13.140625" style="1101" customWidth="1"/>
    <col min="15" max="15" width="18.7109375" style="1101" customWidth="1"/>
    <col min="16" max="16" width="10.85546875" style="1101" customWidth="1"/>
    <col min="17" max="17" width="10.5703125" style="1101" customWidth="1"/>
    <col min="18" max="18" width="13.28515625" style="1101" customWidth="1"/>
    <col min="19" max="19" width="6.7109375" style="1101" customWidth="1"/>
    <col min="20" max="235" width="9.140625" style="1101" customWidth="1"/>
    <col min="236" max="236" width="2.5703125" style="1101" customWidth="1"/>
    <col min="237" max="237" width="21.28515625" style="1101" customWidth="1"/>
    <col min="238" max="238" width="11.140625" style="1101" customWidth="1"/>
    <col min="239" max="239" width="10.28515625" style="1101" customWidth="1"/>
    <col min="240" max="240" width="9.85546875" style="1101" customWidth="1"/>
    <col min="241" max="241" width="21.5703125" style="1101" customWidth="1"/>
    <col min="242" max="242" width="10.7109375" style="1101" customWidth="1"/>
    <col min="243" max="16384" width="9.7109375" style="1101"/>
  </cols>
  <sheetData>
    <row r="1" spans="2:19" ht="28.5" customHeight="1">
      <c r="B1" s="1098" t="s">
        <v>558</v>
      </c>
      <c r="C1" s="1099"/>
      <c r="D1" s="1099"/>
      <c r="E1" s="1099"/>
      <c r="F1" s="1099"/>
      <c r="G1" s="1099"/>
      <c r="H1" s="1099"/>
      <c r="I1" s="1099"/>
      <c r="J1" s="483"/>
      <c r="K1" s="484"/>
    </row>
    <row r="2" spans="2:19" ht="18.75" customHeight="1">
      <c r="G2" s="1102"/>
      <c r="H2" s="1102"/>
    </row>
    <row r="3" spans="2:19" ht="29.25" customHeight="1">
      <c r="B3" s="1103" t="s">
        <v>559</v>
      </c>
      <c r="C3" s="1103"/>
      <c r="D3" s="1103"/>
      <c r="E3" s="1103"/>
      <c r="F3" s="1103"/>
      <c r="G3" s="1103"/>
      <c r="H3" s="1103"/>
      <c r="I3" s="1103"/>
      <c r="J3" s="1103"/>
      <c r="K3" s="1103" t="s">
        <v>560</v>
      </c>
      <c r="L3" s="1103"/>
      <c r="M3" s="1103"/>
      <c r="N3" s="1103"/>
      <c r="O3" s="1103"/>
      <c r="P3" s="1103"/>
      <c r="Q3" s="1103"/>
      <c r="R3" s="1103"/>
      <c r="S3" s="1103"/>
    </row>
    <row r="4" spans="2:19" ht="13.5" thickBot="1"/>
    <row r="5" spans="2:19" ht="21" thickBot="1">
      <c r="B5" s="1104" t="s">
        <v>165</v>
      </c>
      <c r="C5" s="1105"/>
      <c r="D5" s="1105"/>
      <c r="E5" s="1105"/>
      <c r="F5" s="1105"/>
      <c r="G5" s="1105"/>
      <c r="H5" s="1105"/>
      <c r="I5" s="1106"/>
      <c r="K5" s="1104" t="s">
        <v>205</v>
      </c>
      <c r="L5" s="1105"/>
      <c r="M5" s="1105"/>
      <c r="N5" s="1106"/>
      <c r="O5" s="1105"/>
      <c r="P5" s="1105"/>
      <c r="Q5" s="1105"/>
      <c r="R5" s="1106"/>
    </row>
    <row r="6" spans="2:19" ht="16.5" thickBot="1">
      <c r="B6" s="1107" t="s">
        <v>561</v>
      </c>
      <c r="C6" s="1108"/>
      <c r="D6" s="1109"/>
      <c r="E6" s="1110"/>
      <c r="F6" s="1107" t="s">
        <v>562</v>
      </c>
      <c r="G6" s="1108"/>
      <c r="H6" s="1109"/>
      <c r="I6" s="1110"/>
      <c r="K6" s="1107" t="s">
        <v>561</v>
      </c>
      <c r="L6" s="1108"/>
      <c r="M6" s="1109"/>
      <c r="N6" s="1110"/>
      <c r="O6" s="1107" t="s">
        <v>562</v>
      </c>
      <c r="P6" s="1108"/>
      <c r="Q6" s="1109"/>
      <c r="R6" s="1110"/>
    </row>
    <row r="7" spans="2:19" ht="43.5" thickBot="1">
      <c r="B7" s="1111" t="s">
        <v>206</v>
      </c>
      <c r="C7" s="1112" t="s">
        <v>203</v>
      </c>
      <c r="D7" s="501" t="s">
        <v>207</v>
      </c>
      <c r="E7" s="1392" t="s">
        <v>169</v>
      </c>
      <c r="F7" s="1113" t="s">
        <v>206</v>
      </c>
      <c r="G7" s="1112" t="s">
        <v>203</v>
      </c>
      <c r="H7" s="501" t="s">
        <v>207</v>
      </c>
      <c r="I7" s="1392" t="s">
        <v>169</v>
      </c>
      <c r="K7" s="1393" t="s">
        <v>206</v>
      </c>
      <c r="L7" s="1394" t="s">
        <v>203</v>
      </c>
      <c r="M7" s="1079" t="s">
        <v>207</v>
      </c>
      <c r="N7" s="1395" t="s">
        <v>169</v>
      </c>
      <c r="O7" s="1396" t="s">
        <v>206</v>
      </c>
      <c r="P7" s="1394" t="s">
        <v>203</v>
      </c>
      <c r="Q7" s="1079" t="s">
        <v>207</v>
      </c>
      <c r="R7" s="1395" t="s">
        <v>169</v>
      </c>
    </row>
    <row r="8" spans="2:19" ht="15" thickBot="1">
      <c r="B8" s="1114" t="s">
        <v>166</v>
      </c>
      <c r="C8" s="153">
        <v>874683.59299999999</v>
      </c>
      <c r="D8" s="1080">
        <v>3719576.7319999998</v>
      </c>
      <c r="E8" s="154">
        <v>509095.51500000001</v>
      </c>
      <c r="F8" s="1114" t="s">
        <v>166</v>
      </c>
      <c r="G8" s="153">
        <v>851231.83299999998</v>
      </c>
      <c r="H8" s="1080">
        <v>3658212.34</v>
      </c>
      <c r="I8" s="154">
        <v>445057.21299999999</v>
      </c>
      <c r="K8" s="1114" t="s">
        <v>166</v>
      </c>
      <c r="L8" s="153">
        <v>1423439.135</v>
      </c>
      <c r="M8" s="1080">
        <v>6054258.0219999999</v>
      </c>
      <c r="N8" s="1080">
        <v>766040.35699999996</v>
      </c>
      <c r="O8" s="1114" t="s">
        <v>166</v>
      </c>
      <c r="P8" s="153">
        <v>1465679.6569999999</v>
      </c>
      <c r="Q8" s="1080">
        <v>6297321.8899999997</v>
      </c>
      <c r="R8" s="154">
        <v>662468.098</v>
      </c>
    </row>
    <row r="9" spans="2:19">
      <c r="B9" s="1083" t="s">
        <v>344</v>
      </c>
      <c r="C9" s="1084">
        <v>148821.42000000001</v>
      </c>
      <c r="D9" s="1081">
        <v>631221.28599999996</v>
      </c>
      <c r="E9" s="1082">
        <v>60852.258999999998</v>
      </c>
      <c r="F9" s="1083" t="s">
        <v>344</v>
      </c>
      <c r="G9" s="1084">
        <v>101618.056</v>
      </c>
      <c r="H9" s="1081">
        <v>436501.87099999998</v>
      </c>
      <c r="I9" s="1082">
        <v>41338.300999999999</v>
      </c>
      <c r="K9" s="1083" t="s">
        <v>108</v>
      </c>
      <c r="L9" s="1084">
        <v>399393.20400000003</v>
      </c>
      <c r="M9" s="1081">
        <v>1698088.2339999999</v>
      </c>
      <c r="N9" s="1081">
        <v>179608.66800000001</v>
      </c>
      <c r="O9" s="1083" t="s">
        <v>108</v>
      </c>
      <c r="P9" s="1084">
        <v>408802.652</v>
      </c>
      <c r="Q9" s="1081">
        <v>1756277.777</v>
      </c>
      <c r="R9" s="1082">
        <v>154181.97700000001</v>
      </c>
    </row>
    <row r="10" spans="2:19">
      <c r="B10" s="155" t="s">
        <v>113</v>
      </c>
      <c r="C10" s="156">
        <v>90788.865999999995</v>
      </c>
      <c r="D10" s="1085">
        <v>386238.65600000002</v>
      </c>
      <c r="E10" s="157">
        <v>64090.822</v>
      </c>
      <c r="F10" s="155" t="s">
        <v>108</v>
      </c>
      <c r="G10" s="156">
        <v>92716.392000000007</v>
      </c>
      <c r="H10" s="1085">
        <v>398445.94900000002</v>
      </c>
      <c r="I10" s="157">
        <v>66657.91</v>
      </c>
      <c r="K10" s="155" t="s">
        <v>104</v>
      </c>
      <c r="L10" s="156">
        <v>348500.83299999998</v>
      </c>
      <c r="M10" s="1085">
        <v>1483008.5179999999</v>
      </c>
      <c r="N10" s="1085">
        <v>218182.79399999999</v>
      </c>
      <c r="O10" s="155" t="s">
        <v>104</v>
      </c>
      <c r="P10" s="156">
        <v>364333.9</v>
      </c>
      <c r="Q10" s="1085">
        <v>1565565.1780000001</v>
      </c>
      <c r="R10" s="157">
        <v>191974.158</v>
      </c>
    </row>
    <row r="11" spans="2:19">
      <c r="B11" s="155" t="s">
        <v>108</v>
      </c>
      <c r="C11" s="156">
        <v>83656.417000000001</v>
      </c>
      <c r="D11" s="1085">
        <v>355702.42700000003</v>
      </c>
      <c r="E11" s="157">
        <v>72943.593999999997</v>
      </c>
      <c r="F11" s="155" t="s">
        <v>168</v>
      </c>
      <c r="G11" s="156">
        <v>79362.928</v>
      </c>
      <c r="H11" s="1085">
        <v>341055.10499999998</v>
      </c>
      <c r="I11" s="157">
        <v>27819.894</v>
      </c>
      <c r="K11" s="155" t="s">
        <v>106</v>
      </c>
      <c r="L11" s="156">
        <v>212005.902</v>
      </c>
      <c r="M11" s="1085">
        <v>902019.505</v>
      </c>
      <c r="N11" s="1085">
        <v>136170.28899999999</v>
      </c>
      <c r="O11" s="155" t="s">
        <v>106</v>
      </c>
      <c r="P11" s="156">
        <v>201657.348</v>
      </c>
      <c r="Q11" s="1085">
        <v>866248.63300000003</v>
      </c>
      <c r="R11" s="157">
        <v>103838.921</v>
      </c>
    </row>
    <row r="12" spans="2:19">
      <c r="B12" s="155" t="s">
        <v>168</v>
      </c>
      <c r="C12" s="156">
        <v>79873.856</v>
      </c>
      <c r="D12" s="1085">
        <v>340023.804</v>
      </c>
      <c r="E12" s="157">
        <v>31428.188999999998</v>
      </c>
      <c r="F12" s="155" t="s">
        <v>113</v>
      </c>
      <c r="G12" s="156">
        <v>73838.638000000006</v>
      </c>
      <c r="H12" s="1085">
        <v>317247.23800000001</v>
      </c>
      <c r="I12" s="157">
        <v>42227.955000000002</v>
      </c>
      <c r="K12" s="155" t="s">
        <v>110</v>
      </c>
      <c r="L12" s="156">
        <v>172430.573</v>
      </c>
      <c r="M12" s="1085">
        <v>733990.39099999995</v>
      </c>
      <c r="N12" s="1085">
        <v>72389.31</v>
      </c>
      <c r="O12" s="155" t="s">
        <v>110</v>
      </c>
      <c r="P12" s="156">
        <v>196643.73800000001</v>
      </c>
      <c r="Q12" s="1085">
        <v>845089.38800000004</v>
      </c>
      <c r="R12" s="157">
        <v>74137.289999999994</v>
      </c>
    </row>
    <row r="13" spans="2:19">
      <c r="B13" s="171" t="s">
        <v>134</v>
      </c>
      <c r="C13" s="174">
        <v>72818.967999999993</v>
      </c>
      <c r="D13" s="1086">
        <v>309756.63900000002</v>
      </c>
      <c r="E13" s="175">
        <v>35778.728000000003</v>
      </c>
      <c r="F13" s="171" t="s">
        <v>134</v>
      </c>
      <c r="G13" s="174">
        <v>65187.307000000001</v>
      </c>
      <c r="H13" s="1086">
        <v>280136.15100000001</v>
      </c>
      <c r="I13" s="175">
        <v>28594.398000000001</v>
      </c>
      <c r="K13" s="171" t="s">
        <v>541</v>
      </c>
      <c r="L13" s="174">
        <v>131996.08499999999</v>
      </c>
      <c r="M13" s="1086">
        <v>561285.16099999996</v>
      </c>
      <c r="N13" s="1086">
        <v>86982.243000000002</v>
      </c>
      <c r="O13" s="171" t="s">
        <v>541</v>
      </c>
      <c r="P13" s="174">
        <v>127701.448</v>
      </c>
      <c r="Q13" s="1086">
        <v>548489.74600000004</v>
      </c>
      <c r="R13" s="175">
        <v>66832.048999999999</v>
      </c>
    </row>
    <row r="14" spans="2:19">
      <c r="B14" s="155" t="s">
        <v>129</v>
      </c>
      <c r="C14" s="156">
        <v>44772.324000000001</v>
      </c>
      <c r="D14" s="1085">
        <v>190560.69200000001</v>
      </c>
      <c r="E14" s="157">
        <v>23831.492999999999</v>
      </c>
      <c r="F14" s="155" t="s">
        <v>167</v>
      </c>
      <c r="G14" s="156">
        <v>50299.807999999997</v>
      </c>
      <c r="H14" s="1085">
        <v>216237.09899999999</v>
      </c>
      <c r="I14" s="157">
        <v>19403.620999999999</v>
      </c>
      <c r="K14" s="155" t="s">
        <v>167</v>
      </c>
      <c r="L14" s="156">
        <v>70925.441999999995</v>
      </c>
      <c r="M14" s="1085">
        <v>301640.74599999998</v>
      </c>
      <c r="N14" s="1085">
        <v>29259.974999999999</v>
      </c>
      <c r="O14" s="155" t="s">
        <v>167</v>
      </c>
      <c r="P14" s="156">
        <v>56475.313000000002</v>
      </c>
      <c r="Q14" s="1085">
        <v>242631.08499999999</v>
      </c>
      <c r="R14" s="157">
        <v>23039.345000000001</v>
      </c>
    </row>
    <row r="15" spans="2:19">
      <c r="B15" s="1089" t="s">
        <v>131</v>
      </c>
      <c r="C15" s="1090">
        <v>38815.466</v>
      </c>
      <c r="D15" s="1087">
        <v>165124.54999999999</v>
      </c>
      <c r="E15" s="1088">
        <v>20511.111000000001</v>
      </c>
      <c r="F15" s="1089" t="s">
        <v>131</v>
      </c>
      <c r="G15" s="1090">
        <v>49130.678999999996</v>
      </c>
      <c r="H15" s="1087">
        <v>211118.51</v>
      </c>
      <c r="I15" s="1088">
        <v>23108.716</v>
      </c>
      <c r="K15" s="1089" t="s">
        <v>111</v>
      </c>
      <c r="L15" s="1090">
        <v>25108.25</v>
      </c>
      <c r="M15" s="1087">
        <v>106592.167</v>
      </c>
      <c r="N15" s="1087">
        <v>16155.031000000001</v>
      </c>
      <c r="O15" s="1089" t="s">
        <v>111</v>
      </c>
      <c r="P15" s="1090">
        <v>42590.678</v>
      </c>
      <c r="Q15" s="1087">
        <v>183066.05100000001</v>
      </c>
      <c r="R15" s="1088">
        <v>21855.571</v>
      </c>
    </row>
    <row r="16" spans="2:19">
      <c r="B16" s="155" t="s">
        <v>167</v>
      </c>
      <c r="C16" s="156">
        <v>38038.379000000001</v>
      </c>
      <c r="D16" s="1085">
        <v>161666.59400000001</v>
      </c>
      <c r="E16" s="157">
        <v>16118.418</v>
      </c>
      <c r="F16" s="155" t="s">
        <v>152</v>
      </c>
      <c r="G16" s="156">
        <v>45451.023999999998</v>
      </c>
      <c r="H16" s="1085">
        <v>195309.49799999999</v>
      </c>
      <c r="I16" s="157">
        <v>22189.505000000001</v>
      </c>
      <c r="K16" s="155" t="s">
        <v>119</v>
      </c>
      <c r="L16" s="156">
        <v>20906.485000000001</v>
      </c>
      <c r="M16" s="1085">
        <v>88831.148000000001</v>
      </c>
      <c r="N16" s="1085">
        <v>6113.5659999999998</v>
      </c>
      <c r="O16" s="155" t="s">
        <v>119</v>
      </c>
      <c r="P16" s="156">
        <v>18763.399000000001</v>
      </c>
      <c r="Q16" s="1085">
        <v>80643.684999999998</v>
      </c>
      <c r="R16" s="157">
        <v>5428.5429999999997</v>
      </c>
    </row>
    <row r="17" spans="2:18">
      <c r="B17" s="155" t="s">
        <v>152</v>
      </c>
      <c r="C17" s="156">
        <v>36040.762000000002</v>
      </c>
      <c r="D17" s="1085">
        <v>153269.182</v>
      </c>
      <c r="E17" s="157">
        <v>20499.131000000001</v>
      </c>
      <c r="F17" s="155" t="s">
        <v>541</v>
      </c>
      <c r="G17" s="156">
        <v>39660.875999999997</v>
      </c>
      <c r="H17" s="1085">
        <v>170473.30600000001</v>
      </c>
      <c r="I17" s="157">
        <v>21114.558000000001</v>
      </c>
      <c r="K17" s="155" t="s">
        <v>113</v>
      </c>
      <c r="L17" s="156">
        <v>11125.956</v>
      </c>
      <c r="M17" s="1085">
        <v>47009.684999999998</v>
      </c>
      <c r="N17" s="1085">
        <v>3941.2240000000002</v>
      </c>
      <c r="O17" s="155" t="s">
        <v>131</v>
      </c>
      <c r="P17" s="156">
        <v>18399.255000000001</v>
      </c>
      <c r="Q17" s="1085">
        <v>78995.13</v>
      </c>
      <c r="R17" s="157">
        <v>8000.6679999999997</v>
      </c>
    </row>
    <row r="18" spans="2:18">
      <c r="B18" s="155" t="s">
        <v>115</v>
      </c>
      <c r="C18" s="156">
        <v>31052.289000000001</v>
      </c>
      <c r="D18" s="1085">
        <v>132356.75200000001</v>
      </c>
      <c r="E18" s="157">
        <v>17640.874</v>
      </c>
      <c r="F18" s="155" t="s">
        <v>129</v>
      </c>
      <c r="G18" s="156">
        <v>37954.879999999997</v>
      </c>
      <c r="H18" s="1085">
        <v>163170.08100000001</v>
      </c>
      <c r="I18" s="157">
        <v>17549.813999999998</v>
      </c>
      <c r="K18" s="155" t="s">
        <v>131</v>
      </c>
      <c r="L18" s="156">
        <v>10371.798000000001</v>
      </c>
      <c r="M18" s="1085">
        <v>43892.031999999999</v>
      </c>
      <c r="N18" s="1085">
        <v>5733.9880000000003</v>
      </c>
      <c r="O18" s="155" t="s">
        <v>118</v>
      </c>
      <c r="P18" s="156">
        <v>6093.2550000000001</v>
      </c>
      <c r="Q18" s="1085">
        <v>26166.800999999999</v>
      </c>
      <c r="R18" s="157">
        <v>2201.471</v>
      </c>
    </row>
    <row r="19" spans="2:18">
      <c r="B19" s="171" t="s">
        <v>110</v>
      </c>
      <c r="C19" s="174">
        <v>22815.286</v>
      </c>
      <c r="D19" s="1086">
        <v>96921.040999999997</v>
      </c>
      <c r="E19" s="175">
        <v>12132.378000000001</v>
      </c>
      <c r="F19" s="171" t="s">
        <v>186</v>
      </c>
      <c r="G19" s="174">
        <v>24498.891</v>
      </c>
      <c r="H19" s="1086">
        <v>105296.742</v>
      </c>
      <c r="I19" s="175">
        <v>21983.106</v>
      </c>
      <c r="K19" s="171" t="s">
        <v>118</v>
      </c>
      <c r="L19" s="174">
        <v>7485.6940000000004</v>
      </c>
      <c r="M19" s="1086">
        <v>31827.067999999999</v>
      </c>
      <c r="N19" s="1086">
        <v>5057.0129999999999</v>
      </c>
      <c r="O19" s="171" t="s">
        <v>113</v>
      </c>
      <c r="P19" s="174">
        <v>5926.1490000000003</v>
      </c>
      <c r="Q19" s="1086">
        <v>25540.498</v>
      </c>
      <c r="R19" s="175">
        <v>2311.2800000000002</v>
      </c>
    </row>
    <row r="20" spans="2:18">
      <c r="B20" s="155" t="s">
        <v>186</v>
      </c>
      <c r="C20" s="156">
        <v>18599.031999999999</v>
      </c>
      <c r="D20" s="1085">
        <v>78901.582999999999</v>
      </c>
      <c r="E20" s="157">
        <v>18650.976999999999</v>
      </c>
      <c r="F20" s="155" t="s">
        <v>403</v>
      </c>
      <c r="G20" s="156">
        <v>18867.606</v>
      </c>
      <c r="H20" s="1085">
        <v>81101.399000000005</v>
      </c>
      <c r="I20" s="157">
        <v>11992.467000000001</v>
      </c>
      <c r="K20" s="155" t="s">
        <v>112</v>
      </c>
      <c r="L20" s="156">
        <v>5082.3649999999998</v>
      </c>
      <c r="M20" s="1085">
        <v>21581.413</v>
      </c>
      <c r="N20" s="1085">
        <v>2081.2330000000002</v>
      </c>
      <c r="O20" s="155" t="s">
        <v>129</v>
      </c>
      <c r="P20" s="156">
        <v>5389.4489999999996</v>
      </c>
      <c r="Q20" s="1085">
        <v>23193.428</v>
      </c>
      <c r="R20" s="157">
        <v>2760.3580000000002</v>
      </c>
    </row>
    <row r="21" spans="2:18">
      <c r="B21" s="1089" t="s">
        <v>130</v>
      </c>
      <c r="C21" s="1090">
        <v>16009.181</v>
      </c>
      <c r="D21" s="1087">
        <v>68082.676000000007</v>
      </c>
      <c r="E21" s="1088">
        <v>7450.7380000000003</v>
      </c>
      <c r="F21" s="1089" t="s">
        <v>126</v>
      </c>
      <c r="G21" s="1090">
        <v>17098.080999999998</v>
      </c>
      <c r="H21" s="1087">
        <v>73476.210000000006</v>
      </c>
      <c r="I21" s="1088">
        <v>6968.5889999999999</v>
      </c>
      <c r="K21" s="1089" t="s">
        <v>129</v>
      </c>
      <c r="L21" s="1090">
        <v>3305.4670000000001</v>
      </c>
      <c r="M21" s="1087">
        <v>14136.394</v>
      </c>
      <c r="N21" s="1087">
        <v>1775.35</v>
      </c>
      <c r="O21" s="1089" t="s">
        <v>112</v>
      </c>
      <c r="P21" s="1090">
        <v>4401.7719999999999</v>
      </c>
      <c r="Q21" s="1087">
        <v>18890.296999999999</v>
      </c>
      <c r="R21" s="1088">
        <v>1621.3810000000001</v>
      </c>
    </row>
    <row r="22" spans="2:18">
      <c r="B22" s="155" t="s">
        <v>403</v>
      </c>
      <c r="C22" s="156">
        <v>14761.888000000001</v>
      </c>
      <c r="D22" s="1085">
        <v>63224.57</v>
      </c>
      <c r="E22" s="157">
        <v>10624.343000000001</v>
      </c>
      <c r="F22" s="155" t="s">
        <v>292</v>
      </c>
      <c r="G22" s="156">
        <v>14644.992</v>
      </c>
      <c r="H22" s="1085">
        <v>63057.72</v>
      </c>
      <c r="I22" s="157">
        <v>13680.683999999999</v>
      </c>
      <c r="K22" s="155" t="s">
        <v>117</v>
      </c>
      <c r="L22" s="156">
        <v>1413.0719999999999</v>
      </c>
      <c r="M22" s="1085">
        <v>6023.4040000000005</v>
      </c>
      <c r="N22" s="1085">
        <v>573.12099999999998</v>
      </c>
      <c r="O22" s="155" t="s">
        <v>134</v>
      </c>
      <c r="P22" s="156">
        <v>2606.1799999999998</v>
      </c>
      <c r="Q22" s="1085">
        <v>11195.732</v>
      </c>
      <c r="R22" s="157">
        <v>1232.289</v>
      </c>
    </row>
    <row r="23" spans="2:18">
      <c r="B23" s="1089" t="s">
        <v>276</v>
      </c>
      <c r="C23" s="1090">
        <v>14526.447</v>
      </c>
      <c r="D23" s="1087">
        <v>61449.995000000003</v>
      </c>
      <c r="E23" s="1088">
        <v>5499.54</v>
      </c>
      <c r="F23" s="1089" t="s">
        <v>110</v>
      </c>
      <c r="G23" s="1090">
        <v>14638.333000000001</v>
      </c>
      <c r="H23" s="1087">
        <v>62919.324000000001</v>
      </c>
      <c r="I23" s="1088">
        <v>6540.5649999999996</v>
      </c>
      <c r="K23" s="155" t="s">
        <v>116</v>
      </c>
      <c r="L23" s="156">
        <v>1019.82</v>
      </c>
      <c r="M23" s="1085">
        <v>4332.9470000000001</v>
      </c>
      <c r="N23" s="1085">
        <v>582.50800000000004</v>
      </c>
      <c r="O23" s="155" t="s">
        <v>168</v>
      </c>
      <c r="P23" s="156">
        <v>1651.5719999999999</v>
      </c>
      <c r="Q23" s="1085">
        <v>7092.4960000000001</v>
      </c>
      <c r="R23" s="157">
        <v>1213.7929999999999</v>
      </c>
    </row>
    <row r="24" spans="2:18">
      <c r="B24" s="155" t="s">
        <v>126</v>
      </c>
      <c r="C24" s="156">
        <v>14518.287</v>
      </c>
      <c r="D24" s="1085">
        <v>61648.531999999999</v>
      </c>
      <c r="E24" s="157">
        <v>6916.415</v>
      </c>
      <c r="F24" s="155" t="s">
        <v>106</v>
      </c>
      <c r="G24" s="156">
        <v>13778.468999999999</v>
      </c>
      <c r="H24" s="1085">
        <v>59249.741999999998</v>
      </c>
      <c r="I24" s="157">
        <v>6265.7709999999997</v>
      </c>
      <c r="K24" s="171" t="s">
        <v>168</v>
      </c>
      <c r="L24" s="156">
        <v>1008.859</v>
      </c>
      <c r="M24" s="1085">
        <v>4280.4679999999998</v>
      </c>
      <c r="N24" s="1085">
        <v>795.94399999999996</v>
      </c>
      <c r="O24" s="171" t="s">
        <v>117</v>
      </c>
      <c r="P24" s="156">
        <v>1616.1579999999999</v>
      </c>
      <c r="Q24" s="1085">
        <v>6953.5249999999996</v>
      </c>
      <c r="R24" s="157">
        <v>600.90899999999999</v>
      </c>
    </row>
    <row r="25" spans="2:18">
      <c r="B25" s="155" t="s">
        <v>252</v>
      </c>
      <c r="C25" s="156">
        <v>14186.404</v>
      </c>
      <c r="D25" s="1085">
        <v>60552.466999999997</v>
      </c>
      <c r="E25" s="157">
        <v>7736.8909999999996</v>
      </c>
      <c r="F25" s="155" t="s">
        <v>130</v>
      </c>
      <c r="G25" s="156">
        <v>13702.221</v>
      </c>
      <c r="H25" s="1085">
        <v>58923.006999999998</v>
      </c>
      <c r="I25" s="157">
        <v>6191.6360000000004</v>
      </c>
      <c r="K25" s="1089" t="s">
        <v>126</v>
      </c>
      <c r="L25" s="1090">
        <v>484.60899999999998</v>
      </c>
      <c r="M25" s="1087">
        <v>2064.64</v>
      </c>
      <c r="N25" s="1087">
        <v>220.82900000000001</v>
      </c>
      <c r="O25" s="1089" t="s">
        <v>563</v>
      </c>
      <c r="P25" s="1090">
        <v>716.19600000000003</v>
      </c>
      <c r="Q25" s="1087">
        <v>3069.904</v>
      </c>
      <c r="R25" s="1088">
        <v>387.83800000000002</v>
      </c>
    </row>
    <row r="26" spans="2:18">
      <c r="B26" s="155" t="s">
        <v>292</v>
      </c>
      <c r="C26" s="156">
        <v>12485.079</v>
      </c>
      <c r="D26" s="1085">
        <v>53406.925999999999</v>
      </c>
      <c r="E26" s="157">
        <v>13584.303</v>
      </c>
      <c r="F26" s="155" t="s">
        <v>252</v>
      </c>
      <c r="G26" s="156">
        <v>12337.132</v>
      </c>
      <c r="H26" s="1085">
        <v>52990.788</v>
      </c>
      <c r="I26" s="157">
        <v>5614.6130000000003</v>
      </c>
      <c r="K26" s="155" t="s">
        <v>138</v>
      </c>
      <c r="L26" s="156">
        <v>379.46</v>
      </c>
      <c r="M26" s="1085">
        <v>1585.788</v>
      </c>
      <c r="N26" s="1085">
        <v>144.67099999999999</v>
      </c>
      <c r="O26" s="155" t="s">
        <v>138</v>
      </c>
      <c r="P26" s="156">
        <v>687.91600000000005</v>
      </c>
      <c r="Q26" s="1085">
        <v>2949.3960000000002</v>
      </c>
      <c r="R26" s="157">
        <v>191.80699999999999</v>
      </c>
    </row>
    <row r="27" spans="2:18">
      <c r="B27" s="171" t="s">
        <v>112</v>
      </c>
      <c r="C27" s="174">
        <v>11348.663</v>
      </c>
      <c r="D27" s="1086">
        <v>48423.374000000003</v>
      </c>
      <c r="E27" s="175">
        <v>4186.3760000000002</v>
      </c>
      <c r="F27" s="171" t="s">
        <v>153</v>
      </c>
      <c r="G27" s="174">
        <v>10561.558000000001</v>
      </c>
      <c r="H27" s="1086">
        <v>45390.400999999998</v>
      </c>
      <c r="I27" s="175">
        <v>5126.3100000000004</v>
      </c>
      <c r="K27" s="155" t="s">
        <v>418</v>
      </c>
      <c r="L27" s="156">
        <v>218.59</v>
      </c>
      <c r="M27" s="1085">
        <v>910.43600000000004</v>
      </c>
      <c r="N27" s="1085">
        <v>78.995999999999995</v>
      </c>
      <c r="O27" s="155" t="s">
        <v>564</v>
      </c>
      <c r="P27" s="156">
        <v>416.60399999999998</v>
      </c>
      <c r="Q27" s="1085">
        <v>1795.4780000000001</v>
      </c>
      <c r="R27" s="157">
        <v>205.108</v>
      </c>
    </row>
    <row r="28" spans="2:18">
      <c r="B28" s="155" t="s">
        <v>106</v>
      </c>
      <c r="C28" s="156">
        <v>8807.5010000000002</v>
      </c>
      <c r="D28" s="1085">
        <v>37397.216999999997</v>
      </c>
      <c r="E28" s="157">
        <v>5118.9769999999999</v>
      </c>
      <c r="F28" s="155" t="s">
        <v>112</v>
      </c>
      <c r="G28" s="156">
        <v>10543.725</v>
      </c>
      <c r="H28" s="1085">
        <v>45248.86</v>
      </c>
      <c r="I28" s="157">
        <v>3646.4609999999998</v>
      </c>
      <c r="K28" s="155" t="s">
        <v>134</v>
      </c>
      <c r="L28" s="156">
        <v>151.066</v>
      </c>
      <c r="M28" s="1085">
        <v>631.05899999999997</v>
      </c>
      <c r="N28" s="1085">
        <v>119.04600000000001</v>
      </c>
      <c r="O28" s="155" t="s">
        <v>126</v>
      </c>
      <c r="P28" s="156">
        <v>338.279</v>
      </c>
      <c r="Q28" s="1085">
        <v>1454.806</v>
      </c>
      <c r="R28" s="157">
        <v>138.97900000000001</v>
      </c>
    </row>
    <row r="29" spans="2:18">
      <c r="B29" s="1089" t="s">
        <v>119</v>
      </c>
      <c r="C29" s="1090">
        <v>8172.0280000000002</v>
      </c>
      <c r="D29" s="1087">
        <v>34702.025000000001</v>
      </c>
      <c r="E29" s="1088">
        <v>7096.5</v>
      </c>
      <c r="F29" s="1089" t="s">
        <v>415</v>
      </c>
      <c r="G29" s="1090">
        <v>7922.4049999999997</v>
      </c>
      <c r="H29" s="1087">
        <v>34029.72</v>
      </c>
      <c r="I29" s="1088">
        <v>2704.009</v>
      </c>
      <c r="K29" s="171" t="s">
        <v>128</v>
      </c>
      <c r="L29" s="174">
        <v>93.313000000000002</v>
      </c>
      <c r="M29" s="1086">
        <v>391.68099999999998</v>
      </c>
      <c r="N29" s="1086">
        <v>58.460999999999999</v>
      </c>
      <c r="O29" s="171" t="s">
        <v>116</v>
      </c>
      <c r="P29" s="174">
        <v>275.78899999999999</v>
      </c>
      <c r="Q29" s="1086">
        <v>1184.7570000000001</v>
      </c>
      <c r="R29" s="175">
        <v>227.21199999999999</v>
      </c>
    </row>
    <row r="30" spans="2:18">
      <c r="B30" s="155" t="s">
        <v>153</v>
      </c>
      <c r="C30" s="156">
        <v>7329.7529999999997</v>
      </c>
      <c r="D30" s="1085">
        <v>31220.117999999999</v>
      </c>
      <c r="E30" s="157">
        <v>4394.1629999999996</v>
      </c>
      <c r="F30" s="155" t="s">
        <v>276</v>
      </c>
      <c r="G30" s="156">
        <v>7698.5339999999997</v>
      </c>
      <c r="H30" s="1085">
        <v>33079.328999999998</v>
      </c>
      <c r="I30" s="157">
        <v>2896.5189999999998</v>
      </c>
      <c r="K30" s="155" t="s">
        <v>504</v>
      </c>
      <c r="L30" s="156">
        <v>17.117000000000001</v>
      </c>
      <c r="M30" s="1085">
        <v>71.847999999999999</v>
      </c>
      <c r="N30" s="1085">
        <v>6.0279999999999996</v>
      </c>
      <c r="O30" s="155" t="s">
        <v>565</v>
      </c>
      <c r="P30" s="156">
        <v>86.683000000000007</v>
      </c>
      <c r="Q30" s="1085">
        <v>371.55700000000002</v>
      </c>
      <c r="R30" s="157">
        <v>23.414999999999999</v>
      </c>
    </row>
    <row r="31" spans="2:18">
      <c r="B31" s="1089" t="s">
        <v>104</v>
      </c>
      <c r="C31" s="1090">
        <v>5885.9129999999996</v>
      </c>
      <c r="D31" s="1087">
        <v>25030.976999999999</v>
      </c>
      <c r="E31" s="1088">
        <v>5101.6930000000002</v>
      </c>
      <c r="F31" s="1089" t="s">
        <v>119</v>
      </c>
      <c r="G31" s="1090">
        <v>7120.26</v>
      </c>
      <c r="H31" s="1087">
        <v>30602.377</v>
      </c>
      <c r="I31" s="1088">
        <v>4952.7139999999999</v>
      </c>
      <c r="K31" s="155" t="s">
        <v>130</v>
      </c>
      <c r="L31" s="156">
        <v>13.003</v>
      </c>
      <c r="M31" s="1085">
        <v>54.042999999999999</v>
      </c>
      <c r="N31" s="1085">
        <v>9.14</v>
      </c>
      <c r="O31" s="155" t="s">
        <v>153</v>
      </c>
      <c r="P31" s="156">
        <v>42.122999999999998</v>
      </c>
      <c r="Q31" s="1085">
        <v>182.89599999999999</v>
      </c>
      <c r="R31" s="157">
        <v>20.943000000000001</v>
      </c>
    </row>
    <row r="32" spans="2:18">
      <c r="B32" s="155" t="s">
        <v>291</v>
      </c>
      <c r="C32" s="156">
        <v>5353.9430000000002</v>
      </c>
      <c r="D32" s="1085">
        <v>22687.804</v>
      </c>
      <c r="E32" s="157">
        <v>2810.355</v>
      </c>
      <c r="F32" s="155" t="s">
        <v>104</v>
      </c>
      <c r="G32" s="156">
        <v>7029.43</v>
      </c>
      <c r="H32" s="1085">
        <v>30201.774000000001</v>
      </c>
      <c r="I32" s="157">
        <v>5606.3639999999996</v>
      </c>
      <c r="K32" s="155" t="s">
        <v>505</v>
      </c>
      <c r="L32" s="156">
        <v>1.4370000000000001</v>
      </c>
      <c r="M32" s="1085">
        <v>6.1829999999999998</v>
      </c>
      <c r="N32" s="1085">
        <v>0.89400000000000002</v>
      </c>
      <c r="O32" s="155" t="s">
        <v>130</v>
      </c>
      <c r="P32" s="156">
        <v>41.323999999999998</v>
      </c>
      <c r="Q32" s="1085">
        <v>177.21</v>
      </c>
      <c r="R32" s="157">
        <v>16.611000000000001</v>
      </c>
    </row>
    <row r="33" spans="2:19">
      <c r="B33" s="155" t="s">
        <v>420</v>
      </c>
      <c r="C33" s="156">
        <v>3816.5140000000001</v>
      </c>
      <c r="D33" s="1085">
        <v>16298.424000000001</v>
      </c>
      <c r="E33" s="157">
        <v>2094.02</v>
      </c>
      <c r="F33" s="155" t="s">
        <v>420</v>
      </c>
      <c r="G33" s="156">
        <v>5466.6859999999997</v>
      </c>
      <c r="H33" s="1085">
        <v>23537.417000000001</v>
      </c>
      <c r="I33" s="157">
        <v>2342.819</v>
      </c>
      <c r="K33" s="172" t="s">
        <v>419</v>
      </c>
      <c r="L33" s="1092">
        <v>0.73499999999999999</v>
      </c>
      <c r="M33" s="1091">
        <v>3.0630000000000002</v>
      </c>
      <c r="N33" s="1091">
        <v>3.5000000000000003E-2</v>
      </c>
      <c r="O33" s="171" t="s">
        <v>252</v>
      </c>
      <c r="P33" s="174">
        <v>14.625999999999999</v>
      </c>
      <c r="Q33" s="1086">
        <v>62.691000000000003</v>
      </c>
      <c r="R33" s="175">
        <v>20.94</v>
      </c>
    </row>
    <row r="34" spans="2:19" ht="13.5" thickBot="1">
      <c r="B34" s="155" t="s">
        <v>428</v>
      </c>
      <c r="C34" s="156">
        <v>3166.9279999999999</v>
      </c>
      <c r="D34" s="1085">
        <v>13444.130999999999</v>
      </c>
      <c r="E34" s="157">
        <v>1772.7929999999999</v>
      </c>
      <c r="F34" s="155" t="s">
        <v>291</v>
      </c>
      <c r="G34" s="156">
        <v>3154.5509999999999</v>
      </c>
      <c r="H34" s="1085">
        <v>13537.269</v>
      </c>
      <c r="I34" s="157">
        <v>1748.059</v>
      </c>
      <c r="K34" s="1095"/>
      <c r="L34" s="1096"/>
      <c r="M34" s="1093"/>
      <c r="N34" s="1093"/>
      <c r="O34" s="155" t="s">
        <v>419</v>
      </c>
      <c r="P34" s="156">
        <v>5.399</v>
      </c>
      <c r="Q34" s="1085">
        <v>23.155000000000001</v>
      </c>
      <c r="R34" s="157">
        <v>3.383</v>
      </c>
    </row>
    <row r="35" spans="2:19">
      <c r="B35" s="171" t="s">
        <v>425</v>
      </c>
      <c r="C35" s="174">
        <v>2709.8620000000001</v>
      </c>
      <c r="D35" s="1086">
        <v>11542.204</v>
      </c>
      <c r="E35" s="175">
        <v>7551.6170000000002</v>
      </c>
      <c r="F35" s="171" t="s">
        <v>424</v>
      </c>
      <c r="G35" s="174">
        <v>3092.96</v>
      </c>
      <c r="H35" s="1086">
        <v>13303.299000000001</v>
      </c>
      <c r="I35" s="175">
        <v>4031.1640000000002</v>
      </c>
      <c r="K35" s="512" t="s">
        <v>506</v>
      </c>
      <c r="L35" s="1397"/>
      <c r="M35" s="1397"/>
      <c r="N35" s="1397"/>
      <c r="O35" s="155" t="s">
        <v>505</v>
      </c>
      <c r="P35" s="156">
        <v>2.3860000000000001</v>
      </c>
      <c r="Q35" s="1085">
        <v>10.308</v>
      </c>
      <c r="R35" s="157">
        <v>1.8580000000000001</v>
      </c>
    </row>
    <row r="36" spans="2:19" ht="13.5" thickBot="1">
      <c r="B36" s="155" t="s">
        <v>111</v>
      </c>
      <c r="C36" s="156">
        <v>2699.143</v>
      </c>
      <c r="D36" s="1085">
        <v>11457.317999999999</v>
      </c>
      <c r="E36" s="157">
        <v>1264.8710000000001</v>
      </c>
      <c r="F36" s="155" t="s">
        <v>116</v>
      </c>
      <c r="G36" s="156">
        <v>2758.5659999999998</v>
      </c>
      <c r="H36" s="1085">
        <v>11856.241</v>
      </c>
      <c r="I36" s="157">
        <v>1421.125</v>
      </c>
      <c r="L36" s="790"/>
      <c r="M36" s="790"/>
      <c r="N36" s="790"/>
      <c r="O36" s="1095" t="s">
        <v>186</v>
      </c>
      <c r="P36" s="1096">
        <v>6.6000000000000003E-2</v>
      </c>
      <c r="Q36" s="1093">
        <v>0.28199999999999997</v>
      </c>
      <c r="R36" s="1094">
        <v>1E-3</v>
      </c>
    </row>
    <row r="37" spans="2:19" ht="15">
      <c r="B37" s="171" t="s">
        <v>424</v>
      </c>
      <c r="C37" s="174">
        <v>2573.8510000000001</v>
      </c>
      <c r="D37" s="1086">
        <v>10939.797</v>
      </c>
      <c r="E37" s="175">
        <v>3397.42</v>
      </c>
      <c r="F37" s="171" t="s">
        <v>111</v>
      </c>
      <c r="G37" s="174">
        <v>2416.6889999999999</v>
      </c>
      <c r="H37" s="1086">
        <v>10397.634</v>
      </c>
      <c r="I37" s="175">
        <v>1039.5889999999999</v>
      </c>
      <c r="K37" s="1621"/>
      <c r="L37" s="1621"/>
      <c r="M37" s="1621"/>
      <c r="N37" s="1621"/>
      <c r="O37" s="1622" t="s">
        <v>566</v>
      </c>
      <c r="P37" s="1623"/>
      <c r="Q37" s="1623"/>
      <c r="R37" s="790"/>
      <c r="S37" s="1125"/>
    </row>
    <row r="38" spans="2:19" ht="15">
      <c r="B38" s="155" t="s">
        <v>422</v>
      </c>
      <c r="C38" s="156">
        <v>2560.0749999999998</v>
      </c>
      <c r="D38" s="1085">
        <v>10898.509</v>
      </c>
      <c r="E38" s="157">
        <v>1262.047</v>
      </c>
      <c r="F38" s="155" t="s">
        <v>425</v>
      </c>
      <c r="G38" s="156">
        <v>2255.1579999999999</v>
      </c>
      <c r="H38" s="1085">
        <v>9693.4699999999993</v>
      </c>
      <c r="I38" s="157">
        <v>6185.4719999999998</v>
      </c>
      <c r="K38" s="1621"/>
      <c r="L38" s="1623"/>
      <c r="M38" s="1623"/>
      <c r="N38" s="1623"/>
      <c r="O38" s="512"/>
      <c r="P38" s="790"/>
      <c r="Q38" s="790"/>
      <c r="R38" s="790"/>
      <c r="S38" s="1125"/>
    </row>
    <row r="39" spans="2:19" ht="15">
      <c r="B39" s="1089" t="s">
        <v>415</v>
      </c>
      <c r="C39" s="1090">
        <v>2310.6439999999998</v>
      </c>
      <c r="D39" s="1087">
        <v>9852.2690000000002</v>
      </c>
      <c r="E39" s="1088">
        <v>905.17399999999998</v>
      </c>
      <c r="F39" s="1089" t="s">
        <v>507</v>
      </c>
      <c r="G39" s="1090">
        <v>2013.39</v>
      </c>
      <c r="H39" s="1087">
        <v>8677.6849999999995</v>
      </c>
      <c r="I39" s="1088">
        <v>1080.605</v>
      </c>
      <c r="K39" s="1621"/>
      <c r="L39" s="1623"/>
      <c r="M39" s="1623"/>
      <c r="N39" s="1624"/>
      <c r="O39" s="1624"/>
      <c r="P39" s="1624"/>
      <c r="Q39" s="1624"/>
      <c r="R39" s="1624"/>
      <c r="S39" s="1125"/>
    </row>
    <row r="40" spans="2:19" ht="15">
      <c r="B40" s="171" t="s">
        <v>116</v>
      </c>
      <c r="C40" s="174">
        <v>1896.1089999999999</v>
      </c>
      <c r="D40" s="1086">
        <v>8090.9129999999996</v>
      </c>
      <c r="E40" s="175">
        <v>1050.8710000000001</v>
      </c>
      <c r="F40" s="171" t="s">
        <v>138</v>
      </c>
      <c r="G40" s="174">
        <v>1886.1880000000001</v>
      </c>
      <c r="H40" s="1086">
        <v>8107.7790000000005</v>
      </c>
      <c r="I40" s="175">
        <v>884.09199999999998</v>
      </c>
      <c r="K40" s="1621"/>
      <c r="L40" s="1623"/>
      <c r="M40" s="1623"/>
      <c r="N40" s="1624"/>
      <c r="O40" s="1625"/>
      <c r="P40" s="1625"/>
      <c r="Q40" s="1625"/>
      <c r="R40" s="1625"/>
      <c r="S40" s="1125"/>
    </row>
    <row r="41" spans="2:19" ht="15">
      <c r="B41" s="155" t="s">
        <v>426</v>
      </c>
      <c r="C41" s="156">
        <v>1878.481</v>
      </c>
      <c r="D41" s="1085">
        <v>8050.3429999999998</v>
      </c>
      <c r="E41" s="157">
        <v>2615.19</v>
      </c>
      <c r="F41" s="155" t="s">
        <v>422</v>
      </c>
      <c r="G41" s="156">
        <v>1767.6959999999999</v>
      </c>
      <c r="H41" s="1085">
        <v>7586.9549999999999</v>
      </c>
      <c r="I41" s="157">
        <v>771.56399999999996</v>
      </c>
      <c r="K41" s="1621"/>
      <c r="L41" s="1623"/>
      <c r="M41" s="1623"/>
      <c r="N41" s="1624"/>
      <c r="O41" s="1625"/>
      <c r="P41" s="1625"/>
      <c r="Q41" s="1625"/>
      <c r="R41" s="1625"/>
      <c r="S41" s="1125"/>
    </row>
    <row r="42" spans="2:19" ht="15">
      <c r="B42" s="1089" t="s">
        <v>427</v>
      </c>
      <c r="C42" s="1090">
        <v>1762.07</v>
      </c>
      <c r="D42" s="1087">
        <v>7531.0349999999999</v>
      </c>
      <c r="E42" s="1088">
        <v>3922.8240000000001</v>
      </c>
      <c r="F42" s="1089" t="s">
        <v>109</v>
      </c>
      <c r="G42" s="1090">
        <v>1203.375</v>
      </c>
      <c r="H42" s="1087">
        <v>5171.4690000000001</v>
      </c>
      <c r="I42" s="1088">
        <v>483.37700000000001</v>
      </c>
      <c r="K42" s="1621"/>
      <c r="L42" s="1623"/>
      <c r="M42" s="1623"/>
      <c r="N42" s="1624"/>
      <c r="O42" s="1625"/>
      <c r="P42" s="1625"/>
      <c r="Q42" s="1625"/>
      <c r="R42" s="1625"/>
      <c r="S42" s="1125"/>
    </row>
    <row r="43" spans="2:19" ht="15">
      <c r="B43" s="155" t="s">
        <v>429</v>
      </c>
      <c r="C43" s="156">
        <v>1541.309</v>
      </c>
      <c r="D43" s="1085">
        <v>6550.6459999999997</v>
      </c>
      <c r="E43" s="157">
        <v>840.62099999999998</v>
      </c>
      <c r="F43" s="155" t="s">
        <v>429</v>
      </c>
      <c r="G43" s="156">
        <v>1156.3599999999999</v>
      </c>
      <c r="H43" s="1085">
        <v>4987.491</v>
      </c>
      <c r="I43" s="157">
        <v>530.50400000000002</v>
      </c>
      <c r="K43" s="1621"/>
      <c r="L43" s="1623"/>
      <c r="M43" s="1623"/>
      <c r="N43" s="1624"/>
      <c r="O43" s="1625"/>
      <c r="P43" s="1625"/>
      <c r="Q43" s="1625"/>
      <c r="R43" s="1625"/>
      <c r="S43" s="1125"/>
    </row>
    <row r="44" spans="2:19" ht="15">
      <c r="B44" s="155" t="s">
        <v>507</v>
      </c>
      <c r="C44" s="156">
        <v>1383.222</v>
      </c>
      <c r="D44" s="1085">
        <v>5952.5709999999999</v>
      </c>
      <c r="E44" s="157">
        <v>779.37199999999996</v>
      </c>
      <c r="F44" s="155" t="s">
        <v>434</v>
      </c>
      <c r="G44" s="156">
        <v>937.95299999999997</v>
      </c>
      <c r="H44" s="1085">
        <v>4035.8029999999999</v>
      </c>
      <c r="I44" s="157">
        <v>2836.105</v>
      </c>
      <c r="K44" s="1621"/>
      <c r="L44" s="1623"/>
      <c r="M44" s="1623"/>
      <c r="N44" s="1624"/>
      <c r="O44" s="1625"/>
      <c r="P44" s="1625"/>
      <c r="Q44" s="1625"/>
      <c r="R44" s="1625"/>
      <c r="S44" s="1125"/>
    </row>
    <row r="45" spans="2:19" ht="15">
      <c r="B45" s="155" t="s">
        <v>109</v>
      </c>
      <c r="C45" s="156">
        <v>782.07799999999997</v>
      </c>
      <c r="D45" s="1085">
        <v>3310.2150000000001</v>
      </c>
      <c r="E45" s="157">
        <v>380.87599999999998</v>
      </c>
      <c r="F45" s="155" t="s">
        <v>426</v>
      </c>
      <c r="G45" s="156">
        <v>893.74400000000003</v>
      </c>
      <c r="H45" s="1085">
        <v>3838.2860000000001</v>
      </c>
      <c r="I45" s="157">
        <v>1595.98</v>
      </c>
      <c r="K45" s="1621"/>
      <c r="L45" s="1623"/>
      <c r="M45" s="1623"/>
      <c r="N45" s="1624"/>
      <c r="O45" s="1625"/>
      <c r="P45" s="1625"/>
      <c r="Q45" s="1625"/>
      <c r="R45" s="1625"/>
      <c r="S45" s="1125"/>
    </row>
    <row r="46" spans="2:19" ht="15">
      <c r="B46" s="171" t="s">
        <v>434</v>
      </c>
      <c r="C46" s="174">
        <v>652.87199999999996</v>
      </c>
      <c r="D46" s="1086">
        <v>2785.9960000000001</v>
      </c>
      <c r="E46" s="175">
        <v>2081.06</v>
      </c>
      <c r="F46" s="171" t="s">
        <v>437</v>
      </c>
      <c r="G46" s="174">
        <v>758.21199999999999</v>
      </c>
      <c r="H46" s="1086">
        <v>3251.7649999999999</v>
      </c>
      <c r="I46" s="175">
        <v>354.33100000000002</v>
      </c>
      <c r="K46" s="1621"/>
      <c r="L46" s="1623"/>
      <c r="M46" s="1623"/>
      <c r="N46" s="1624"/>
      <c r="O46" s="1625"/>
      <c r="P46" s="1625"/>
      <c r="Q46" s="1625"/>
      <c r="R46" s="1625"/>
      <c r="S46" s="1125"/>
    </row>
    <row r="47" spans="2:19" ht="15">
      <c r="B47" s="155" t="s">
        <v>138</v>
      </c>
      <c r="C47" s="156">
        <v>635.53</v>
      </c>
      <c r="D47" s="1085">
        <v>2694.846</v>
      </c>
      <c r="E47" s="157">
        <v>374.37900000000002</v>
      </c>
      <c r="F47" s="155" t="s">
        <v>427</v>
      </c>
      <c r="G47" s="156">
        <v>704.45699999999999</v>
      </c>
      <c r="H47" s="1085">
        <v>3030.172</v>
      </c>
      <c r="I47" s="157">
        <v>2355.64</v>
      </c>
      <c r="K47" s="1621"/>
      <c r="L47" s="1623"/>
      <c r="M47" s="1623"/>
      <c r="N47" s="1624"/>
      <c r="O47" s="1625"/>
      <c r="P47" s="1625"/>
      <c r="Q47" s="1625"/>
      <c r="R47" s="1625"/>
      <c r="S47" s="1125"/>
    </row>
    <row r="48" spans="2:19" ht="15">
      <c r="B48" s="1089" t="s">
        <v>432</v>
      </c>
      <c r="C48" s="1090">
        <v>623.59</v>
      </c>
      <c r="D48" s="1087">
        <v>2663.692</v>
      </c>
      <c r="E48" s="1088">
        <v>840.86300000000006</v>
      </c>
      <c r="F48" s="1089" t="s">
        <v>128</v>
      </c>
      <c r="G48" s="1090">
        <v>636.64300000000003</v>
      </c>
      <c r="H48" s="1087">
        <v>2733.0709999999999</v>
      </c>
      <c r="I48" s="1088">
        <v>290.863</v>
      </c>
      <c r="K48" s="1621"/>
      <c r="L48" s="1623"/>
      <c r="M48" s="1623"/>
      <c r="N48" s="1624"/>
      <c r="O48" s="1625"/>
      <c r="P48" s="1625"/>
      <c r="Q48" s="1625"/>
      <c r="R48" s="1625"/>
      <c r="S48" s="1125"/>
    </row>
    <row r="49" spans="2:19" ht="15">
      <c r="B49" s="155" t="s">
        <v>435</v>
      </c>
      <c r="C49" s="156">
        <v>556.76599999999996</v>
      </c>
      <c r="D49" s="1085">
        <v>2340.297</v>
      </c>
      <c r="E49" s="157">
        <v>164.12799999999999</v>
      </c>
      <c r="F49" s="155" t="s">
        <v>443</v>
      </c>
      <c r="G49" s="156">
        <v>619.85</v>
      </c>
      <c r="H49" s="1085">
        <v>2669.5149999999999</v>
      </c>
      <c r="I49" s="157">
        <v>224.03</v>
      </c>
      <c r="K49" s="1621"/>
      <c r="L49" s="1623"/>
      <c r="M49" s="1623"/>
      <c r="N49" s="1624"/>
      <c r="O49" s="1625"/>
      <c r="P49" s="1625"/>
      <c r="Q49" s="1625"/>
      <c r="R49" s="1625"/>
      <c r="S49" s="1125"/>
    </row>
    <row r="50" spans="2:19" ht="15">
      <c r="B50" s="155" t="s">
        <v>433</v>
      </c>
      <c r="C50" s="156">
        <v>540.39499999999998</v>
      </c>
      <c r="D50" s="1085">
        <v>2286.9650000000001</v>
      </c>
      <c r="E50" s="157">
        <v>439.08100000000002</v>
      </c>
      <c r="F50" s="155" t="s">
        <v>435</v>
      </c>
      <c r="G50" s="156">
        <v>562.00400000000002</v>
      </c>
      <c r="H50" s="1085">
        <v>2425.5709999999999</v>
      </c>
      <c r="I50" s="157">
        <v>142.84299999999999</v>
      </c>
      <c r="K50" s="1621"/>
      <c r="L50" s="1623"/>
      <c r="M50" s="1623"/>
      <c r="N50" s="1624"/>
      <c r="O50" s="1625"/>
      <c r="P50" s="1625"/>
      <c r="Q50" s="1625"/>
      <c r="R50" s="1625"/>
      <c r="S50" s="1125"/>
    </row>
    <row r="51" spans="2:19" ht="15">
      <c r="B51" s="155" t="s">
        <v>430</v>
      </c>
      <c r="C51" s="156">
        <v>454.14400000000001</v>
      </c>
      <c r="D51" s="1085">
        <v>1945.9639999999999</v>
      </c>
      <c r="E51" s="157">
        <v>386.51499999999999</v>
      </c>
      <c r="F51" s="155" t="s">
        <v>430</v>
      </c>
      <c r="G51" s="156">
        <v>506.584</v>
      </c>
      <c r="H51" s="1085">
        <v>2181.1439999999998</v>
      </c>
      <c r="I51" s="157">
        <v>407.58</v>
      </c>
      <c r="K51" s="1621"/>
      <c r="L51" s="1623"/>
      <c r="M51" s="1623"/>
      <c r="N51" s="1624"/>
      <c r="O51" s="1625"/>
      <c r="P51" s="1625"/>
      <c r="Q51" s="1625"/>
      <c r="R51" s="1625"/>
      <c r="S51" s="1125"/>
    </row>
    <row r="52" spans="2:19" ht="15">
      <c r="B52" s="171" t="s">
        <v>128</v>
      </c>
      <c r="C52" s="174">
        <v>429.05399999999997</v>
      </c>
      <c r="D52" s="1086">
        <v>1825.8530000000001</v>
      </c>
      <c r="E52" s="175">
        <v>199.44399999999999</v>
      </c>
      <c r="F52" s="171" t="s">
        <v>432</v>
      </c>
      <c r="G52" s="174">
        <v>504.464</v>
      </c>
      <c r="H52" s="1086">
        <v>2169.029</v>
      </c>
      <c r="I52" s="175">
        <v>756.55499999999995</v>
      </c>
      <c r="K52" s="1621"/>
      <c r="L52" s="1623"/>
      <c r="M52" s="1623"/>
      <c r="N52" s="1624"/>
      <c r="O52" s="1625"/>
      <c r="P52" s="1625"/>
      <c r="Q52" s="1625"/>
      <c r="R52" s="1625"/>
      <c r="S52" s="1125"/>
    </row>
    <row r="53" spans="2:19" ht="15">
      <c r="B53" s="155" t="s">
        <v>440</v>
      </c>
      <c r="C53" s="156">
        <v>299.10500000000002</v>
      </c>
      <c r="D53" s="1085">
        <v>1280.712</v>
      </c>
      <c r="E53" s="157">
        <v>176</v>
      </c>
      <c r="F53" s="155" t="s">
        <v>118</v>
      </c>
      <c r="G53" s="156">
        <v>337.63299999999998</v>
      </c>
      <c r="H53" s="1085">
        <v>1446.0219999999999</v>
      </c>
      <c r="I53" s="157">
        <v>122.03100000000001</v>
      </c>
      <c r="K53" s="1621"/>
      <c r="L53" s="1623"/>
      <c r="M53" s="1623"/>
      <c r="N53" s="1624"/>
      <c r="O53" s="1625"/>
      <c r="P53" s="1625"/>
      <c r="Q53" s="1625"/>
      <c r="R53" s="1625"/>
      <c r="S53" s="1125"/>
    </row>
    <row r="54" spans="2:19" ht="15">
      <c r="B54" s="1089" t="s">
        <v>437</v>
      </c>
      <c r="C54" s="1090">
        <v>256.93900000000002</v>
      </c>
      <c r="D54" s="1087">
        <v>1099.652</v>
      </c>
      <c r="E54" s="1088">
        <v>169.40700000000001</v>
      </c>
      <c r="F54" s="1089" t="s">
        <v>428</v>
      </c>
      <c r="G54" s="1090">
        <v>220.374</v>
      </c>
      <c r="H54" s="1087">
        <v>944.21600000000001</v>
      </c>
      <c r="I54" s="1088">
        <v>120.643</v>
      </c>
      <c r="K54" s="1621"/>
      <c r="L54" s="1623"/>
      <c r="M54" s="1623"/>
      <c r="N54" s="1624"/>
      <c r="O54" s="1625"/>
      <c r="P54" s="1625"/>
      <c r="Q54" s="1625"/>
      <c r="R54" s="1625"/>
      <c r="S54" s="1125"/>
    </row>
    <row r="55" spans="2:19" ht="15">
      <c r="B55" s="155" t="s">
        <v>449</v>
      </c>
      <c r="C55" s="156">
        <v>189.13</v>
      </c>
      <c r="D55" s="1085">
        <v>812.04899999999998</v>
      </c>
      <c r="E55" s="157">
        <v>243</v>
      </c>
      <c r="F55" s="155" t="s">
        <v>446</v>
      </c>
      <c r="G55" s="156">
        <v>178.04300000000001</v>
      </c>
      <c r="H55" s="1085">
        <v>761.64499999999998</v>
      </c>
      <c r="I55" s="157">
        <v>64.474000000000004</v>
      </c>
      <c r="K55" s="1621"/>
      <c r="L55" s="1623"/>
      <c r="M55" s="1623"/>
      <c r="N55" s="1624"/>
      <c r="O55" s="1625"/>
      <c r="P55" s="1625"/>
      <c r="Q55" s="1625"/>
      <c r="R55" s="1625"/>
      <c r="S55" s="1125"/>
    </row>
    <row r="56" spans="2:19" ht="15">
      <c r="B56" s="155" t="s">
        <v>421</v>
      </c>
      <c r="C56" s="156">
        <v>188.36699999999999</v>
      </c>
      <c r="D56" s="1085">
        <v>799.02300000000002</v>
      </c>
      <c r="E56" s="157">
        <v>107.69799999999999</v>
      </c>
      <c r="F56" s="155" t="s">
        <v>441</v>
      </c>
      <c r="G56" s="156">
        <v>164.71899999999999</v>
      </c>
      <c r="H56" s="1085">
        <v>712.31700000000001</v>
      </c>
      <c r="I56" s="157">
        <v>73.748000000000005</v>
      </c>
      <c r="K56" s="1621"/>
      <c r="L56" s="1623"/>
      <c r="M56" s="1623"/>
      <c r="N56" s="1624"/>
      <c r="O56" s="1625"/>
      <c r="P56" s="1625"/>
      <c r="Q56" s="1625"/>
      <c r="R56" s="1625"/>
      <c r="S56" s="1125"/>
    </row>
    <row r="57" spans="2:19" ht="15">
      <c r="B57" s="155" t="s">
        <v>419</v>
      </c>
      <c r="C57" s="156">
        <v>174.84</v>
      </c>
      <c r="D57" s="1085">
        <v>750.47500000000002</v>
      </c>
      <c r="E57" s="157">
        <v>174.005</v>
      </c>
      <c r="F57" s="155" t="s">
        <v>567</v>
      </c>
      <c r="G57" s="156">
        <v>161.59</v>
      </c>
      <c r="H57" s="1085">
        <v>697.22400000000005</v>
      </c>
      <c r="I57" s="157">
        <v>72.397000000000006</v>
      </c>
      <c r="K57" s="1621"/>
      <c r="L57" s="1623"/>
      <c r="M57" s="1623"/>
      <c r="N57" s="1624"/>
      <c r="O57" s="1625"/>
      <c r="P57" s="1625"/>
      <c r="Q57" s="1625"/>
      <c r="R57" s="1625"/>
      <c r="S57" s="1125"/>
    </row>
    <row r="58" spans="2:19" ht="15">
      <c r="B58" s="171" t="s">
        <v>444</v>
      </c>
      <c r="C58" s="174">
        <v>157.51599999999999</v>
      </c>
      <c r="D58" s="1086">
        <v>675.59400000000005</v>
      </c>
      <c r="E58" s="175">
        <v>243.71</v>
      </c>
      <c r="F58" s="171" t="s">
        <v>447</v>
      </c>
      <c r="G58" s="174">
        <v>154.79599999999999</v>
      </c>
      <c r="H58" s="1086">
        <v>662.05200000000002</v>
      </c>
      <c r="I58" s="175">
        <v>149.84700000000001</v>
      </c>
      <c r="K58" s="1621"/>
      <c r="L58" s="1623"/>
      <c r="M58" s="1623"/>
      <c r="N58" s="1624"/>
      <c r="O58" s="1625"/>
      <c r="P58" s="1625"/>
      <c r="Q58" s="1625"/>
      <c r="R58" s="1625"/>
      <c r="S58" s="1125"/>
    </row>
    <row r="59" spans="2:19" ht="15">
      <c r="B59" s="155" t="s">
        <v>438</v>
      </c>
      <c r="C59" s="156">
        <v>148.64599999999999</v>
      </c>
      <c r="D59" s="1085">
        <v>621.702</v>
      </c>
      <c r="E59" s="157">
        <v>50.024000000000001</v>
      </c>
      <c r="F59" s="155" t="s">
        <v>419</v>
      </c>
      <c r="G59" s="156">
        <v>150.904</v>
      </c>
      <c r="H59" s="1085">
        <v>649.95399999999995</v>
      </c>
      <c r="I59" s="157">
        <v>145.66399999999999</v>
      </c>
      <c r="K59" s="1621"/>
      <c r="L59" s="1623"/>
      <c r="M59" s="1623"/>
      <c r="N59" s="1624"/>
      <c r="O59" s="1625"/>
      <c r="P59" s="1625"/>
      <c r="Q59" s="1625"/>
      <c r="R59" s="1625"/>
      <c r="S59" s="1125"/>
    </row>
    <row r="60" spans="2:19" ht="15">
      <c r="B60" s="1089" t="s">
        <v>443</v>
      </c>
      <c r="C60" s="1090">
        <v>114.25</v>
      </c>
      <c r="D60" s="1087">
        <v>491.68700000000001</v>
      </c>
      <c r="E60" s="1088">
        <v>50</v>
      </c>
      <c r="F60" s="1089" t="s">
        <v>568</v>
      </c>
      <c r="G60" s="1090">
        <v>102.70099999999999</v>
      </c>
      <c r="H60" s="1087">
        <v>439.17500000000001</v>
      </c>
      <c r="I60" s="1088">
        <v>48</v>
      </c>
      <c r="K60" s="1621"/>
      <c r="L60" s="1623"/>
      <c r="M60" s="1623"/>
      <c r="N60" s="1624"/>
      <c r="O60" s="1625"/>
      <c r="P60" s="1625"/>
      <c r="Q60" s="1625"/>
      <c r="R60" s="1625"/>
      <c r="S60" s="1125"/>
    </row>
    <row r="61" spans="2:19" ht="15">
      <c r="B61" s="155" t="s">
        <v>118</v>
      </c>
      <c r="C61" s="156">
        <v>112.301</v>
      </c>
      <c r="D61" s="1085">
        <v>478.32900000000001</v>
      </c>
      <c r="E61" s="157">
        <v>46.462000000000003</v>
      </c>
      <c r="F61" s="155" t="s">
        <v>569</v>
      </c>
      <c r="G61" s="156">
        <v>97.510999999999996</v>
      </c>
      <c r="H61" s="1085">
        <v>417</v>
      </c>
      <c r="I61" s="157">
        <v>36.216000000000001</v>
      </c>
      <c r="K61" s="1621"/>
      <c r="L61" s="1623"/>
      <c r="M61" s="1623"/>
      <c r="N61" s="1624"/>
      <c r="O61" s="1625"/>
      <c r="P61" s="1625"/>
      <c r="Q61" s="1625"/>
      <c r="R61" s="1625"/>
      <c r="S61" s="1125"/>
    </row>
    <row r="62" spans="2:19" ht="15">
      <c r="B62" s="155" t="s">
        <v>441</v>
      </c>
      <c r="C62" s="156">
        <v>106.30800000000001</v>
      </c>
      <c r="D62" s="1085">
        <v>457.86500000000001</v>
      </c>
      <c r="E62" s="157">
        <v>48.851999999999997</v>
      </c>
      <c r="F62" s="155" t="s">
        <v>404</v>
      </c>
      <c r="G62" s="156">
        <v>90.063999999999993</v>
      </c>
      <c r="H62" s="1085">
        <v>385.23599999999999</v>
      </c>
      <c r="I62" s="157">
        <v>21.074999999999999</v>
      </c>
      <c r="K62" s="1621"/>
      <c r="L62" s="1623"/>
      <c r="M62" s="1623"/>
      <c r="N62" s="1624"/>
      <c r="O62" s="1625"/>
      <c r="P62" s="1625"/>
      <c r="Q62" s="1625"/>
      <c r="R62" s="1625"/>
    </row>
    <row r="63" spans="2:19" ht="15">
      <c r="B63" s="155" t="s">
        <v>446</v>
      </c>
      <c r="C63" s="156">
        <v>96.126999999999995</v>
      </c>
      <c r="D63" s="1085">
        <v>408.351</v>
      </c>
      <c r="E63" s="157">
        <v>49.119</v>
      </c>
      <c r="F63" s="155" t="s">
        <v>436</v>
      </c>
      <c r="G63" s="156">
        <v>87.561999999999998</v>
      </c>
      <c r="H63" s="1085">
        <v>376.22399999999999</v>
      </c>
      <c r="I63" s="157">
        <v>61.061999999999998</v>
      </c>
      <c r="K63" s="1621"/>
      <c r="L63" s="1623"/>
      <c r="M63" s="1623"/>
      <c r="N63" s="1624"/>
      <c r="O63" s="1625"/>
      <c r="P63" s="1625"/>
      <c r="Q63" s="1625"/>
      <c r="R63" s="1625"/>
    </row>
    <row r="64" spans="2:19" ht="15">
      <c r="B64" s="171" t="s">
        <v>442</v>
      </c>
      <c r="C64" s="174">
        <v>95.22</v>
      </c>
      <c r="D64" s="1086">
        <v>408.95699999999999</v>
      </c>
      <c r="E64" s="175">
        <v>80.641000000000005</v>
      </c>
      <c r="F64" s="171" t="s">
        <v>442</v>
      </c>
      <c r="G64" s="174">
        <v>58.383000000000003</v>
      </c>
      <c r="H64" s="1086">
        <v>250.81200000000001</v>
      </c>
      <c r="I64" s="175">
        <v>69.97</v>
      </c>
      <c r="K64" s="1621"/>
      <c r="L64" s="1623"/>
      <c r="M64" s="1623"/>
      <c r="N64" s="1624"/>
      <c r="O64" s="1625"/>
      <c r="P64" s="1625"/>
      <c r="Q64" s="1625"/>
      <c r="R64" s="1625"/>
    </row>
    <row r="65" spans="2:18" ht="15">
      <c r="B65" s="155" t="s">
        <v>439</v>
      </c>
      <c r="C65" s="156">
        <v>77.873999999999995</v>
      </c>
      <c r="D65" s="1085">
        <v>334.26600000000002</v>
      </c>
      <c r="E65" s="157">
        <v>126.71</v>
      </c>
      <c r="F65" s="155" t="s">
        <v>117</v>
      </c>
      <c r="G65" s="156">
        <v>57.478999999999999</v>
      </c>
      <c r="H65" s="1085">
        <v>245.79900000000001</v>
      </c>
      <c r="I65" s="157">
        <v>15.813000000000001</v>
      </c>
      <c r="K65" s="1621"/>
      <c r="L65" s="1623"/>
      <c r="M65" s="1623"/>
      <c r="N65" s="1624"/>
      <c r="O65" s="1625"/>
      <c r="P65" s="1625"/>
      <c r="Q65" s="1625"/>
      <c r="R65" s="1625"/>
    </row>
    <row r="66" spans="2:18" ht="15">
      <c r="B66" s="1089" t="s">
        <v>445</v>
      </c>
      <c r="C66" s="1090">
        <v>55.789000000000001</v>
      </c>
      <c r="D66" s="1087">
        <v>240.846</v>
      </c>
      <c r="E66" s="1088">
        <v>20.5</v>
      </c>
      <c r="F66" s="1089" t="s">
        <v>508</v>
      </c>
      <c r="G66" s="1090">
        <v>50.851999999999997</v>
      </c>
      <c r="H66" s="1087">
        <v>217.899</v>
      </c>
      <c r="I66" s="1088">
        <v>50</v>
      </c>
      <c r="K66" s="1621"/>
      <c r="L66" s="1623"/>
      <c r="M66" s="1623"/>
      <c r="N66" s="1623"/>
      <c r="O66" s="1125"/>
    </row>
    <row r="67" spans="2:18" ht="15">
      <c r="B67" s="171" t="s">
        <v>453</v>
      </c>
      <c r="C67" s="174">
        <v>39.715000000000003</v>
      </c>
      <c r="D67" s="1086">
        <v>170.506</v>
      </c>
      <c r="E67" s="175">
        <v>42.220999999999997</v>
      </c>
      <c r="F67" s="171" t="s">
        <v>431</v>
      </c>
      <c r="G67" s="174">
        <v>46.65</v>
      </c>
      <c r="H67" s="1086">
        <v>202.32599999999999</v>
      </c>
      <c r="I67" s="175">
        <v>20</v>
      </c>
      <c r="K67" s="1621"/>
      <c r="L67" s="1623"/>
      <c r="M67" s="1623"/>
      <c r="N67" s="1623"/>
      <c r="O67" s="1125"/>
    </row>
    <row r="68" spans="2:18" ht="15">
      <c r="B68" s="155" t="s">
        <v>436</v>
      </c>
      <c r="C68" s="156">
        <v>26.983000000000001</v>
      </c>
      <c r="D68" s="1085">
        <v>115.01900000000001</v>
      </c>
      <c r="E68" s="157">
        <v>48.225999999999999</v>
      </c>
      <c r="F68" s="155" t="s">
        <v>421</v>
      </c>
      <c r="G68" s="156">
        <v>42.795000000000002</v>
      </c>
      <c r="H68" s="1085">
        <v>183.45</v>
      </c>
      <c r="I68" s="157">
        <v>20</v>
      </c>
      <c r="K68" s="1621"/>
      <c r="L68" s="1623"/>
      <c r="M68" s="1623"/>
      <c r="N68" s="1623"/>
      <c r="O68" s="1125"/>
    </row>
    <row r="69" spans="2:18" ht="15">
      <c r="B69" s="1089" t="s">
        <v>508</v>
      </c>
      <c r="C69" s="1090">
        <v>24.824999999999999</v>
      </c>
      <c r="D69" s="1087">
        <v>106.59099999999999</v>
      </c>
      <c r="E69" s="1088">
        <v>25</v>
      </c>
      <c r="F69" s="1089" t="s">
        <v>570</v>
      </c>
      <c r="G69" s="1090">
        <v>37.598999999999997</v>
      </c>
      <c r="H69" s="1087">
        <v>161.09800000000001</v>
      </c>
      <c r="I69" s="1088">
        <v>20.099</v>
      </c>
      <c r="K69" s="1621"/>
      <c r="L69" s="1623"/>
      <c r="M69" s="1623"/>
      <c r="N69" s="1623"/>
      <c r="O69" s="1125"/>
    </row>
    <row r="70" spans="2:18" ht="15">
      <c r="B70" s="155" t="s">
        <v>448</v>
      </c>
      <c r="C70" s="156">
        <v>19.664999999999999</v>
      </c>
      <c r="D70" s="1085">
        <v>84.697000000000003</v>
      </c>
      <c r="E70" s="157">
        <v>27</v>
      </c>
      <c r="F70" s="155" t="s">
        <v>439</v>
      </c>
      <c r="G70" s="156">
        <v>30.18</v>
      </c>
      <c r="H70" s="1085">
        <v>130.71600000000001</v>
      </c>
      <c r="I70" s="157">
        <v>53.99</v>
      </c>
      <c r="K70" s="1621"/>
      <c r="L70" s="1623"/>
      <c r="M70" s="1623"/>
      <c r="N70" s="1623"/>
      <c r="O70" s="1125"/>
    </row>
    <row r="71" spans="2:18" ht="15">
      <c r="B71" s="155" t="s">
        <v>117</v>
      </c>
      <c r="C71" s="156">
        <v>11.532999999999999</v>
      </c>
      <c r="D71" s="1085">
        <v>48.067</v>
      </c>
      <c r="E71" s="157">
        <v>5</v>
      </c>
      <c r="F71" s="155" t="s">
        <v>132</v>
      </c>
      <c r="G71" s="156">
        <v>28.006</v>
      </c>
      <c r="H71" s="1085">
        <v>120.667</v>
      </c>
      <c r="I71" s="157">
        <v>10.17</v>
      </c>
      <c r="K71" s="1621"/>
      <c r="L71" s="1623"/>
      <c r="M71" s="1623"/>
      <c r="N71" s="1623"/>
      <c r="O71" s="1125"/>
    </row>
    <row r="72" spans="2:18" ht="15">
      <c r="B72" s="155" t="s">
        <v>132</v>
      </c>
      <c r="C72" s="156">
        <v>10.19</v>
      </c>
      <c r="D72" s="1085">
        <v>42.704999999999998</v>
      </c>
      <c r="E72" s="157">
        <v>3.28</v>
      </c>
      <c r="F72" s="155" t="s">
        <v>571</v>
      </c>
      <c r="G72" s="156">
        <v>26.27</v>
      </c>
      <c r="H72" s="1085">
        <v>112.378</v>
      </c>
      <c r="I72" s="157">
        <v>27</v>
      </c>
      <c r="K72" s="1621"/>
      <c r="L72" s="1623"/>
      <c r="M72" s="1623"/>
      <c r="N72" s="1623"/>
      <c r="O72" s="1125"/>
    </row>
    <row r="73" spans="2:18" ht="15">
      <c r="B73" s="171" t="s">
        <v>404</v>
      </c>
      <c r="C73" s="174">
        <v>9.8640000000000008</v>
      </c>
      <c r="D73" s="1086">
        <v>42.459000000000003</v>
      </c>
      <c r="E73" s="175">
        <v>4.6619999999999999</v>
      </c>
      <c r="F73" s="171" t="s">
        <v>440</v>
      </c>
      <c r="G73" s="174">
        <v>24</v>
      </c>
      <c r="H73" s="1086">
        <v>102.41500000000001</v>
      </c>
      <c r="I73" s="175">
        <v>25</v>
      </c>
      <c r="K73" s="1621"/>
      <c r="L73" s="1623"/>
      <c r="M73" s="1623"/>
      <c r="N73" s="1623"/>
      <c r="O73" s="1125"/>
    </row>
    <row r="74" spans="2:18" ht="15">
      <c r="B74" s="155" t="s">
        <v>450</v>
      </c>
      <c r="C74" s="156">
        <v>6.69</v>
      </c>
      <c r="D74" s="1085">
        <v>28.881</v>
      </c>
      <c r="E74" s="157">
        <v>25.73</v>
      </c>
      <c r="F74" s="155" t="s">
        <v>444</v>
      </c>
      <c r="G74" s="156">
        <v>22.138999999999999</v>
      </c>
      <c r="H74" s="1085">
        <v>94.900999999999996</v>
      </c>
      <c r="I74" s="157">
        <v>47.61</v>
      </c>
      <c r="K74" s="1621"/>
      <c r="L74" s="1623"/>
      <c r="M74" s="1623"/>
      <c r="N74" s="1623"/>
      <c r="O74" s="1125"/>
    </row>
    <row r="75" spans="2:18" ht="15">
      <c r="B75" s="1089" t="s">
        <v>418</v>
      </c>
      <c r="C75" s="1090">
        <v>3.7069999999999999</v>
      </c>
      <c r="D75" s="1087">
        <v>15.824999999999999</v>
      </c>
      <c r="E75" s="1088">
        <v>1.091</v>
      </c>
      <c r="F75" s="1089" t="s">
        <v>433</v>
      </c>
      <c r="G75" s="1090">
        <v>20.335999999999999</v>
      </c>
      <c r="H75" s="1087">
        <v>87.242000000000004</v>
      </c>
      <c r="I75" s="1088">
        <v>5.7670000000000003</v>
      </c>
      <c r="K75" s="1621"/>
      <c r="L75" s="1623"/>
      <c r="M75" s="1623"/>
      <c r="N75" s="1623"/>
      <c r="O75" s="1125"/>
    </row>
    <row r="76" spans="2:18" ht="15">
      <c r="B76" s="155" t="s">
        <v>452</v>
      </c>
      <c r="C76" s="156">
        <v>3.4369999999999998</v>
      </c>
      <c r="D76" s="1085">
        <v>14.382999999999999</v>
      </c>
      <c r="E76" s="157">
        <v>1.179</v>
      </c>
      <c r="F76" s="155" t="s">
        <v>564</v>
      </c>
      <c r="G76" s="156">
        <v>14.7</v>
      </c>
      <c r="H76" s="1085">
        <v>63.01</v>
      </c>
      <c r="I76" s="157">
        <v>10</v>
      </c>
      <c r="K76" s="1621"/>
      <c r="L76" s="1623"/>
      <c r="M76" s="1623"/>
      <c r="N76" s="1623"/>
      <c r="O76" s="1125"/>
    </row>
    <row r="77" spans="2:18" ht="15">
      <c r="B77" s="155" t="s">
        <v>451</v>
      </c>
      <c r="C77" s="156">
        <v>2.9580000000000002</v>
      </c>
      <c r="D77" s="1085">
        <v>12.699</v>
      </c>
      <c r="E77" s="157">
        <v>0.39400000000000002</v>
      </c>
      <c r="F77" s="1089" t="s">
        <v>450</v>
      </c>
      <c r="G77" s="1090">
        <v>12.348000000000001</v>
      </c>
      <c r="H77" s="1087">
        <v>53.268999999999998</v>
      </c>
      <c r="I77" s="1088">
        <v>40.44</v>
      </c>
      <c r="K77" s="1621"/>
      <c r="L77" s="1623"/>
      <c r="M77" s="1623"/>
      <c r="N77" s="1623"/>
      <c r="O77" s="1125"/>
    </row>
    <row r="78" spans="2:18" ht="15">
      <c r="B78" s="155" t="s">
        <v>509</v>
      </c>
      <c r="C78" s="156">
        <v>0.56699999999999995</v>
      </c>
      <c r="D78" s="1085">
        <v>2.4409999999999998</v>
      </c>
      <c r="E78" s="157">
        <v>0.22</v>
      </c>
      <c r="F78" s="1089" t="s">
        <v>572</v>
      </c>
      <c r="G78" s="1090">
        <v>12.006</v>
      </c>
      <c r="H78" s="1087">
        <v>51.462000000000003</v>
      </c>
      <c r="I78" s="1088">
        <v>2.64</v>
      </c>
      <c r="K78" s="1621"/>
      <c r="L78" s="1623"/>
      <c r="M78" s="1623"/>
      <c r="N78" s="1623"/>
      <c r="O78" s="1125"/>
    </row>
    <row r="79" spans="2:18" ht="15.75" thickBot="1">
      <c r="B79" s="1095" t="s">
        <v>510</v>
      </c>
      <c r="C79" s="1096">
        <v>0.25800000000000001</v>
      </c>
      <c r="D79" s="1093">
        <v>1.0760000000000001</v>
      </c>
      <c r="E79" s="1094">
        <v>3.95</v>
      </c>
      <c r="F79" s="155" t="s">
        <v>452</v>
      </c>
      <c r="G79" s="156">
        <v>10.385999999999999</v>
      </c>
      <c r="H79" s="1085">
        <v>44.805</v>
      </c>
      <c r="I79" s="157">
        <v>3.7930000000000001</v>
      </c>
      <c r="K79" s="1621"/>
      <c r="L79" s="1623"/>
      <c r="M79" s="1623"/>
      <c r="N79" s="1623"/>
      <c r="O79" s="1125"/>
    </row>
    <row r="80" spans="2:18" ht="15">
      <c r="B80" s="512" t="s">
        <v>506</v>
      </c>
      <c r="F80" s="1089" t="s">
        <v>448</v>
      </c>
      <c r="G80" s="1090">
        <v>10.301</v>
      </c>
      <c r="H80" s="1087">
        <v>43.959000000000003</v>
      </c>
      <c r="I80" s="1088">
        <v>21.24</v>
      </c>
      <c r="K80" s="1621"/>
      <c r="L80" s="1623"/>
      <c r="M80" s="1623"/>
      <c r="N80" s="1623"/>
      <c r="O80" s="1125"/>
    </row>
    <row r="81" spans="3:14" ht="15">
      <c r="C81" s="1123"/>
      <c r="D81" s="1123"/>
      <c r="E81" s="1123"/>
      <c r="F81" s="1089" t="s">
        <v>573</v>
      </c>
      <c r="G81" s="1090">
        <v>7.4180000000000001</v>
      </c>
      <c r="H81" s="1087">
        <v>31.834</v>
      </c>
      <c r="I81" s="1088">
        <v>15</v>
      </c>
      <c r="K81" s="1621"/>
      <c r="L81" s="1623"/>
      <c r="M81" s="1623"/>
      <c r="N81" s="1623"/>
    </row>
    <row r="82" spans="3:14" ht="15">
      <c r="F82" s="1089" t="s">
        <v>574</v>
      </c>
      <c r="G82" s="1090">
        <v>7.1349999999999998</v>
      </c>
      <c r="H82" s="1087">
        <v>30.521000000000001</v>
      </c>
      <c r="I82" s="1088">
        <v>25</v>
      </c>
      <c r="K82" s="1621"/>
      <c r="L82" s="1623"/>
      <c r="M82" s="1623"/>
      <c r="N82" s="1623"/>
    </row>
    <row r="83" spans="3:14" ht="15">
      <c r="F83" s="155" t="s">
        <v>451</v>
      </c>
      <c r="G83" s="156">
        <v>5.0419999999999998</v>
      </c>
      <c r="H83" s="1085">
        <v>21.568999999999999</v>
      </c>
      <c r="I83" s="157">
        <v>0.72699999999999998</v>
      </c>
      <c r="K83" s="1621"/>
      <c r="L83" s="1623"/>
      <c r="M83" s="1623"/>
      <c r="N83" s="1623"/>
    </row>
    <row r="84" spans="3:14" ht="15">
      <c r="F84" s="1089" t="s">
        <v>418</v>
      </c>
      <c r="G84" s="1090">
        <v>4.1120000000000001</v>
      </c>
      <c r="H84" s="1087">
        <v>17.690000000000001</v>
      </c>
      <c r="I84" s="1088">
        <v>1.0129999999999999</v>
      </c>
      <c r="K84" s="1621"/>
      <c r="L84" s="1623"/>
      <c r="M84" s="1623"/>
      <c r="N84" s="1623"/>
    </row>
    <row r="85" spans="3:14" ht="15.75" thickBot="1">
      <c r="F85" s="1095" t="s">
        <v>114</v>
      </c>
      <c r="G85" s="1096">
        <v>4.3999999999999997E-2</v>
      </c>
      <c r="H85" s="1093">
        <v>0.187</v>
      </c>
      <c r="I85" s="1094">
        <v>7.0000000000000001E-3</v>
      </c>
      <c r="K85" s="1621"/>
      <c r="L85" s="1623"/>
      <c r="M85" s="1623"/>
      <c r="N85" s="1623"/>
    </row>
    <row r="86" spans="3:14" ht="15">
      <c r="F86" s="1622" t="s">
        <v>566</v>
      </c>
      <c r="K86" s="1621"/>
      <c r="L86" s="1623"/>
      <c r="M86" s="1623"/>
      <c r="N86" s="1623"/>
    </row>
    <row r="87" spans="3:14" ht="15">
      <c r="K87" s="1621"/>
      <c r="L87" s="1623"/>
      <c r="M87" s="1623"/>
      <c r="N87" s="1623"/>
    </row>
    <row r="88" spans="3:14" ht="15">
      <c r="K88" s="1621"/>
      <c r="L88" s="1623"/>
      <c r="M88" s="1623"/>
      <c r="N88" s="1623"/>
    </row>
    <row r="89" spans="3:14" ht="15">
      <c r="K89" s="1621"/>
      <c r="L89" s="1623"/>
      <c r="M89" s="1623"/>
      <c r="N89" s="1623"/>
    </row>
    <row r="90" spans="3:14" ht="15">
      <c r="K90" s="1621"/>
      <c r="L90" s="1623"/>
      <c r="M90" s="1623"/>
      <c r="N90" s="1623"/>
    </row>
    <row r="91" spans="3:14" ht="15">
      <c r="K91" s="1621"/>
      <c r="L91" s="1623"/>
      <c r="M91" s="1623"/>
      <c r="N91" s="1623"/>
    </row>
    <row r="92" spans="3:14" ht="15">
      <c r="K92" s="1621"/>
      <c r="L92" s="1623"/>
      <c r="M92" s="1623"/>
      <c r="N92" s="1623"/>
    </row>
    <row r="93" spans="3:14" ht="15">
      <c r="K93" s="1621"/>
      <c r="L93" s="1623"/>
      <c r="M93" s="1623"/>
      <c r="N93" s="1623"/>
    </row>
    <row r="94" spans="3:14" ht="15">
      <c r="K94" s="1621"/>
      <c r="L94" s="1623"/>
      <c r="M94" s="1623"/>
      <c r="N94" s="1623"/>
    </row>
    <row r="95" spans="3:14" ht="15">
      <c r="K95" s="1621"/>
      <c r="L95" s="1623"/>
      <c r="M95" s="1623"/>
      <c r="N95" s="1623"/>
    </row>
    <row r="96" spans="3:14" ht="15">
      <c r="K96" s="1621"/>
      <c r="L96" s="1623"/>
      <c r="M96" s="1623"/>
      <c r="N96" s="1623"/>
    </row>
    <row r="97" spans="11:14" ht="15">
      <c r="K97" s="1621"/>
      <c r="L97" s="1623"/>
      <c r="M97" s="1623"/>
      <c r="N97" s="1623"/>
    </row>
    <row r="98" spans="11:14" ht="15">
      <c r="K98" s="1621"/>
      <c r="L98" s="1623"/>
      <c r="M98" s="1623"/>
      <c r="N98" s="1623"/>
    </row>
    <row r="99" spans="11:14" ht="15">
      <c r="K99" s="1621"/>
      <c r="L99" s="1623"/>
      <c r="M99" s="1623"/>
      <c r="N99" s="1623"/>
    </row>
    <row r="100" spans="11:14" ht="15">
      <c r="K100" s="1621"/>
      <c r="L100" s="1623"/>
      <c r="M100" s="1623"/>
      <c r="N100" s="1623"/>
    </row>
    <row r="101" spans="11:14" ht="15">
      <c r="K101" s="1621"/>
      <c r="L101" s="1623"/>
      <c r="M101" s="1623"/>
      <c r="N101" s="1623"/>
    </row>
    <row r="102" spans="11:14" ht="15">
      <c r="K102" s="1621"/>
      <c r="L102" s="1623"/>
      <c r="M102" s="1623"/>
      <c r="N102" s="1623"/>
    </row>
    <row r="103" spans="11:14" ht="15">
      <c r="K103" s="1621"/>
      <c r="L103" s="1623"/>
      <c r="M103" s="1623"/>
      <c r="N103" s="1623"/>
    </row>
    <row r="104" spans="11:14" ht="15">
      <c r="K104" s="1621"/>
      <c r="L104" s="1623"/>
      <c r="M104" s="1623"/>
      <c r="N104" s="1623"/>
    </row>
    <row r="105" spans="11:14" ht="15">
      <c r="K105" s="1621"/>
      <c r="L105" s="1623"/>
      <c r="M105" s="1623"/>
      <c r="N105" s="1623"/>
    </row>
    <row r="106" spans="11:14" ht="15">
      <c r="K106" s="1621"/>
      <c r="L106" s="1623"/>
      <c r="M106" s="1623"/>
      <c r="N106" s="1623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4"/>
  <sheetViews>
    <sheetView topLeftCell="A16" zoomScaleNormal="100" workbookViewId="0">
      <selection activeCell="A48" sqref="A48:XFD49"/>
    </sheetView>
  </sheetViews>
  <sheetFormatPr defaultRowHeight="12.75"/>
  <cols>
    <col min="1" max="1" width="18" style="272" customWidth="1"/>
    <col min="2" max="2" width="14.5703125" style="272" customWidth="1"/>
    <col min="3" max="3" width="18.85546875" style="272" customWidth="1"/>
    <col min="4" max="5" width="14.5703125" style="272" customWidth="1"/>
    <col min="6" max="8" width="9.140625" style="272"/>
    <col min="9" max="9" width="17" style="272" customWidth="1"/>
    <col min="10" max="10" width="15" style="272" customWidth="1"/>
    <col min="11" max="11" width="17.5703125" style="272" customWidth="1"/>
    <col min="12" max="12" width="15.85546875" style="272" customWidth="1"/>
    <col min="13" max="13" width="17.7109375" style="272" customWidth="1"/>
    <col min="14" max="15" width="9.140625" style="272"/>
    <col min="16" max="16" width="18.5703125" style="272" customWidth="1"/>
    <col min="17" max="17" width="13.85546875" style="272" customWidth="1"/>
    <col min="18" max="18" width="17.7109375" style="272" customWidth="1"/>
    <col min="19" max="19" width="13.85546875" style="272" customWidth="1"/>
    <col min="20" max="20" width="18.42578125" style="272" customWidth="1"/>
    <col min="21" max="21" width="13.85546875" style="272" customWidth="1"/>
    <col min="22" max="22" width="22.7109375" style="272" customWidth="1"/>
    <col min="23" max="23" width="18.42578125" style="272" customWidth="1"/>
    <col min="24" max="30" width="16.5703125" style="272" customWidth="1"/>
    <col min="31" max="31" width="18.140625" style="272" customWidth="1"/>
    <col min="32" max="38" width="16.5703125" style="272" customWidth="1"/>
    <col min="39" max="39" width="18.5703125" style="272" customWidth="1"/>
    <col min="40" max="45" width="16.5703125" style="272" customWidth="1"/>
    <col min="46" max="46" width="18" style="272" customWidth="1"/>
    <col min="47" max="49" width="16.5703125" style="272" customWidth="1"/>
    <col min="50" max="50" width="18.85546875" style="272" customWidth="1"/>
    <col min="51" max="54" width="16.5703125" style="272" customWidth="1"/>
    <col min="55" max="16384" width="9.140625" style="272"/>
  </cols>
  <sheetData>
    <row r="1" spans="1:54" ht="18">
      <c r="AS1" s="271"/>
      <c r="AT1" s="271"/>
      <c r="AU1" s="271"/>
      <c r="AV1" s="271"/>
    </row>
    <row r="3" spans="1:54" ht="18.75">
      <c r="A3" s="292" t="s">
        <v>271</v>
      </c>
      <c r="I3" s="292" t="s">
        <v>271</v>
      </c>
      <c r="P3" s="292" t="s">
        <v>271</v>
      </c>
      <c r="W3" s="292" t="s">
        <v>271</v>
      </c>
      <c r="AE3" s="292" t="s">
        <v>271</v>
      </c>
      <c r="AM3" s="292" t="s">
        <v>271</v>
      </c>
      <c r="AT3" s="292" t="s">
        <v>271</v>
      </c>
      <c r="AX3" s="292" t="s">
        <v>271</v>
      </c>
    </row>
    <row r="5" spans="1:54" ht="23.25" customHeight="1">
      <c r="A5" s="293" t="s">
        <v>545</v>
      </c>
      <c r="B5" s="293"/>
      <c r="C5" s="293"/>
      <c r="I5" s="293" t="s">
        <v>470</v>
      </c>
      <c r="J5" s="293"/>
      <c r="K5" s="293"/>
      <c r="P5" s="293" t="s">
        <v>546</v>
      </c>
      <c r="Q5" s="293"/>
      <c r="R5" s="293"/>
      <c r="W5" s="293" t="s">
        <v>459</v>
      </c>
      <c r="X5" s="293"/>
      <c r="Y5" s="293"/>
      <c r="AE5" s="293" t="s">
        <v>460</v>
      </c>
      <c r="AF5" s="293"/>
      <c r="AG5" s="293"/>
      <c r="AM5" s="270" t="s">
        <v>328</v>
      </c>
      <c r="AN5" s="271"/>
      <c r="AO5" s="271"/>
      <c r="AP5" s="270"/>
      <c r="AQ5" s="271"/>
      <c r="AR5" s="271"/>
      <c r="AT5" s="270" t="s">
        <v>327</v>
      </c>
      <c r="AU5" s="271"/>
      <c r="AV5" s="271"/>
      <c r="AX5" s="293" t="s">
        <v>273</v>
      </c>
      <c r="AY5" s="293"/>
      <c r="AZ5" s="294"/>
    </row>
    <row r="6" spans="1:54" ht="15" customHeight="1">
      <c r="A6" s="295"/>
      <c r="B6" s="295"/>
      <c r="C6" s="295"/>
      <c r="I6" s="295"/>
      <c r="J6" s="295"/>
      <c r="K6" s="295"/>
      <c r="P6" s="295"/>
      <c r="Q6" s="295"/>
      <c r="R6" s="295"/>
      <c r="W6" s="295"/>
      <c r="X6" s="295"/>
      <c r="Y6" s="295"/>
      <c r="AE6" s="295"/>
      <c r="AF6" s="295"/>
      <c r="AG6" s="295"/>
      <c r="AM6" s="271"/>
      <c r="AN6" s="271"/>
      <c r="AO6" s="271"/>
      <c r="AT6" s="271"/>
      <c r="AU6" s="271"/>
      <c r="AV6" s="271"/>
      <c r="AX6" s="295"/>
      <c r="AY6" s="295"/>
      <c r="AZ6"/>
    </row>
    <row r="7" spans="1:54" ht="15" customHeight="1">
      <c r="A7" s="1591" t="s">
        <v>265</v>
      </c>
      <c r="B7" s="309" t="s">
        <v>266</v>
      </c>
      <c r="C7" s="309" t="s">
        <v>266</v>
      </c>
      <c r="D7" s="309" t="s">
        <v>298</v>
      </c>
      <c r="E7" s="309" t="s">
        <v>299</v>
      </c>
      <c r="I7" s="1302" t="s">
        <v>265</v>
      </c>
      <c r="J7" s="309" t="s">
        <v>266</v>
      </c>
      <c r="K7" s="309" t="s">
        <v>266</v>
      </c>
      <c r="L7" s="309" t="s">
        <v>298</v>
      </c>
      <c r="M7" s="309" t="s">
        <v>299</v>
      </c>
      <c r="P7" s="1064" t="s">
        <v>265</v>
      </c>
      <c r="Q7" s="309" t="s">
        <v>266</v>
      </c>
      <c r="R7" s="309" t="s">
        <v>266</v>
      </c>
      <c r="S7" s="309" t="s">
        <v>298</v>
      </c>
      <c r="T7" s="309" t="s">
        <v>299</v>
      </c>
      <c r="W7" s="839" t="s">
        <v>265</v>
      </c>
      <c r="X7" s="309" t="s">
        <v>266</v>
      </c>
      <c r="Y7" s="309" t="s">
        <v>266</v>
      </c>
      <c r="Z7" s="309" t="s">
        <v>298</v>
      </c>
      <c r="AA7" s="309" t="s">
        <v>299</v>
      </c>
      <c r="AE7" s="839" t="s">
        <v>265</v>
      </c>
      <c r="AF7" s="309" t="s">
        <v>266</v>
      </c>
      <c r="AG7" s="309" t="s">
        <v>266</v>
      </c>
      <c r="AH7" s="309" t="s">
        <v>298</v>
      </c>
      <c r="AI7" s="309" t="s">
        <v>299</v>
      </c>
      <c r="AM7" s="1853" t="s">
        <v>265</v>
      </c>
      <c r="AN7" s="1856" t="s">
        <v>266</v>
      </c>
      <c r="AO7" s="1856" t="s">
        <v>266</v>
      </c>
      <c r="AT7" s="1853" t="s">
        <v>265</v>
      </c>
      <c r="AU7" s="1856" t="s">
        <v>266</v>
      </c>
      <c r="AV7" s="1856" t="s">
        <v>266</v>
      </c>
      <c r="AW7" s="273"/>
      <c r="AX7" s="1846" t="s">
        <v>265</v>
      </c>
      <c r="AY7" s="1849" t="s">
        <v>266</v>
      </c>
      <c r="AZ7"/>
    </row>
    <row r="8" spans="1:54" ht="15" customHeight="1">
      <c r="A8" s="1592"/>
      <c r="B8" s="304"/>
      <c r="C8" s="461"/>
      <c r="D8"/>
      <c r="I8" s="1303"/>
      <c r="J8" s="304"/>
      <c r="K8" s="461"/>
      <c r="L8"/>
      <c r="P8" s="1065"/>
      <c r="Q8" s="304"/>
      <c r="R8" s="461"/>
      <c r="S8"/>
      <c r="W8" s="840"/>
      <c r="X8" s="304"/>
      <c r="Y8" s="461"/>
      <c r="Z8"/>
      <c r="AE8" s="840"/>
      <c r="AF8" s="304"/>
      <c r="AG8" s="461"/>
      <c r="AH8"/>
      <c r="AM8" s="1854"/>
      <c r="AN8" s="1857"/>
      <c r="AO8" s="1857"/>
      <c r="AT8" s="1854"/>
      <c r="AU8" s="1857"/>
      <c r="AV8" s="1857"/>
      <c r="AX8" s="1847"/>
      <c r="AY8" s="1850"/>
      <c r="AZ8"/>
    </row>
    <row r="9" spans="1:54" ht="15" customHeight="1">
      <c r="A9" s="1592"/>
      <c r="B9" s="310" t="s">
        <v>267</v>
      </c>
      <c r="C9" s="310" t="s">
        <v>300</v>
      </c>
      <c r="D9"/>
      <c r="I9" s="1303"/>
      <c r="J9" s="310" t="s">
        <v>267</v>
      </c>
      <c r="K9" s="310" t="s">
        <v>300</v>
      </c>
      <c r="L9"/>
      <c r="P9" s="1065"/>
      <c r="Q9" s="310" t="s">
        <v>267</v>
      </c>
      <c r="R9" s="310" t="s">
        <v>300</v>
      </c>
      <c r="S9"/>
      <c r="W9" s="840"/>
      <c r="X9" s="310" t="s">
        <v>267</v>
      </c>
      <c r="Y9" s="310" t="s">
        <v>300</v>
      </c>
      <c r="Z9"/>
      <c r="AE9" s="840"/>
      <c r="AF9" s="310" t="s">
        <v>267</v>
      </c>
      <c r="AG9" s="1844" t="s">
        <v>321</v>
      </c>
      <c r="AH9"/>
      <c r="AM9" s="1854"/>
      <c r="AN9" s="1858" t="s">
        <v>267</v>
      </c>
      <c r="AO9" s="1844" t="s">
        <v>321</v>
      </c>
      <c r="AQ9" s="477"/>
      <c r="AR9" s="477"/>
      <c r="AT9" s="1854"/>
      <c r="AU9" s="1858" t="s">
        <v>267</v>
      </c>
      <c r="AV9" s="1844" t="s">
        <v>321</v>
      </c>
      <c r="AX9" s="1847"/>
      <c r="AY9" s="1851" t="s">
        <v>267</v>
      </c>
      <c r="AZ9"/>
    </row>
    <row r="10" spans="1:54" ht="15" customHeight="1">
      <c r="A10" s="1593"/>
      <c r="B10" s="311"/>
      <c r="C10" s="311"/>
      <c r="D10"/>
      <c r="I10" s="1304"/>
      <c r="J10" s="311"/>
      <c r="K10" s="311"/>
      <c r="L10"/>
      <c r="P10" s="1066"/>
      <c r="Q10" s="311"/>
      <c r="R10" s="311"/>
      <c r="S10"/>
      <c r="W10" s="841"/>
      <c r="X10" s="311"/>
      <c r="Y10" s="311"/>
      <c r="Z10"/>
      <c r="AE10" s="841"/>
      <c r="AF10" s="311"/>
      <c r="AG10" s="1845"/>
      <c r="AH10"/>
      <c r="AM10" s="1855"/>
      <c r="AN10" s="1859"/>
      <c r="AO10" s="1845"/>
      <c r="AQ10" s="476"/>
      <c r="AR10" s="476"/>
      <c r="AT10" s="1855"/>
      <c r="AU10" s="1859"/>
      <c r="AV10" s="1845"/>
      <c r="AX10" s="1848"/>
      <c r="AY10" s="1852"/>
      <c r="AZ10"/>
    </row>
    <row r="11" spans="1:54" ht="15" customHeight="1">
      <c r="A11" s="1592"/>
      <c r="B11" s="304"/>
      <c r="C11" s="461"/>
      <c r="D11"/>
      <c r="I11" s="1303"/>
      <c r="J11" s="304"/>
      <c r="K11" s="461"/>
      <c r="L11"/>
      <c r="P11" s="1065"/>
      <c r="Q11" s="304"/>
      <c r="R11" s="461"/>
      <c r="S11"/>
      <c r="W11" s="840"/>
      <c r="X11" s="304"/>
      <c r="Y11" s="461"/>
      <c r="Z11"/>
      <c r="AE11" s="840"/>
      <c r="AF11" s="304"/>
      <c r="AG11" s="461"/>
      <c r="AH11"/>
      <c r="AM11" s="842"/>
      <c r="AN11" s="843"/>
      <c r="AO11" s="468"/>
      <c r="AT11" s="842"/>
      <c r="AU11" s="843"/>
      <c r="AV11" s="468"/>
      <c r="AX11" s="840"/>
      <c r="AY11" s="851"/>
      <c r="AZ11"/>
    </row>
    <row r="12" spans="1:54" ht="15" customHeight="1">
      <c r="A12"/>
      <c r="B12" s="305" t="s">
        <v>268</v>
      </c>
      <c r="C12" s="462"/>
      <c r="D12"/>
      <c r="I12"/>
      <c r="J12" s="305" t="s">
        <v>268</v>
      </c>
      <c r="K12" s="462"/>
      <c r="L12"/>
      <c r="P12"/>
      <c r="Q12" s="305" t="s">
        <v>268</v>
      </c>
      <c r="R12" s="462"/>
      <c r="S12"/>
      <c r="W12"/>
      <c r="X12" s="305" t="s">
        <v>268</v>
      </c>
      <c r="Y12" s="462"/>
      <c r="Z12"/>
      <c r="AE12"/>
      <c r="AF12" s="305" t="s">
        <v>268</v>
      </c>
      <c r="AG12" s="462"/>
      <c r="AH12"/>
      <c r="AN12" s="274" t="s">
        <v>268</v>
      </c>
      <c r="AO12" s="469"/>
      <c r="AU12" s="274" t="s">
        <v>268</v>
      </c>
      <c r="AV12" s="469"/>
      <c r="AX12"/>
      <c r="AY12" s="849" t="s">
        <v>268</v>
      </c>
      <c r="AZ12"/>
    </row>
    <row r="13" spans="1:54" ht="15" customHeight="1">
      <c r="A13"/>
      <c r="B13" s="305"/>
      <c r="C13" s="462"/>
      <c r="D13"/>
      <c r="I13"/>
      <c r="J13" s="305"/>
      <c r="K13" s="462"/>
      <c r="L13"/>
      <c r="P13"/>
      <c r="Q13" s="305"/>
      <c r="R13" s="462"/>
      <c r="S13"/>
      <c r="V13" s="832"/>
      <c r="W13"/>
      <c r="X13" s="305"/>
      <c r="Y13" s="462"/>
      <c r="Z13"/>
      <c r="AE13"/>
      <c r="AF13" s="305"/>
      <c r="AG13" s="462"/>
      <c r="AH13"/>
      <c r="AN13" s="274"/>
      <c r="AO13" s="469"/>
      <c r="AU13" s="274"/>
      <c r="AV13" s="469"/>
      <c r="AX13"/>
      <c r="AY13" s="849"/>
      <c r="AZ13"/>
      <c r="BB13" s="225"/>
    </row>
    <row r="14" spans="1:54" ht="15" customHeight="1">
      <c r="A14" s="296" t="s">
        <v>231</v>
      </c>
      <c r="B14" s="1655">
        <v>1721227</v>
      </c>
      <c r="C14" s="844">
        <f>B14</f>
        <v>1721227</v>
      </c>
      <c r="D14" s="460">
        <f>((B14-J14)/J14)*100</f>
        <v>-12.980829995763369</v>
      </c>
      <c r="E14" s="460">
        <f>((C14-K14)/K14)*100</f>
        <v>-12.980829995763369</v>
      </c>
      <c r="I14" s="296" t="s">
        <v>231</v>
      </c>
      <c r="J14" s="1314">
        <v>1977986</v>
      </c>
      <c r="K14" s="844">
        <f>J14</f>
        <v>1977986</v>
      </c>
      <c r="L14" s="460">
        <f>((J14-Q14)/Q14)*100</f>
        <v>-1.8268865204085378</v>
      </c>
      <c r="M14" s="460">
        <f>((K14-R14)/R14)*100</f>
        <v>-1.8268865204085378</v>
      </c>
      <c r="P14" s="296" t="s">
        <v>231</v>
      </c>
      <c r="Q14" s="1171">
        <v>2014794</v>
      </c>
      <c r="R14" s="844">
        <f>Q14</f>
        <v>2014794</v>
      </c>
      <c r="S14" s="460">
        <f>((Q14-X14)/X14)*100</f>
        <v>13.329343432582114</v>
      </c>
      <c r="T14" s="460">
        <f t="shared" ref="T14:T25" si="0">((R14-Y14)/Y14)*100</f>
        <v>13.329343432582114</v>
      </c>
      <c r="W14" s="296" t="s">
        <v>231</v>
      </c>
      <c r="X14" s="1061">
        <v>1777822</v>
      </c>
      <c r="Y14" s="844">
        <f>X14</f>
        <v>1777822</v>
      </c>
      <c r="Z14" s="460">
        <f t="shared" ref="Z14:Z25" si="1">((X14-AF14)/AF14)*100</f>
        <v>-0.1505193479142399</v>
      </c>
      <c r="AA14" s="460">
        <f t="shared" ref="AA14:AA25" si="2">((Y14-AG14)/AG14)*100</f>
        <v>-0.1505193479142399</v>
      </c>
      <c r="AB14" s="477"/>
      <c r="AC14" s="477"/>
      <c r="AE14" s="296" t="s">
        <v>231</v>
      </c>
      <c r="AF14" s="846">
        <v>1780502</v>
      </c>
      <c r="AG14" s="844">
        <v>1780502</v>
      </c>
      <c r="AH14" s="460">
        <f t="shared" ref="AH14:AH25" si="3">((AF14-AN14)/AN14)*100</f>
        <v>0.43762663983068062</v>
      </c>
      <c r="AI14" s="460">
        <f t="shared" ref="AI14:AI25" si="4">((AG14-AO14)/AO14)*100</f>
        <v>0.43762663983068062</v>
      </c>
      <c r="AM14" s="275" t="s">
        <v>231</v>
      </c>
      <c r="AN14" s="276">
        <v>1772744</v>
      </c>
      <c r="AO14" s="463">
        <v>1772744</v>
      </c>
      <c r="AT14" s="275" t="s">
        <v>231</v>
      </c>
      <c r="AU14" s="276">
        <v>1664436</v>
      </c>
      <c r="AV14" s="463">
        <f>AU14</f>
        <v>1664436</v>
      </c>
      <c r="AX14" s="296" t="s">
        <v>231</v>
      </c>
      <c r="AY14" s="276">
        <v>1596479</v>
      </c>
      <c r="AZ14"/>
    </row>
    <row r="15" spans="1:54" ht="15" customHeight="1">
      <c r="A15" s="296" t="s">
        <v>232</v>
      </c>
      <c r="B15" s="1656">
        <v>1558914</v>
      </c>
      <c r="C15" s="844">
        <f>B15+B14</f>
        <v>3280141</v>
      </c>
      <c r="D15" s="460">
        <f t="shared" ref="D15:D25" si="5">((B15-J15)/J15)*100</f>
        <v>-12.314008539590525</v>
      </c>
      <c r="E15" s="460">
        <f>((C15-K15)/K15)*100</f>
        <v>-12.665186831221812</v>
      </c>
      <c r="I15" s="296" t="s">
        <v>232</v>
      </c>
      <c r="J15" s="1315">
        <v>1777837</v>
      </c>
      <c r="K15" s="844">
        <f>J15+J14</f>
        <v>3755823</v>
      </c>
      <c r="L15" s="460">
        <f t="shared" ref="L15:L42" si="6">((J15-Q15)/Q15)*100</f>
        <v>5.7655228704705683</v>
      </c>
      <c r="M15" s="460">
        <f t="shared" ref="M15:M42" si="7">((K15-R15)/R15)*100</f>
        <v>1.6263691186311076</v>
      </c>
      <c r="P15" s="296" t="s">
        <v>232</v>
      </c>
      <c r="Q15" s="1171">
        <v>1680923</v>
      </c>
      <c r="R15" s="844">
        <f t="shared" ref="R15:R25" si="8">R14+Q15</f>
        <v>3695717</v>
      </c>
      <c r="S15" s="460">
        <f t="shared" ref="S15:S25" si="9">((Q15-X15)/X15)*100</f>
        <v>-1.887683392635344</v>
      </c>
      <c r="T15" s="460">
        <f t="shared" si="0"/>
        <v>5.8615284756663115</v>
      </c>
      <c r="W15" s="296" t="s">
        <v>232</v>
      </c>
      <c r="X15" s="1061">
        <v>1713264</v>
      </c>
      <c r="Y15" s="844">
        <f t="shared" ref="Y15:Y25" si="10">Y14+X15</f>
        <v>3491086</v>
      </c>
      <c r="Z15" s="460">
        <f t="shared" si="1"/>
        <v>-4.2313922822284651</v>
      </c>
      <c r="AA15" s="460">
        <f t="shared" si="2"/>
        <v>-2.1957918611870015</v>
      </c>
      <c r="AE15" s="296" t="s">
        <v>232</v>
      </c>
      <c r="AF15" s="846">
        <v>1788962</v>
      </c>
      <c r="AG15" s="844">
        <v>3569464</v>
      </c>
      <c r="AH15" s="460">
        <f t="shared" si="3"/>
        <v>13.021432199599204</v>
      </c>
      <c r="AI15" s="460">
        <f t="shared" si="4"/>
        <v>6.3734728495325426</v>
      </c>
      <c r="AM15" s="275" t="s">
        <v>232</v>
      </c>
      <c r="AN15" s="276">
        <v>1582852</v>
      </c>
      <c r="AO15" s="463">
        <v>3355596</v>
      </c>
      <c r="AQ15" s="477"/>
      <c r="AR15" s="477"/>
      <c r="AT15" s="275" t="s">
        <v>232</v>
      </c>
      <c r="AU15" s="276">
        <v>1622510</v>
      </c>
      <c r="AV15" s="463">
        <f>AU14+AU15</f>
        <v>3286946</v>
      </c>
      <c r="AX15" s="296" t="s">
        <v>232</v>
      </c>
      <c r="AY15" s="276">
        <v>1461448</v>
      </c>
      <c r="AZ15"/>
    </row>
    <row r="16" spans="1:54" ht="15" customHeight="1">
      <c r="A16" s="296" t="s">
        <v>233</v>
      </c>
      <c r="B16" s="1656">
        <v>1873175</v>
      </c>
      <c r="C16" s="844">
        <f>C15+B16</f>
        <v>5153316</v>
      </c>
      <c r="D16" s="460">
        <f t="shared" si="5"/>
        <v>-1.3675613314819759</v>
      </c>
      <c r="E16" s="460">
        <f t="shared" ref="E16:E25" si="11">((C16-K16)/K16)*100</f>
        <v>-8.8710284935198604</v>
      </c>
      <c r="I16" s="296" t="s">
        <v>233</v>
      </c>
      <c r="J16" s="1171">
        <v>1899147</v>
      </c>
      <c r="K16" s="844">
        <f>K15+J16</f>
        <v>5654970</v>
      </c>
      <c r="L16" s="460">
        <f t="shared" si="6"/>
        <v>-14.635832465449067</v>
      </c>
      <c r="M16" s="460">
        <f t="shared" si="7"/>
        <v>-4.4845380675472715</v>
      </c>
      <c r="P16" s="296" t="s">
        <v>233</v>
      </c>
      <c r="Q16" s="1171">
        <v>2224759</v>
      </c>
      <c r="R16" s="844">
        <f t="shared" si="8"/>
        <v>5920476</v>
      </c>
      <c r="S16" s="460">
        <f t="shared" si="9"/>
        <v>10.82683784501392</v>
      </c>
      <c r="T16" s="460">
        <f t="shared" si="0"/>
        <v>7.6742860104701185</v>
      </c>
      <c r="W16" s="296" t="s">
        <v>233</v>
      </c>
      <c r="X16" s="1061">
        <v>2007419</v>
      </c>
      <c r="Y16" s="844">
        <f t="shared" si="10"/>
        <v>5498505</v>
      </c>
      <c r="Z16" s="460">
        <f t="shared" si="1"/>
        <v>2.4734489896450422</v>
      </c>
      <c r="AA16" s="460">
        <f t="shared" si="2"/>
        <v>-0.54127492638505448</v>
      </c>
      <c r="AE16" s="296" t="s">
        <v>233</v>
      </c>
      <c r="AF16" s="846">
        <v>1958965</v>
      </c>
      <c r="AG16" s="844">
        <v>5528429</v>
      </c>
      <c r="AH16" s="460">
        <f t="shared" si="3"/>
        <v>-4.6831619480988351</v>
      </c>
      <c r="AI16" s="460">
        <f t="shared" si="4"/>
        <v>2.1737780480186886</v>
      </c>
      <c r="AM16" s="275" t="s">
        <v>233</v>
      </c>
      <c r="AN16" s="277">
        <v>2055214</v>
      </c>
      <c r="AO16" s="470">
        <v>5410810</v>
      </c>
      <c r="AT16" s="275" t="s">
        <v>233</v>
      </c>
      <c r="AU16" s="277">
        <v>1661575</v>
      </c>
      <c r="AV16" s="470">
        <f t="shared" ref="AV16:AV25" si="12">AV15+AU16</f>
        <v>4948521</v>
      </c>
      <c r="AX16" s="296" t="s">
        <v>233</v>
      </c>
      <c r="AY16" s="277">
        <v>1675553</v>
      </c>
      <c r="AZ16"/>
    </row>
    <row r="17" spans="1:52" ht="15" customHeight="1">
      <c r="A17" s="296" t="s">
        <v>222</v>
      </c>
      <c r="B17" s="1171"/>
      <c r="C17" s="844"/>
      <c r="D17" s="460">
        <f t="shared" si="5"/>
        <v>-100</v>
      </c>
      <c r="E17" s="460">
        <f t="shared" si="11"/>
        <v>-100</v>
      </c>
      <c r="I17" s="296" t="s">
        <v>222</v>
      </c>
      <c r="J17" s="1171">
        <v>1824203</v>
      </c>
      <c r="K17" s="844">
        <f t="shared" ref="K17:K25" si="13">K16+J17</f>
        <v>7479173</v>
      </c>
      <c r="L17" s="460">
        <f t="shared" si="6"/>
        <v>0.66984352106574541</v>
      </c>
      <c r="M17" s="460">
        <f t="shared" si="7"/>
        <v>-3.2766460598139728</v>
      </c>
      <c r="P17" s="296" t="s">
        <v>222</v>
      </c>
      <c r="Q17" s="1171">
        <v>1812065</v>
      </c>
      <c r="R17" s="844">
        <f t="shared" si="8"/>
        <v>7732541</v>
      </c>
      <c r="S17" s="460">
        <f t="shared" si="9"/>
        <v>2.416015662532117</v>
      </c>
      <c r="T17" s="460">
        <f t="shared" si="0"/>
        <v>6.3941843382812156</v>
      </c>
      <c r="W17" s="296" t="s">
        <v>222</v>
      </c>
      <c r="X17" s="1061">
        <v>1769318</v>
      </c>
      <c r="Y17" s="844">
        <f t="shared" si="10"/>
        <v>7267823</v>
      </c>
      <c r="Z17" s="460">
        <f t="shared" si="1"/>
        <v>-0.66283986965534114</v>
      </c>
      <c r="AA17" s="460">
        <f t="shared" si="2"/>
        <v>-0.57089674293352821</v>
      </c>
      <c r="AE17" s="296" t="s">
        <v>222</v>
      </c>
      <c r="AF17" s="846">
        <v>1781124</v>
      </c>
      <c r="AG17" s="844">
        <v>7309553</v>
      </c>
      <c r="AH17" s="460">
        <f t="shared" si="3"/>
        <v>11.976643084682021</v>
      </c>
      <c r="AI17" s="460">
        <f t="shared" si="4"/>
        <v>4.4008431990545933</v>
      </c>
      <c r="AM17" s="275" t="s">
        <v>222</v>
      </c>
      <c r="AN17" s="277">
        <v>1590621</v>
      </c>
      <c r="AO17" s="470">
        <v>7001431</v>
      </c>
      <c r="AT17" s="275" t="s">
        <v>222</v>
      </c>
      <c r="AU17" s="277">
        <v>1824649</v>
      </c>
      <c r="AV17" s="470">
        <f t="shared" si="12"/>
        <v>6773170</v>
      </c>
      <c r="AX17" s="296" t="s">
        <v>222</v>
      </c>
      <c r="AY17" s="277">
        <v>1480531</v>
      </c>
      <c r="AZ17"/>
    </row>
    <row r="18" spans="1:52" ht="15" customHeight="1">
      <c r="A18" s="296" t="s">
        <v>223</v>
      </c>
      <c r="B18" s="1171"/>
      <c r="C18" s="844"/>
      <c r="D18" s="460">
        <f t="shared" si="5"/>
        <v>-100</v>
      </c>
      <c r="E18" s="460">
        <f t="shared" si="11"/>
        <v>-100</v>
      </c>
      <c r="I18" s="296" t="s">
        <v>223</v>
      </c>
      <c r="J18" s="1171">
        <v>1698533</v>
      </c>
      <c r="K18" s="844">
        <f t="shared" si="13"/>
        <v>9177706</v>
      </c>
      <c r="L18" s="460">
        <f t="shared" si="6"/>
        <v>-8.4977217802975211</v>
      </c>
      <c r="M18" s="460">
        <f t="shared" si="7"/>
        <v>-4.2873806617397463</v>
      </c>
      <c r="P18" s="296" t="s">
        <v>223</v>
      </c>
      <c r="Q18" s="1171">
        <v>1856274</v>
      </c>
      <c r="R18" s="844">
        <f t="shared" si="8"/>
        <v>9588815</v>
      </c>
      <c r="S18" s="460">
        <f t="shared" si="9"/>
        <v>4.7729567632644372</v>
      </c>
      <c r="T18" s="460">
        <f t="shared" si="0"/>
        <v>6.0764304885627949</v>
      </c>
      <c r="W18" s="296" t="s">
        <v>223</v>
      </c>
      <c r="X18" s="1061">
        <v>1771711</v>
      </c>
      <c r="Y18" s="844">
        <f t="shared" si="10"/>
        <v>9039534</v>
      </c>
      <c r="Z18" s="460">
        <f t="shared" si="1"/>
        <v>-0.73741941303386849</v>
      </c>
      <c r="AA18" s="460">
        <f t="shared" si="2"/>
        <v>-0.60357849962163634</v>
      </c>
      <c r="AE18" s="296" t="s">
        <v>223</v>
      </c>
      <c r="AF18" s="846">
        <v>1784873</v>
      </c>
      <c r="AG18" s="844">
        <v>9094426</v>
      </c>
      <c r="AH18" s="460">
        <f t="shared" si="3"/>
        <v>2.2487737867047661</v>
      </c>
      <c r="AI18" s="460">
        <f t="shared" si="4"/>
        <v>3.9713622274209279</v>
      </c>
      <c r="AK18" s="477"/>
      <c r="AM18" s="275" t="s">
        <v>223</v>
      </c>
      <c r="AN18" s="276">
        <v>1745618</v>
      </c>
      <c r="AO18" s="463">
        <v>8747049</v>
      </c>
      <c r="AT18" s="275" t="s">
        <v>223</v>
      </c>
      <c r="AU18" s="276">
        <v>1637642</v>
      </c>
      <c r="AV18" s="463">
        <f t="shared" si="12"/>
        <v>8410812</v>
      </c>
      <c r="AX18" s="296" t="s">
        <v>223</v>
      </c>
      <c r="AY18" s="276">
        <v>1528627</v>
      </c>
      <c r="AZ18"/>
    </row>
    <row r="19" spans="1:52" ht="15" customHeight="1">
      <c r="A19" s="296" t="s">
        <v>224</v>
      </c>
      <c r="B19" s="1172"/>
      <c r="C19" s="844"/>
      <c r="D19" s="460">
        <f t="shared" si="5"/>
        <v>-100</v>
      </c>
      <c r="E19" s="460">
        <f t="shared" si="11"/>
        <v>-100</v>
      </c>
      <c r="I19" s="296" t="s">
        <v>224</v>
      </c>
      <c r="J19" s="1172">
        <v>1573868</v>
      </c>
      <c r="K19" s="844">
        <f t="shared" si="13"/>
        <v>10751574</v>
      </c>
      <c r="L19" s="460">
        <f t="shared" si="6"/>
        <v>-12.131258102300299</v>
      </c>
      <c r="M19" s="460">
        <f t="shared" si="7"/>
        <v>-5.5219726795485364</v>
      </c>
      <c r="P19" s="296" t="s">
        <v>224</v>
      </c>
      <c r="Q19" s="1172">
        <v>1791158</v>
      </c>
      <c r="R19" s="844">
        <f t="shared" si="8"/>
        <v>11379973</v>
      </c>
      <c r="S19" s="460">
        <f t="shared" si="9"/>
        <v>4.0136071013366692</v>
      </c>
      <c r="T19" s="460">
        <f t="shared" si="0"/>
        <v>5.7463423572904189</v>
      </c>
      <c r="W19" s="296" t="s">
        <v>224</v>
      </c>
      <c r="X19" s="1062">
        <v>1722042</v>
      </c>
      <c r="Y19" s="844">
        <f t="shared" si="10"/>
        <v>10761576</v>
      </c>
      <c r="Z19" s="460">
        <f t="shared" si="1"/>
        <v>-1.5661574182838973</v>
      </c>
      <c r="AA19" s="460">
        <f t="shared" si="2"/>
        <v>-0.75887135096732561</v>
      </c>
      <c r="AE19" s="296" t="s">
        <v>224</v>
      </c>
      <c r="AF19" s="847">
        <v>1749441</v>
      </c>
      <c r="AG19" s="844">
        <v>10843867</v>
      </c>
      <c r="AH19" s="460">
        <f t="shared" si="3"/>
        <v>-3.2799718859552629E-2</v>
      </c>
      <c r="AI19" s="460">
        <f t="shared" si="4"/>
        <v>3.303809522357871</v>
      </c>
      <c r="AM19" s="275" t="s">
        <v>224</v>
      </c>
      <c r="AN19" s="276">
        <v>1750015</v>
      </c>
      <c r="AO19" s="463">
        <v>10497064</v>
      </c>
      <c r="AT19" s="275" t="s">
        <v>224</v>
      </c>
      <c r="AU19" s="276">
        <v>1549232</v>
      </c>
      <c r="AV19" s="463">
        <f t="shared" si="12"/>
        <v>9960044</v>
      </c>
      <c r="AX19" s="296" t="s">
        <v>224</v>
      </c>
      <c r="AY19" s="276">
        <v>1412417</v>
      </c>
      <c r="AZ19"/>
    </row>
    <row r="20" spans="1:52" ht="15" customHeight="1">
      <c r="A20" s="296" t="s">
        <v>225</v>
      </c>
      <c r="B20" s="1171"/>
      <c r="C20" s="844"/>
      <c r="D20" s="460">
        <f t="shared" si="5"/>
        <v>-100</v>
      </c>
      <c r="E20" s="460">
        <f t="shared" si="11"/>
        <v>-100</v>
      </c>
      <c r="I20" s="296" t="s">
        <v>225</v>
      </c>
      <c r="J20" s="1171">
        <v>1737213</v>
      </c>
      <c r="K20" s="844">
        <f t="shared" si="13"/>
        <v>12488787</v>
      </c>
      <c r="L20" s="460">
        <f t="shared" si="6"/>
        <v>-5.4519300789273455</v>
      </c>
      <c r="M20" s="460">
        <f t="shared" si="7"/>
        <v>-5.5122358407606233</v>
      </c>
      <c r="P20" s="296" t="s">
        <v>225</v>
      </c>
      <c r="Q20" s="1171">
        <v>1837386</v>
      </c>
      <c r="R20" s="844">
        <f t="shared" si="8"/>
        <v>13217359</v>
      </c>
      <c r="S20" s="460">
        <f t="shared" si="9"/>
        <v>2.2812784422221046</v>
      </c>
      <c r="T20" s="460">
        <f t="shared" si="0"/>
        <v>5.25066887742544</v>
      </c>
      <c r="W20" s="296" t="s">
        <v>225</v>
      </c>
      <c r="X20" s="1061">
        <v>1796405</v>
      </c>
      <c r="Y20" s="844">
        <f t="shared" si="10"/>
        <v>12557981</v>
      </c>
      <c r="Z20" s="460">
        <f t="shared" si="1"/>
        <v>8.3930134851297922</v>
      </c>
      <c r="AA20" s="460">
        <f t="shared" si="2"/>
        <v>0.45441332150084462</v>
      </c>
      <c r="AE20" s="296" t="s">
        <v>225</v>
      </c>
      <c r="AF20" s="846">
        <v>1657307</v>
      </c>
      <c r="AG20" s="844">
        <v>12501174</v>
      </c>
      <c r="AH20" s="460">
        <f t="shared" si="3"/>
        <v>-5.8338129786628379</v>
      </c>
      <c r="AI20" s="460">
        <f t="shared" si="4"/>
        <v>1.9917443396838308</v>
      </c>
      <c r="AM20" s="275" t="s">
        <v>225</v>
      </c>
      <c r="AN20" s="276">
        <v>1759981</v>
      </c>
      <c r="AO20" s="463">
        <v>12257045</v>
      </c>
      <c r="AT20" s="275" t="s">
        <v>225</v>
      </c>
      <c r="AU20" s="276">
        <v>1661369</v>
      </c>
      <c r="AV20" s="463">
        <f t="shared" si="12"/>
        <v>11621413</v>
      </c>
      <c r="AX20" s="296" t="s">
        <v>225</v>
      </c>
      <c r="AY20" s="276">
        <v>1616596</v>
      </c>
      <c r="AZ20"/>
    </row>
    <row r="21" spans="1:52" ht="15" customHeight="1">
      <c r="A21" s="296" t="s">
        <v>226</v>
      </c>
      <c r="B21" s="1171"/>
      <c r="C21" s="844"/>
      <c r="D21" s="460">
        <f t="shared" si="5"/>
        <v>-100</v>
      </c>
      <c r="E21" s="460">
        <f t="shared" si="11"/>
        <v>-100</v>
      </c>
      <c r="I21" s="296" t="s">
        <v>226</v>
      </c>
      <c r="J21" s="1171">
        <v>1653131</v>
      </c>
      <c r="K21" s="844">
        <f t="shared" si="13"/>
        <v>14141918</v>
      </c>
      <c r="L21" s="460">
        <f t="shared" si="6"/>
        <v>-7.8257179880054695</v>
      </c>
      <c r="M21" s="460">
        <f t="shared" si="7"/>
        <v>-5.7886489119898199</v>
      </c>
      <c r="P21" s="296" t="s">
        <v>226</v>
      </c>
      <c r="Q21" s="1171">
        <v>1793484</v>
      </c>
      <c r="R21" s="844">
        <f t="shared" si="8"/>
        <v>15010843</v>
      </c>
      <c r="S21" s="460">
        <f t="shared" si="9"/>
        <v>-0.70335978314549763</v>
      </c>
      <c r="T21" s="460">
        <f t="shared" si="0"/>
        <v>4.5019938153052923</v>
      </c>
      <c r="W21" s="296" t="s">
        <v>226</v>
      </c>
      <c r="X21" s="1061">
        <v>1806188</v>
      </c>
      <c r="Y21" s="844">
        <f t="shared" si="10"/>
        <v>14364169</v>
      </c>
      <c r="Z21" s="460">
        <f t="shared" si="1"/>
        <v>-1.3030898316152424</v>
      </c>
      <c r="AA21" s="460">
        <f t="shared" si="2"/>
        <v>0.22998757467007844</v>
      </c>
      <c r="AB21" s="477"/>
      <c r="AC21" s="477"/>
      <c r="AE21" s="296" t="s">
        <v>226</v>
      </c>
      <c r="AF21" s="846">
        <v>1830035</v>
      </c>
      <c r="AG21" s="844">
        <v>14331209</v>
      </c>
      <c r="AH21" s="460">
        <f t="shared" si="3"/>
        <v>11.430071052056332</v>
      </c>
      <c r="AI21" s="460">
        <f t="shared" si="4"/>
        <v>3.106955556665119</v>
      </c>
      <c r="AM21" s="275" t="s">
        <v>226</v>
      </c>
      <c r="AN21" s="276">
        <v>1642317</v>
      </c>
      <c r="AO21" s="463">
        <v>13899362</v>
      </c>
      <c r="AT21" s="275" t="s">
        <v>226</v>
      </c>
      <c r="AU21" s="276">
        <v>1616455</v>
      </c>
      <c r="AV21" s="463">
        <f t="shared" si="12"/>
        <v>13237868</v>
      </c>
      <c r="AX21" s="296" t="s">
        <v>226</v>
      </c>
      <c r="AY21" s="276">
        <v>1506040</v>
      </c>
      <c r="AZ21"/>
    </row>
    <row r="22" spans="1:52" ht="15" customHeight="1">
      <c r="A22" s="296" t="s">
        <v>227</v>
      </c>
      <c r="B22" s="1171"/>
      <c r="C22" s="844"/>
      <c r="D22" s="460">
        <f t="shared" si="5"/>
        <v>-100</v>
      </c>
      <c r="E22" s="460">
        <f t="shared" si="11"/>
        <v>-100</v>
      </c>
      <c r="I22" s="296" t="s">
        <v>227</v>
      </c>
      <c r="J22" s="1171">
        <v>1733672</v>
      </c>
      <c r="K22" s="844">
        <f t="shared" si="13"/>
        <v>15875590</v>
      </c>
      <c r="L22" s="460">
        <f t="shared" si="6"/>
        <v>-2.0744487962593721</v>
      </c>
      <c r="M22" s="460">
        <f t="shared" si="7"/>
        <v>-5.3968058738921627</v>
      </c>
      <c r="P22" s="296" t="s">
        <v>227</v>
      </c>
      <c r="Q22" s="1171">
        <v>1770398</v>
      </c>
      <c r="R22" s="844">
        <f t="shared" si="8"/>
        <v>16781241</v>
      </c>
      <c r="S22" s="460">
        <f t="shared" si="9"/>
        <v>-2.6304760794312698</v>
      </c>
      <c r="T22" s="460">
        <f t="shared" si="0"/>
        <v>3.7006017959640709</v>
      </c>
      <c r="W22" s="296" t="s">
        <v>227</v>
      </c>
      <c r="X22" s="1061">
        <v>1818226</v>
      </c>
      <c r="Y22" s="844">
        <f t="shared" si="10"/>
        <v>16182395</v>
      </c>
      <c r="Z22" s="460">
        <f t="shared" si="1"/>
        <v>2.7644612544748979</v>
      </c>
      <c r="AA22" s="460">
        <f t="shared" si="2"/>
        <v>0.50850522060680881</v>
      </c>
      <c r="AE22" s="296" t="s">
        <v>227</v>
      </c>
      <c r="AF22" s="846">
        <v>1769314</v>
      </c>
      <c r="AG22" s="844">
        <v>16100523</v>
      </c>
      <c r="AH22" s="460">
        <f t="shared" si="3"/>
        <v>1.6044801403948836</v>
      </c>
      <c r="AI22" s="460">
        <f t="shared" si="4"/>
        <v>2.9396762402996894</v>
      </c>
      <c r="AM22" s="275" t="s">
        <v>227</v>
      </c>
      <c r="AN22" s="276">
        <v>1741374</v>
      </c>
      <c r="AO22" s="463">
        <v>15640736</v>
      </c>
      <c r="AQ22" s="477"/>
      <c r="AT22" s="275" t="s">
        <v>227</v>
      </c>
      <c r="AU22" s="276">
        <v>1815073</v>
      </c>
      <c r="AV22" s="463">
        <f t="shared" si="12"/>
        <v>15052941</v>
      </c>
      <c r="AX22" s="296" t="s">
        <v>227</v>
      </c>
      <c r="AY22" s="276">
        <v>1547153</v>
      </c>
      <c r="AZ22"/>
    </row>
    <row r="23" spans="1:52" ht="15" customHeight="1">
      <c r="A23" s="296" t="s">
        <v>228</v>
      </c>
      <c r="B23" s="1171"/>
      <c r="C23" s="844"/>
      <c r="D23" s="460">
        <f t="shared" si="5"/>
        <v>-100</v>
      </c>
      <c r="E23" s="460">
        <f t="shared" si="11"/>
        <v>-100</v>
      </c>
      <c r="I23" s="296" t="s">
        <v>228</v>
      </c>
      <c r="J23" s="1171">
        <v>1885677</v>
      </c>
      <c r="K23" s="844">
        <f t="shared" si="13"/>
        <v>17761267</v>
      </c>
      <c r="L23" s="460">
        <f t="shared" si="6"/>
        <v>-8.9965513147569567</v>
      </c>
      <c r="M23" s="460">
        <f t="shared" si="7"/>
        <v>-5.7924393747843546</v>
      </c>
      <c r="P23" s="296" t="s">
        <v>228</v>
      </c>
      <c r="Q23" s="1171">
        <v>2072094</v>
      </c>
      <c r="R23" s="844">
        <f t="shared" si="8"/>
        <v>18853335</v>
      </c>
      <c r="S23" s="460">
        <f t="shared" si="9"/>
        <v>3.5894723475649077</v>
      </c>
      <c r="T23" s="460">
        <f t="shared" si="0"/>
        <v>3.6883763452149458</v>
      </c>
      <c r="W23" s="296" t="s">
        <v>228</v>
      </c>
      <c r="X23" s="1061">
        <v>2000294</v>
      </c>
      <c r="Y23" s="844">
        <f t="shared" si="10"/>
        <v>18182689</v>
      </c>
      <c r="Z23" s="460">
        <f t="shared" si="1"/>
        <v>6.2222203341047475</v>
      </c>
      <c r="AA23" s="460">
        <f t="shared" si="2"/>
        <v>1.1068056559168067</v>
      </c>
      <c r="AE23" s="296" t="s">
        <v>228</v>
      </c>
      <c r="AF23" s="846">
        <v>1883122</v>
      </c>
      <c r="AG23" s="844">
        <v>17983645</v>
      </c>
      <c r="AH23" s="460">
        <f t="shared" si="3"/>
        <v>0.73494837601497398</v>
      </c>
      <c r="AI23" s="460">
        <f t="shared" si="4"/>
        <v>2.7042991541062626</v>
      </c>
      <c r="AJ23" s="477"/>
      <c r="AM23" s="275" t="s">
        <v>228</v>
      </c>
      <c r="AN23" s="276">
        <v>1869383</v>
      </c>
      <c r="AO23" s="463">
        <v>17510119</v>
      </c>
      <c r="AT23" s="275" t="s">
        <v>228</v>
      </c>
      <c r="AU23" s="276">
        <v>1908090</v>
      </c>
      <c r="AV23" s="463">
        <f t="shared" si="12"/>
        <v>16961031</v>
      </c>
      <c r="AX23" s="296" t="s">
        <v>228</v>
      </c>
      <c r="AY23" s="276">
        <v>1711834</v>
      </c>
      <c r="AZ23"/>
    </row>
    <row r="24" spans="1:52" ht="15" customHeight="1">
      <c r="A24" s="296" t="s">
        <v>229</v>
      </c>
      <c r="B24" s="1171"/>
      <c r="C24" s="844"/>
      <c r="D24" s="460">
        <f t="shared" si="5"/>
        <v>-100</v>
      </c>
      <c r="E24" s="460">
        <f t="shared" si="11"/>
        <v>-100</v>
      </c>
      <c r="I24" s="296" t="s">
        <v>229</v>
      </c>
      <c r="J24" s="1171">
        <v>1776996</v>
      </c>
      <c r="K24" s="844">
        <f t="shared" si="13"/>
        <v>19538263</v>
      </c>
      <c r="L24" s="460">
        <f t="shared" si="6"/>
        <v>-9.311305338345635</v>
      </c>
      <c r="M24" s="460">
        <f t="shared" si="7"/>
        <v>-6.1237275306937597</v>
      </c>
      <c r="P24" s="296" t="s">
        <v>229</v>
      </c>
      <c r="Q24" s="1171">
        <v>1959446</v>
      </c>
      <c r="R24" s="844">
        <f t="shared" si="8"/>
        <v>20812781</v>
      </c>
      <c r="S24" s="460">
        <f t="shared" si="9"/>
        <v>-1.417027778574379</v>
      </c>
      <c r="T24" s="460">
        <f t="shared" si="0"/>
        <v>3.1852823210363748</v>
      </c>
      <c r="W24" s="296" t="s">
        <v>229</v>
      </c>
      <c r="X24" s="1061">
        <v>1987611</v>
      </c>
      <c r="Y24" s="844">
        <f t="shared" si="10"/>
        <v>20170300</v>
      </c>
      <c r="Z24" s="460">
        <f t="shared" si="1"/>
        <v>7.6206312524771667</v>
      </c>
      <c r="AA24" s="460">
        <f t="shared" si="2"/>
        <v>1.7134554209464981</v>
      </c>
      <c r="AE24" s="296" t="s">
        <v>229</v>
      </c>
      <c r="AF24" s="846">
        <v>1846868</v>
      </c>
      <c r="AG24" s="844">
        <v>19830513</v>
      </c>
      <c r="AH24" s="460">
        <f t="shared" si="3"/>
        <v>2.3776369530415042</v>
      </c>
      <c r="AI24" s="478">
        <f t="shared" si="4"/>
        <v>2.673788236000703</v>
      </c>
      <c r="AM24" s="275" t="s">
        <v>229</v>
      </c>
      <c r="AN24" s="276">
        <v>1803976</v>
      </c>
      <c r="AO24" s="463">
        <v>19314095</v>
      </c>
      <c r="AQ24" s="832"/>
      <c r="AT24" s="275" t="s">
        <v>229</v>
      </c>
      <c r="AU24" s="276">
        <v>1683989</v>
      </c>
      <c r="AV24" s="463">
        <f t="shared" si="12"/>
        <v>18645020</v>
      </c>
      <c r="AX24" s="296" t="s">
        <v>229</v>
      </c>
      <c r="AY24" s="276">
        <v>1587171</v>
      </c>
      <c r="AZ24"/>
    </row>
    <row r="25" spans="1:52" ht="15" customHeight="1">
      <c r="A25" s="296" t="s">
        <v>230</v>
      </c>
      <c r="B25" s="1061"/>
      <c r="C25" s="844"/>
      <c r="D25" s="460">
        <f t="shared" si="5"/>
        <v>-100</v>
      </c>
      <c r="E25" s="460">
        <f t="shared" si="11"/>
        <v>-100</v>
      </c>
      <c r="I25" s="296" t="s">
        <v>230</v>
      </c>
      <c r="J25" s="1061">
        <v>1827080</v>
      </c>
      <c r="K25" s="844">
        <f t="shared" si="13"/>
        <v>21365343</v>
      </c>
      <c r="L25" s="460">
        <f t="shared" si="6"/>
        <v>-1.945126022098143</v>
      </c>
      <c r="M25" s="460">
        <f t="shared" si="7"/>
        <v>-5.7803666017598703</v>
      </c>
      <c r="P25" s="296" t="s">
        <v>230</v>
      </c>
      <c r="Q25" s="1061">
        <v>1863324</v>
      </c>
      <c r="R25" s="844">
        <f t="shared" si="8"/>
        <v>22676105</v>
      </c>
      <c r="S25" s="460">
        <f t="shared" si="9"/>
        <v>-2.8840455755816956</v>
      </c>
      <c r="T25" s="460">
        <f t="shared" si="0"/>
        <v>2.6580971968846518</v>
      </c>
      <c r="W25" s="296" t="s">
        <v>230</v>
      </c>
      <c r="X25" s="1061">
        <v>1918659</v>
      </c>
      <c r="Y25" s="844">
        <f t="shared" si="10"/>
        <v>22088959</v>
      </c>
      <c r="Z25" s="460">
        <f t="shared" si="1"/>
        <v>-2.2537594923424447</v>
      </c>
      <c r="AA25" s="460">
        <f t="shared" si="2"/>
        <v>1.3561346592325543</v>
      </c>
      <c r="AE25" s="296" t="s">
        <v>230</v>
      </c>
      <c r="AF25" s="276">
        <v>1962898</v>
      </c>
      <c r="AG25" s="844">
        <v>21793411</v>
      </c>
      <c r="AH25" s="478">
        <f t="shared" si="3"/>
        <v>0.72667579052483744</v>
      </c>
      <c r="AI25" s="478">
        <f t="shared" si="4"/>
        <v>2.4953355225682072</v>
      </c>
      <c r="AJ25" s="738"/>
      <c r="AK25" s="303"/>
      <c r="AM25" s="275" t="s">
        <v>230</v>
      </c>
      <c r="AN25" s="276">
        <v>1948737</v>
      </c>
      <c r="AO25" s="463">
        <v>21262832</v>
      </c>
      <c r="AT25" s="275" t="s">
        <v>230</v>
      </c>
      <c r="AU25" s="276">
        <v>1877577</v>
      </c>
      <c r="AV25" s="463">
        <f t="shared" si="12"/>
        <v>20522597</v>
      </c>
      <c r="AX25" s="296" t="s">
        <v>230</v>
      </c>
      <c r="AY25" s="276">
        <v>1661623</v>
      </c>
      <c r="AZ25"/>
    </row>
    <row r="26" spans="1:52" ht="15" customHeight="1">
      <c r="A26" s="297"/>
      <c r="B26" s="306"/>
      <c r="C26" s="463"/>
      <c r="D26" s="460"/>
      <c r="E26" s="460"/>
      <c r="I26" s="297"/>
      <c r="J26" s="306"/>
      <c r="K26" s="463"/>
      <c r="L26" s="460"/>
      <c r="M26" s="460"/>
      <c r="P26" s="297"/>
      <c r="Q26" s="306"/>
      <c r="R26" s="463"/>
      <c r="S26" s="460"/>
      <c r="T26" s="460"/>
      <c r="W26" s="297"/>
      <c r="X26" s="306"/>
      <c r="Y26" s="463"/>
      <c r="Z26" s="460"/>
      <c r="AA26" s="460"/>
      <c r="AE26" s="297"/>
      <c r="AF26" s="306"/>
      <c r="AG26" s="463"/>
      <c r="AH26" s="478"/>
      <c r="AI26" s="478"/>
      <c r="AJ26" s="477"/>
      <c r="AK26" s="477"/>
      <c r="AM26" s="278"/>
      <c r="AN26" s="279"/>
      <c r="AO26" s="471"/>
      <c r="AT26" s="278"/>
      <c r="AU26" s="279"/>
      <c r="AV26" s="471"/>
      <c r="AX26" s="297"/>
      <c r="AY26" s="279"/>
      <c r="AZ26"/>
    </row>
    <row r="27" spans="1:52" ht="15" customHeight="1">
      <c r="A27" s="298" t="s">
        <v>471</v>
      </c>
      <c r="B27" s="281">
        <f>SUM(B14:B25)</f>
        <v>5153316</v>
      </c>
      <c r="C27" s="463"/>
      <c r="D27" s="460"/>
      <c r="E27" s="460"/>
      <c r="I27" s="298" t="s">
        <v>471</v>
      </c>
      <c r="J27" s="281">
        <f>SUM(J14:J25)</f>
        <v>21365343</v>
      </c>
      <c r="K27" s="463"/>
      <c r="L27" s="460"/>
      <c r="M27" s="460"/>
      <c r="P27" s="298" t="s">
        <v>413</v>
      </c>
      <c r="Q27" s="281">
        <f>SUM(Q14:Q25)</f>
        <v>22676105</v>
      </c>
      <c r="R27" s="463"/>
      <c r="S27" s="460"/>
      <c r="T27" s="460"/>
      <c r="W27" s="298" t="s">
        <v>347</v>
      </c>
      <c r="X27" s="281">
        <f>SUM(X14:X25)</f>
        <v>22088959</v>
      </c>
      <c r="Y27" s="463">
        <f>X27</f>
        <v>22088959</v>
      </c>
      <c r="Z27" s="460"/>
      <c r="AA27" s="460"/>
      <c r="AB27" s="303">
        <f>Y27/1000</f>
        <v>22088.958999999999</v>
      </c>
      <c r="AC27" s="831" t="s">
        <v>274</v>
      </c>
      <c r="AE27" s="298" t="s">
        <v>329</v>
      </c>
      <c r="AF27" s="281">
        <f>SUM(AF14:AF25)</f>
        <v>21793411</v>
      </c>
      <c r="AG27" s="463">
        <f>AF27</f>
        <v>21793411</v>
      </c>
      <c r="AH27" s="478">
        <f>((AF27-AN27)/AN27)*100</f>
        <v>2.4953355225682072</v>
      </c>
      <c r="AI27" s="478"/>
      <c r="AJ27" s="303">
        <f>AG27/1000</f>
        <v>21793.411</v>
      </c>
      <c r="AK27" s="303" t="s">
        <v>274</v>
      </c>
      <c r="AM27" s="280" t="s">
        <v>275</v>
      </c>
      <c r="AN27" s="281">
        <f>SUM(AN14:AN25)</f>
        <v>21262832</v>
      </c>
      <c r="AO27" s="464"/>
      <c r="AQ27" s="303">
        <f>AN27/1000</f>
        <v>21262.831999999999</v>
      </c>
      <c r="AR27" s="831" t="s">
        <v>274</v>
      </c>
      <c r="AT27" s="280" t="s">
        <v>269</v>
      </c>
      <c r="AU27" s="281">
        <f>SUM(AU14:AU25)</f>
        <v>20522597</v>
      </c>
      <c r="AV27" s="464"/>
      <c r="AX27" s="298" t="s">
        <v>272</v>
      </c>
      <c r="AY27" s="281">
        <f>SUM(AY14:AY25)</f>
        <v>18785472</v>
      </c>
      <c r="AZ27"/>
    </row>
    <row r="28" spans="1:52" ht="15" customHeight="1">
      <c r="A28" s="2"/>
      <c r="B28" s="307"/>
      <c r="C28" s="2"/>
      <c r="D28" s="460"/>
      <c r="E28" s="460"/>
      <c r="I28" s="2"/>
      <c r="J28" s="307"/>
      <c r="K28" s="2"/>
      <c r="L28" s="460"/>
      <c r="M28" s="460"/>
      <c r="P28" s="2"/>
      <c r="Q28" s="307"/>
      <c r="R28" s="2"/>
      <c r="S28" s="460"/>
      <c r="T28" s="460"/>
      <c r="W28" s="2"/>
      <c r="X28" s="307"/>
      <c r="Y28" s="2"/>
      <c r="Z28" s="460"/>
      <c r="AA28" s="460"/>
      <c r="AE28" s="2"/>
      <c r="AF28" s="307"/>
      <c r="AG28" s="2"/>
      <c r="AH28" s="460"/>
      <c r="AI28" s="460"/>
      <c r="AM28" s="282"/>
      <c r="AN28" s="283"/>
      <c r="AO28" s="466"/>
      <c r="AT28" s="282"/>
      <c r="AU28" s="283"/>
      <c r="AV28" s="466"/>
      <c r="AX28" s="2"/>
      <c r="AY28" s="850"/>
      <c r="AZ28"/>
    </row>
    <row r="29" spans="1:52" ht="15" customHeight="1">
      <c r="A29" s="2"/>
      <c r="B29" s="305" t="s">
        <v>270</v>
      </c>
      <c r="C29" s="462"/>
      <c r="D29" s="460"/>
      <c r="E29" s="460"/>
      <c r="I29" s="2"/>
      <c r="J29" s="305" t="s">
        <v>270</v>
      </c>
      <c r="K29" s="462"/>
      <c r="L29" s="460"/>
      <c r="M29" s="460"/>
      <c r="P29" s="2"/>
      <c r="Q29" s="305" t="s">
        <v>270</v>
      </c>
      <c r="R29" s="462"/>
      <c r="S29" s="460"/>
      <c r="T29" s="460"/>
      <c r="W29" s="2"/>
      <c r="X29" s="305" t="s">
        <v>270</v>
      </c>
      <c r="Y29" s="462"/>
      <c r="Z29" s="460"/>
      <c r="AA29" s="460"/>
      <c r="AE29" s="2"/>
      <c r="AF29" s="305" t="s">
        <v>270</v>
      </c>
      <c r="AG29" s="462"/>
      <c r="AH29" s="460"/>
      <c r="AI29" s="460"/>
      <c r="AM29" s="282"/>
      <c r="AN29" s="284" t="s">
        <v>270</v>
      </c>
      <c r="AO29" s="472"/>
      <c r="AT29" s="282"/>
      <c r="AU29" s="284" t="s">
        <v>270</v>
      </c>
      <c r="AV29" s="472"/>
      <c r="AX29" s="2"/>
      <c r="AY29" s="849" t="s">
        <v>270</v>
      </c>
      <c r="AZ29"/>
    </row>
    <row r="30" spans="1:52" ht="15" customHeight="1">
      <c r="A30"/>
      <c r="B30" s="308"/>
      <c r="C30" s="465"/>
      <c r="D30" s="460"/>
      <c r="E30" s="460"/>
      <c r="I30"/>
      <c r="J30" s="308"/>
      <c r="K30" s="465"/>
      <c r="L30" s="460"/>
      <c r="M30" s="460"/>
      <c r="P30"/>
      <c r="Q30" s="308"/>
      <c r="R30" s="465"/>
      <c r="S30" s="460"/>
      <c r="T30" s="460"/>
      <c r="W30"/>
      <c r="X30" s="308"/>
      <c r="Y30" s="465"/>
      <c r="Z30" s="460"/>
      <c r="AA30" s="460"/>
      <c r="AE30"/>
      <c r="AF30" s="308"/>
      <c r="AG30" s="465"/>
      <c r="AH30" s="460"/>
      <c r="AI30" s="460"/>
      <c r="AN30" s="285"/>
      <c r="AO30" s="473"/>
      <c r="AU30" s="285"/>
      <c r="AV30" s="473"/>
      <c r="AX30"/>
      <c r="AY30" s="848"/>
      <c r="AZ30"/>
    </row>
    <row r="31" spans="1:52" ht="15" customHeight="1">
      <c r="A31" s="299" t="s">
        <v>231</v>
      </c>
      <c r="B31" s="1656">
        <v>162381007</v>
      </c>
      <c r="C31" s="844">
        <f>B31</f>
        <v>162381007</v>
      </c>
      <c r="D31" s="460">
        <f t="shared" ref="D31:D42" si="14">((B31-J31)/J31)*100</f>
        <v>-14.289515079443833</v>
      </c>
      <c r="E31" s="460">
        <f t="shared" ref="E31:E42" si="15">((C31-K31)/K31)*100</f>
        <v>-14.289515079443833</v>
      </c>
      <c r="I31" s="299" t="s">
        <v>231</v>
      </c>
      <c r="J31" s="1316">
        <v>189452909</v>
      </c>
      <c r="K31" s="844">
        <f>J31</f>
        <v>189452909</v>
      </c>
      <c r="L31" s="460">
        <f t="shared" si="6"/>
        <v>1.000986777017369</v>
      </c>
      <c r="M31" s="460">
        <f t="shared" si="7"/>
        <v>1.000986777017369</v>
      </c>
      <c r="P31" s="299" t="s">
        <v>231</v>
      </c>
      <c r="Q31" s="1171">
        <v>187575305</v>
      </c>
      <c r="R31" s="844">
        <f>Q31</f>
        <v>187575305</v>
      </c>
      <c r="S31" s="460">
        <f>((Q31-X31)/X31)*100</f>
        <v>21.434013372629099</v>
      </c>
      <c r="T31" s="460">
        <f>((R31-Y31)/Y31)*100</f>
        <v>21.434013372629099</v>
      </c>
      <c r="W31" s="299" t="s">
        <v>231</v>
      </c>
      <c r="X31" s="1061">
        <v>154466858</v>
      </c>
      <c r="Y31" s="844">
        <f>X31</f>
        <v>154466858</v>
      </c>
      <c r="Z31" s="460">
        <f t="shared" ref="Z31:Z42" si="16">((X31-AF31)/AF31)*100</f>
        <v>-5.7973652608719597</v>
      </c>
      <c r="AA31" s="460">
        <f t="shared" ref="AA31:AA42" si="17">((Y31-AG31)/AG31)*100</f>
        <v>-5.7973652608719597</v>
      </c>
      <c r="AB31" s="477"/>
      <c r="AC31" s="477"/>
      <c r="AE31" s="299" t="s">
        <v>231</v>
      </c>
      <c r="AF31" s="846">
        <v>163972970</v>
      </c>
      <c r="AG31" s="844">
        <f>AF31</f>
        <v>163972970</v>
      </c>
      <c r="AH31" s="460">
        <f t="shared" ref="AH31:AH42" si="18">((AF31-AN31)/AN31)*100</f>
        <v>8.1166556859620744</v>
      </c>
      <c r="AI31" s="460">
        <f t="shared" ref="AI31:AI42" si="19">((AG31-AO31)/AO31)*100</f>
        <v>8.1166556859620744</v>
      </c>
      <c r="AM31" s="286" t="s">
        <v>231</v>
      </c>
      <c r="AN31" s="276">
        <v>151663006</v>
      </c>
      <c r="AO31" s="463">
        <v>151663006</v>
      </c>
      <c r="AT31" s="286" t="s">
        <v>231</v>
      </c>
      <c r="AU31" s="276">
        <v>145263905</v>
      </c>
      <c r="AV31" s="463">
        <f>AU31</f>
        <v>145263905</v>
      </c>
      <c r="AX31" s="299" t="s">
        <v>231</v>
      </c>
      <c r="AY31" s="276">
        <v>144544826</v>
      </c>
      <c r="AZ31"/>
    </row>
    <row r="32" spans="1:52" ht="15" customHeight="1">
      <c r="A32" s="300" t="s">
        <v>232</v>
      </c>
      <c r="B32" s="1656">
        <v>148034473</v>
      </c>
      <c r="C32" s="844">
        <f>C31+B32</f>
        <v>310415480</v>
      </c>
      <c r="D32" s="460">
        <f t="shared" si="14"/>
        <v>-11.625087037972806</v>
      </c>
      <c r="E32" s="460">
        <f t="shared" si="15"/>
        <v>-13.039204249564399</v>
      </c>
      <c r="I32" s="300" t="s">
        <v>232</v>
      </c>
      <c r="J32" s="1315">
        <v>167507348</v>
      </c>
      <c r="K32" s="844">
        <f>K31+J32</f>
        <v>356960257</v>
      </c>
      <c r="L32" s="460">
        <f t="shared" si="6"/>
        <v>7.0192474394196678</v>
      </c>
      <c r="M32" s="460">
        <f t="shared" si="7"/>
        <v>3.7385442640608106</v>
      </c>
      <c r="P32" s="300" t="s">
        <v>232</v>
      </c>
      <c r="Q32" s="1171">
        <v>156520768</v>
      </c>
      <c r="R32" s="844">
        <f t="shared" ref="R32:R42" si="20">R31+Q32</f>
        <v>344096073</v>
      </c>
      <c r="S32" s="460">
        <f t="shared" ref="S32:S42" si="21">((Q32-X32)/X32)*100</f>
        <v>4.0355581849537234</v>
      </c>
      <c r="T32" s="460">
        <f t="shared" ref="T32:T42" si="22">((R32-Y32)/Y32)*100</f>
        <v>12.849406336968885</v>
      </c>
      <c r="W32" s="300" t="s">
        <v>232</v>
      </c>
      <c r="X32" s="1061">
        <v>150449299</v>
      </c>
      <c r="Y32" s="844">
        <f t="shared" ref="Y32:Y42" si="23">Y31+X32</f>
        <v>304916157</v>
      </c>
      <c r="Z32" s="460">
        <f t="shared" si="16"/>
        <v>-7.3601574124820797</v>
      </c>
      <c r="AA32" s="460">
        <f t="shared" si="17"/>
        <v>-6.5750010603589137</v>
      </c>
      <c r="AE32" s="300" t="s">
        <v>232</v>
      </c>
      <c r="AF32" s="846">
        <v>162402369</v>
      </c>
      <c r="AG32" s="844">
        <f t="shared" ref="AG32:AG42" si="24">AG31+AF32</f>
        <v>326375339</v>
      </c>
      <c r="AH32" s="460">
        <f t="shared" si="18"/>
        <v>16.200455512020216</v>
      </c>
      <c r="AI32" s="460">
        <f t="shared" si="19"/>
        <v>11.993474116587558</v>
      </c>
      <c r="AM32" s="287" t="s">
        <v>232</v>
      </c>
      <c r="AN32" s="276">
        <v>139760527</v>
      </c>
      <c r="AO32" s="463">
        <v>291423533</v>
      </c>
      <c r="AT32" s="287" t="s">
        <v>232</v>
      </c>
      <c r="AU32" s="276">
        <v>145635767</v>
      </c>
      <c r="AV32" s="463">
        <f>AU31+AU32</f>
        <v>290899672</v>
      </c>
      <c r="AX32" s="300" t="s">
        <v>232</v>
      </c>
      <c r="AY32" s="276">
        <v>130552137</v>
      </c>
      <c r="AZ32"/>
    </row>
    <row r="33" spans="1:52" ht="15" customHeight="1">
      <c r="A33" s="300" t="s">
        <v>233</v>
      </c>
      <c r="B33" s="1667">
        <v>179402077</v>
      </c>
      <c r="C33" s="844">
        <f t="shared" ref="C33" si="25">C32+B33</f>
        <v>489817557</v>
      </c>
      <c r="D33" s="460">
        <f t="shared" si="14"/>
        <v>1.2421643337690909</v>
      </c>
      <c r="E33" s="460">
        <f t="shared" si="15"/>
        <v>-8.3015481878675619</v>
      </c>
      <c r="I33" s="300" t="s">
        <v>233</v>
      </c>
      <c r="J33" s="1172">
        <v>177200950</v>
      </c>
      <c r="K33" s="844">
        <f t="shared" ref="K33:K42" si="26">K32+J33</f>
        <v>534161207</v>
      </c>
      <c r="L33" s="460">
        <f t="shared" si="6"/>
        <v>-10.341212396056322</v>
      </c>
      <c r="M33" s="460">
        <f t="shared" si="7"/>
        <v>-1.3981200343266527</v>
      </c>
      <c r="P33" s="300" t="s">
        <v>233</v>
      </c>
      <c r="Q33" s="1172">
        <v>197639244</v>
      </c>
      <c r="R33" s="844">
        <f t="shared" si="20"/>
        <v>541735317</v>
      </c>
      <c r="S33" s="460">
        <f t="shared" si="21"/>
        <v>12.61810586972098</v>
      </c>
      <c r="T33" s="460">
        <f t="shared" si="22"/>
        <v>12.764911862127622</v>
      </c>
      <c r="W33" s="300" t="s">
        <v>233</v>
      </c>
      <c r="X33" s="1062">
        <v>175495088</v>
      </c>
      <c r="Y33" s="844">
        <f t="shared" si="23"/>
        <v>480411245</v>
      </c>
      <c r="Z33" s="460">
        <f t="shared" si="16"/>
        <v>4.9824347207530257</v>
      </c>
      <c r="AA33" s="460">
        <f t="shared" si="17"/>
        <v>-2.6604122352973518</v>
      </c>
      <c r="AE33" s="300" t="s">
        <v>233</v>
      </c>
      <c r="AF33" s="847">
        <v>167166144</v>
      </c>
      <c r="AG33" s="844">
        <f t="shared" si="24"/>
        <v>493541483</v>
      </c>
      <c r="AH33" s="460">
        <f t="shared" si="18"/>
        <v>-6.3349603515207829</v>
      </c>
      <c r="AI33" s="460">
        <f t="shared" si="19"/>
        <v>5.0321062013434439</v>
      </c>
      <c r="AM33" s="287" t="s">
        <v>233</v>
      </c>
      <c r="AN33" s="276">
        <v>178472293</v>
      </c>
      <c r="AO33" s="463">
        <v>469895826</v>
      </c>
      <c r="AT33" s="287" t="s">
        <v>233</v>
      </c>
      <c r="AU33" s="276">
        <v>149875335</v>
      </c>
      <c r="AV33" s="463">
        <f t="shared" ref="AV33:AV42" si="27">AV32+AU33</f>
        <v>440775007</v>
      </c>
      <c r="AX33" s="300" t="s">
        <v>233</v>
      </c>
      <c r="AY33" s="276">
        <v>148471573</v>
      </c>
      <c r="AZ33"/>
    </row>
    <row r="34" spans="1:52" ht="15" customHeight="1">
      <c r="A34" s="300" t="s">
        <v>222</v>
      </c>
      <c r="B34" s="1171"/>
      <c r="C34" s="844"/>
      <c r="D34" s="460">
        <f t="shared" si="14"/>
        <v>-100</v>
      </c>
      <c r="E34" s="460">
        <f t="shared" si="15"/>
        <v>-100</v>
      </c>
      <c r="I34" s="300" t="s">
        <v>222</v>
      </c>
      <c r="J34" s="1171">
        <v>168872461</v>
      </c>
      <c r="K34" s="844">
        <f t="shared" si="26"/>
        <v>703033668</v>
      </c>
      <c r="L34" s="460">
        <f t="shared" si="6"/>
        <v>0.27207317509015316</v>
      </c>
      <c r="M34" s="460">
        <f t="shared" si="7"/>
        <v>-1.0020283501742551</v>
      </c>
      <c r="P34" s="300" t="s">
        <v>222</v>
      </c>
      <c r="Q34" s="1171">
        <v>168414251</v>
      </c>
      <c r="R34" s="844">
        <f t="shared" si="20"/>
        <v>710149568</v>
      </c>
      <c r="S34" s="460">
        <f t="shared" si="21"/>
        <v>4.4969756673011467</v>
      </c>
      <c r="T34" s="460">
        <f t="shared" si="22"/>
        <v>10.687977094072846</v>
      </c>
      <c r="W34" s="300" t="s">
        <v>222</v>
      </c>
      <c r="X34" s="1061">
        <v>161166627</v>
      </c>
      <c r="Y34" s="844">
        <f t="shared" si="23"/>
        <v>641577872</v>
      </c>
      <c r="Z34" s="460">
        <f t="shared" si="16"/>
        <v>-0.41179721687382631</v>
      </c>
      <c r="AA34" s="460">
        <f t="shared" si="17"/>
        <v>-2.1051568659211894</v>
      </c>
      <c r="AE34" s="300" t="s">
        <v>222</v>
      </c>
      <c r="AF34" s="846">
        <v>161833051</v>
      </c>
      <c r="AG34" s="844">
        <f t="shared" si="24"/>
        <v>655374534</v>
      </c>
      <c r="AH34" s="460">
        <f t="shared" si="18"/>
        <v>11.615928574877062</v>
      </c>
      <c r="AI34" s="460">
        <f t="shared" si="19"/>
        <v>6.5845788668759022</v>
      </c>
      <c r="AM34" s="287" t="s">
        <v>222</v>
      </c>
      <c r="AN34" s="277">
        <v>144991000</v>
      </c>
      <c r="AO34" s="470">
        <v>614886826</v>
      </c>
      <c r="AT34" s="287" t="s">
        <v>222</v>
      </c>
      <c r="AU34" s="277">
        <v>163172988</v>
      </c>
      <c r="AV34" s="470">
        <f t="shared" si="27"/>
        <v>603947995</v>
      </c>
      <c r="AX34" s="300" t="s">
        <v>222</v>
      </c>
      <c r="AY34" s="277">
        <v>132527931</v>
      </c>
      <c r="AZ34"/>
    </row>
    <row r="35" spans="1:52" ht="15" customHeight="1">
      <c r="A35" s="300" t="s">
        <v>223</v>
      </c>
      <c r="B35" s="1171"/>
      <c r="C35" s="844"/>
      <c r="D35" s="460">
        <f t="shared" si="14"/>
        <v>-100</v>
      </c>
      <c r="E35" s="460">
        <f t="shared" si="15"/>
        <v>-100</v>
      </c>
      <c r="I35" s="300" t="s">
        <v>223</v>
      </c>
      <c r="J35" s="1171">
        <v>154602861</v>
      </c>
      <c r="K35" s="844">
        <f t="shared" si="26"/>
        <v>857636529</v>
      </c>
      <c r="L35" s="460">
        <f t="shared" si="6"/>
        <v>-10.275806775758626</v>
      </c>
      <c r="M35" s="460">
        <f t="shared" si="7"/>
        <v>-2.8128278054037459</v>
      </c>
      <c r="P35" s="300" t="s">
        <v>223</v>
      </c>
      <c r="Q35" s="1171">
        <v>172309001</v>
      </c>
      <c r="R35" s="844">
        <f t="shared" si="20"/>
        <v>882458569</v>
      </c>
      <c r="S35" s="460">
        <f t="shared" si="21"/>
        <v>6.8675179434400064</v>
      </c>
      <c r="T35" s="460">
        <f t="shared" si="22"/>
        <v>9.9206811746057895</v>
      </c>
      <c r="W35" s="300" t="s">
        <v>223</v>
      </c>
      <c r="X35" s="1061">
        <v>161236084</v>
      </c>
      <c r="Y35" s="844">
        <f t="shared" si="23"/>
        <v>802813956</v>
      </c>
      <c r="Z35" s="460">
        <f t="shared" si="16"/>
        <v>-0.15067618998696397</v>
      </c>
      <c r="AA35" s="460">
        <f t="shared" si="17"/>
        <v>-1.7187862482571228</v>
      </c>
      <c r="AE35" s="300" t="s">
        <v>223</v>
      </c>
      <c r="AF35" s="846">
        <v>161479395</v>
      </c>
      <c r="AG35" s="844">
        <f t="shared" si="24"/>
        <v>816853929</v>
      </c>
      <c r="AH35" s="460">
        <f t="shared" si="18"/>
        <v>1.1314305939931864</v>
      </c>
      <c r="AI35" s="460">
        <f t="shared" si="19"/>
        <v>5.4604310815401975</v>
      </c>
      <c r="AM35" s="287" t="s">
        <v>223</v>
      </c>
      <c r="AN35" s="276">
        <v>159672808</v>
      </c>
      <c r="AO35" s="463">
        <v>774559634</v>
      </c>
      <c r="AT35" s="287" t="s">
        <v>223</v>
      </c>
      <c r="AU35" s="276">
        <v>147287789</v>
      </c>
      <c r="AV35" s="463">
        <f t="shared" si="27"/>
        <v>751235784</v>
      </c>
      <c r="AX35" s="300" t="s">
        <v>223</v>
      </c>
      <c r="AY35" s="276">
        <v>135253559</v>
      </c>
      <c r="AZ35"/>
    </row>
    <row r="36" spans="1:52" ht="15" customHeight="1">
      <c r="A36" s="300" t="s">
        <v>224</v>
      </c>
      <c r="B36" s="1171"/>
      <c r="C36" s="844"/>
      <c r="D36" s="460">
        <f t="shared" si="14"/>
        <v>-100</v>
      </c>
      <c r="E36" s="460">
        <f t="shared" si="15"/>
        <v>-100</v>
      </c>
      <c r="I36" s="300" t="s">
        <v>224</v>
      </c>
      <c r="J36" s="1171">
        <v>145207021</v>
      </c>
      <c r="K36" s="844">
        <f t="shared" si="26"/>
        <v>1002843550</v>
      </c>
      <c r="L36" s="460">
        <f t="shared" si="6"/>
        <v>-11.317879140395197</v>
      </c>
      <c r="M36" s="460">
        <f t="shared" si="7"/>
        <v>-4.1439406364696127</v>
      </c>
      <c r="P36" s="300" t="s">
        <v>224</v>
      </c>
      <c r="Q36" s="1171">
        <v>163738778</v>
      </c>
      <c r="R36" s="844">
        <f t="shared" si="20"/>
        <v>1046197347</v>
      </c>
      <c r="S36" s="460">
        <f t="shared" si="21"/>
        <v>4.7350665016026969</v>
      </c>
      <c r="T36" s="460">
        <f t="shared" si="22"/>
        <v>9.0754546989246929</v>
      </c>
      <c r="W36" s="300" t="s">
        <v>224</v>
      </c>
      <c r="X36" s="1061">
        <v>156336157</v>
      </c>
      <c r="Y36" s="844">
        <f t="shared" si="23"/>
        <v>959150113</v>
      </c>
      <c r="Z36" s="460">
        <f t="shared" si="16"/>
        <v>-0.69837297646285879</v>
      </c>
      <c r="AA36" s="460">
        <f t="shared" si="17"/>
        <v>-1.5538974658061977</v>
      </c>
      <c r="AE36" s="300" t="s">
        <v>224</v>
      </c>
      <c r="AF36" s="846">
        <v>157435645</v>
      </c>
      <c r="AG36" s="844">
        <f t="shared" si="24"/>
        <v>974289574</v>
      </c>
      <c r="AH36" s="460">
        <f t="shared" si="18"/>
        <v>-0.52414245508708868</v>
      </c>
      <c r="AI36" s="478">
        <f t="shared" si="19"/>
        <v>4.445074721179104</v>
      </c>
      <c r="AM36" s="287" t="s">
        <v>224</v>
      </c>
      <c r="AN36" s="276">
        <v>158265180</v>
      </c>
      <c r="AO36" s="463">
        <v>932824814</v>
      </c>
      <c r="AT36" s="287" t="s">
        <v>224</v>
      </c>
      <c r="AU36" s="276">
        <v>137904628</v>
      </c>
      <c r="AV36" s="463">
        <f t="shared" si="27"/>
        <v>889140412</v>
      </c>
      <c r="AX36" s="300" t="s">
        <v>224</v>
      </c>
      <c r="AY36" s="276">
        <v>124800121</v>
      </c>
      <c r="AZ36"/>
    </row>
    <row r="37" spans="1:52" ht="15" customHeight="1">
      <c r="A37" s="300" t="s">
        <v>225</v>
      </c>
      <c r="B37" s="1171"/>
      <c r="C37" s="844"/>
      <c r="D37" s="460">
        <f t="shared" si="14"/>
        <v>-100</v>
      </c>
      <c r="E37" s="460">
        <f t="shared" si="15"/>
        <v>-100</v>
      </c>
      <c r="I37" s="300" t="s">
        <v>225</v>
      </c>
      <c r="J37" s="1171">
        <v>154657527</v>
      </c>
      <c r="K37" s="844">
        <f t="shared" si="26"/>
        <v>1157501077</v>
      </c>
      <c r="L37" s="460">
        <f t="shared" si="6"/>
        <v>-3.3626251444647508</v>
      </c>
      <c r="M37" s="460">
        <f t="shared" si="7"/>
        <v>-4.0402785494813633</v>
      </c>
      <c r="P37" s="300" t="s">
        <v>225</v>
      </c>
      <c r="Q37" s="1171">
        <v>160039040</v>
      </c>
      <c r="R37" s="844">
        <f t="shared" si="20"/>
        <v>1206236387</v>
      </c>
      <c r="S37" s="460">
        <f t="shared" si="21"/>
        <v>-1.5832632295388844</v>
      </c>
      <c r="T37" s="460">
        <f t="shared" si="22"/>
        <v>7.5303406464581304</v>
      </c>
      <c r="W37" s="300" t="s">
        <v>225</v>
      </c>
      <c r="X37" s="1061">
        <v>162613642</v>
      </c>
      <c r="Y37" s="844">
        <f t="shared" si="23"/>
        <v>1121763755</v>
      </c>
      <c r="Z37" s="460">
        <f t="shared" si="16"/>
        <v>9.7539093175344167</v>
      </c>
      <c r="AA37" s="460">
        <f t="shared" si="17"/>
        <v>-6.1282730167799199E-2</v>
      </c>
      <c r="AE37" s="300" t="s">
        <v>225</v>
      </c>
      <c r="AF37" s="846">
        <v>148162050</v>
      </c>
      <c r="AG37" s="844">
        <f t="shared" si="24"/>
        <v>1122451624</v>
      </c>
      <c r="AH37" s="460">
        <f t="shared" si="18"/>
        <v>-5.8279669068189781</v>
      </c>
      <c r="AI37" s="478">
        <f t="shared" si="19"/>
        <v>2.962469929925025</v>
      </c>
      <c r="AM37" s="287" t="s">
        <v>225</v>
      </c>
      <c r="AN37" s="276">
        <v>157331264</v>
      </c>
      <c r="AO37" s="463">
        <v>1090156078</v>
      </c>
      <c r="AT37" s="287" t="s">
        <v>225</v>
      </c>
      <c r="AU37" s="276">
        <v>146654943</v>
      </c>
      <c r="AV37" s="463">
        <f t="shared" si="27"/>
        <v>1035795355</v>
      </c>
      <c r="AX37" s="300" t="s">
        <v>225</v>
      </c>
      <c r="AY37" s="276">
        <v>141780454</v>
      </c>
      <c r="AZ37"/>
    </row>
    <row r="38" spans="1:52" ht="15" customHeight="1">
      <c r="A38" s="300" t="s">
        <v>226</v>
      </c>
      <c r="B38" s="1173"/>
      <c r="C38" s="844"/>
      <c r="D38" s="460">
        <f t="shared" si="14"/>
        <v>-100</v>
      </c>
      <c r="E38" s="460">
        <f t="shared" si="15"/>
        <v>-100</v>
      </c>
      <c r="I38" s="300" t="s">
        <v>226</v>
      </c>
      <c r="J38" s="1173">
        <v>151222099</v>
      </c>
      <c r="K38" s="844">
        <f t="shared" si="26"/>
        <v>1308723176</v>
      </c>
      <c r="L38" s="460">
        <f t="shared" si="6"/>
        <v>-7.2502296294688904</v>
      </c>
      <c r="M38" s="460">
        <f t="shared" si="7"/>
        <v>-4.4224944332675804</v>
      </c>
      <c r="P38" s="300" t="s">
        <v>226</v>
      </c>
      <c r="Q38" s="1173">
        <v>163043098</v>
      </c>
      <c r="R38" s="844">
        <f t="shared" si="20"/>
        <v>1369279485</v>
      </c>
      <c r="S38" s="460">
        <f t="shared" si="21"/>
        <v>-8.3927817955294741E-3</v>
      </c>
      <c r="T38" s="460">
        <f t="shared" si="22"/>
        <v>6.5735987635652195</v>
      </c>
      <c r="W38" s="300" t="s">
        <v>226</v>
      </c>
      <c r="X38" s="1063">
        <v>163056783</v>
      </c>
      <c r="Y38" s="844">
        <f t="shared" si="23"/>
        <v>1284820538</v>
      </c>
      <c r="Z38" s="460">
        <f t="shared" si="16"/>
        <v>-0.24045363798662003</v>
      </c>
      <c r="AA38" s="460">
        <f t="shared" si="17"/>
        <v>-8.4056987298096394E-2</v>
      </c>
      <c r="AB38" s="477"/>
      <c r="AC38" s="477"/>
      <c r="AE38" s="300" t="s">
        <v>226</v>
      </c>
      <c r="AF38" s="845">
        <v>163449804</v>
      </c>
      <c r="AG38" s="844">
        <f t="shared" si="24"/>
        <v>1285901428</v>
      </c>
      <c r="AH38" s="460">
        <f t="shared" si="18"/>
        <v>11.967596778395528</v>
      </c>
      <c r="AI38" s="478">
        <f t="shared" si="19"/>
        <v>4.025916696389201</v>
      </c>
      <c r="AM38" s="287" t="s">
        <v>226</v>
      </c>
      <c r="AN38" s="276">
        <v>145979559</v>
      </c>
      <c r="AO38" s="463">
        <v>1236135637</v>
      </c>
      <c r="AT38" s="287" t="s">
        <v>226</v>
      </c>
      <c r="AU38" s="276">
        <v>143642198</v>
      </c>
      <c r="AV38" s="463">
        <f t="shared" si="27"/>
        <v>1179437553</v>
      </c>
      <c r="AX38" s="300" t="s">
        <v>226</v>
      </c>
      <c r="AY38" s="276">
        <v>131815930</v>
      </c>
      <c r="AZ38"/>
    </row>
    <row r="39" spans="1:52" ht="15" customHeight="1">
      <c r="A39" s="300" t="s">
        <v>227</v>
      </c>
      <c r="B39" s="1173"/>
      <c r="C39" s="844"/>
      <c r="D39" s="460">
        <f t="shared" si="14"/>
        <v>-100</v>
      </c>
      <c r="E39" s="460">
        <f t="shared" si="15"/>
        <v>-100</v>
      </c>
      <c r="I39" s="300" t="s">
        <v>227</v>
      </c>
      <c r="J39" s="1173">
        <v>158759806</v>
      </c>
      <c r="K39" s="844">
        <f t="shared" si="26"/>
        <v>1467482982</v>
      </c>
      <c r="L39" s="460">
        <f t="shared" si="6"/>
        <v>-1.8688226607986014</v>
      </c>
      <c r="M39" s="460">
        <f t="shared" si="7"/>
        <v>-4.1526548605503812</v>
      </c>
      <c r="P39" s="300" t="s">
        <v>227</v>
      </c>
      <c r="Q39" s="1173">
        <v>161783248</v>
      </c>
      <c r="R39" s="844">
        <f t="shared" si="20"/>
        <v>1531062733</v>
      </c>
      <c r="S39" s="460">
        <f t="shared" si="21"/>
        <v>-1.953369296820082</v>
      </c>
      <c r="T39" s="460">
        <f t="shared" si="22"/>
        <v>5.6031349688555352</v>
      </c>
      <c r="W39" s="300" t="s">
        <v>227</v>
      </c>
      <c r="X39" s="1063">
        <v>165006433</v>
      </c>
      <c r="Y39" s="844">
        <f t="shared" si="23"/>
        <v>1449826971</v>
      </c>
      <c r="Z39" s="460">
        <f t="shared" si="16"/>
        <v>3.8870022695465938</v>
      </c>
      <c r="AA39" s="460">
        <f t="shared" si="17"/>
        <v>0.35251727170151237</v>
      </c>
      <c r="AE39" s="300" t="s">
        <v>227</v>
      </c>
      <c r="AF39" s="845">
        <v>158832606</v>
      </c>
      <c r="AG39" s="844">
        <f t="shared" si="24"/>
        <v>1444734034</v>
      </c>
      <c r="AH39" s="460">
        <f t="shared" si="18"/>
        <v>1.4700704011090215</v>
      </c>
      <c r="AI39" s="478">
        <f t="shared" si="19"/>
        <v>3.7386474665963245</v>
      </c>
      <c r="AM39" s="287" t="s">
        <v>227</v>
      </c>
      <c r="AN39" s="276">
        <v>156531483</v>
      </c>
      <c r="AO39" s="463">
        <v>1392667120</v>
      </c>
      <c r="AT39" s="287" t="s">
        <v>227</v>
      </c>
      <c r="AU39" s="276">
        <v>162820378</v>
      </c>
      <c r="AV39" s="463">
        <f t="shared" si="27"/>
        <v>1342257931</v>
      </c>
      <c r="AX39" s="300" t="s">
        <v>227</v>
      </c>
      <c r="AY39" s="276">
        <v>128600790</v>
      </c>
      <c r="AZ39"/>
    </row>
    <row r="40" spans="1:52" ht="15" customHeight="1">
      <c r="A40" s="300" t="s">
        <v>228</v>
      </c>
      <c r="B40" s="1173"/>
      <c r="C40" s="844"/>
      <c r="D40" s="460">
        <f t="shared" si="14"/>
        <v>-100</v>
      </c>
      <c r="E40" s="460">
        <f t="shared" si="15"/>
        <v>-100</v>
      </c>
      <c r="I40" s="300" t="s">
        <v>228</v>
      </c>
      <c r="J40" s="1173">
        <v>177586311</v>
      </c>
      <c r="K40" s="844">
        <f t="shared" si="26"/>
        <v>1645069293</v>
      </c>
      <c r="L40" s="460">
        <f t="shared" si="6"/>
        <v>-8.3697109800737106</v>
      </c>
      <c r="M40" s="460">
        <f t="shared" si="7"/>
        <v>-4.626485782698615</v>
      </c>
      <c r="P40" s="300" t="s">
        <v>228</v>
      </c>
      <c r="Q40" s="1173">
        <v>193807433</v>
      </c>
      <c r="R40" s="844">
        <f t="shared" si="20"/>
        <v>1724870166</v>
      </c>
      <c r="S40" s="460">
        <f t="shared" si="21"/>
        <v>5.3958363519725703</v>
      </c>
      <c r="T40" s="460">
        <f t="shared" si="22"/>
        <v>5.5798021176011803</v>
      </c>
      <c r="W40" s="300" t="s">
        <v>228</v>
      </c>
      <c r="X40" s="1063">
        <v>183885284</v>
      </c>
      <c r="Y40" s="844">
        <f t="shared" si="23"/>
        <v>1633712255</v>
      </c>
      <c r="Z40" s="460">
        <f t="shared" si="16"/>
        <v>7.8220864030809825</v>
      </c>
      <c r="AA40" s="460">
        <f t="shared" si="17"/>
        <v>1.1411725455627488</v>
      </c>
      <c r="AE40" s="300" t="s">
        <v>228</v>
      </c>
      <c r="AF40" s="845">
        <v>170545099</v>
      </c>
      <c r="AG40" s="844">
        <f t="shared" si="24"/>
        <v>1615279133</v>
      </c>
      <c r="AH40" s="460">
        <f t="shared" si="18"/>
        <v>-8.2343186126247622E-2</v>
      </c>
      <c r="AI40" s="478">
        <f t="shared" si="19"/>
        <v>3.3214746598519951</v>
      </c>
      <c r="AM40" s="287" t="s">
        <v>228</v>
      </c>
      <c r="AN40" s="276">
        <v>170685647</v>
      </c>
      <c r="AO40" s="463">
        <v>1563352767</v>
      </c>
      <c r="AT40" s="287" t="s">
        <v>228</v>
      </c>
      <c r="AU40" s="276">
        <v>173818899</v>
      </c>
      <c r="AV40" s="463">
        <f t="shared" si="27"/>
        <v>1516076830</v>
      </c>
      <c r="AX40" s="300" t="s">
        <v>228</v>
      </c>
      <c r="AY40" s="276">
        <v>150851118</v>
      </c>
      <c r="AZ40"/>
    </row>
    <row r="41" spans="1:52" ht="15" customHeight="1">
      <c r="A41" s="300" t="s">
        <v>229</v>
      </c>
      <c r="B41" s="1173"/>
      <c r="C41" s="844"/>
      <c r="D41" s="460">
        <f t="shared" si="14"/>
        <v>-100</v>
      </c>
      <c r="E41" s="460">
        <f t="shared" si="15"/>
        <v>-100</v>
      </c>
      <c r="I41" s="300" t="s">
        <v>229</v>
      </c>
      <c r="J41" s="1173">
        <v>167655225</v>
      </c>
      <c r="K41" s="844">
        <f t="shared" si="26"/>
        <v>1812724518</v>
      </c>
      <c r="L41" s="460">
        <f t="shared" si="6"/>
        <v>-9.9614446675005013</v>
      </c>
      <c r="M41" s="460">
        <f t="shared" si="7"/>
        <v>-5.1462928163846939</v>
      </c>
      <c r="P41" s="300" t="s">
        <v>229</v>
      </c>
      <c r="Q41" s="1173">
        <v>186203815</v>
      </c>
      <c r="R41" s="844">
        <f t="shared" si="20"/>
        <v>1911073981</v>
      </c>
      <c r="S41" s="460">
        <f t="shared" si="21"/>
        <v>2.0355242605777613</v>
      </c>
      <c r="T41" s="460">
        <f t="shared" si="22"/>
        <v>5.223678385572577</v>
      </c>
      <c r="W41" s="300" t="s">
        <v>229</v>
      </c>
      <c r="X41" s="1063">
        <v>182489203</v>
      </c>
      <c r="Y41" s="844">
        <f t="shared" si="23"/>
        <v>1816201458</v>
      </c>
      <c r="Z41" s="460">
        <f t="shared" si="16"/>
        <v>7.9658113988599473</v>
      </c>
      <c r="AA41" s="460">
        <f t="shared" si="17"/>
        <v>1.7876624041250047</v>
      </c>
      <c r="AE41" s="300" t="s">
        <v>229</v>
      </c>
      <c r="AF41" s="845">
        <v>169024991</v>
      </c>
      <c r="AG41" s="844">
        <f t="shared" si="24"/>
        <v>1784304124</v>
      </c>
      <c r="AH41" s="460">
        <f t="shared" si="18"/>
        <v>1.3397332283616921</v>
      </c>
      <c r="AI41" s="478">
        <f t="shared" si="19"/>
        <v>3.1304294728698041</v>
      </c>
      <c r="AM41" s="287" t="s">
        <v>229</v>
      </c>
      <c r="AN41" s="276">
        <v>166790444</v>
      </c>
      <c r="AO41" s="463">
        <v>1730143211</v>
      </c>
      <c r="AQ41" s="302"/>
      <c r="AR41" s="302"/>
      <c r="AT41" s="287" t="s">
        <v>229</v>
      </c>
      <c r="AU41" s="276">
        <v>154339709</v>
      </c>
      <c r="AV41" s="463">
        <f t="shared" si="27"/>
        <v>1670416539</v>
      </c>
      <c r="AX41" s="300" t="s">
        <v>229</v>
      </c>
      <c r="AY41" s="276">
        <v>143678542</v>
      </c>
      <c r="AZ41"/>
    </row>
    <row r="42" spans="1:52" ht="15" customHeight="1">
      <c r="A42" s="300" t="s">
        <v>230</v>
      </c>
      <c r="B42" s="1063"/>
      <c r="C42" s="844"/>
      <c r="D42" s="460">
        <f t="shared" si="14"/>
        <v>-100</v>
      </c>
      <c r="E42" s="460">
        <f t="shared" si="15"/>
        <v>-100</v>
      </c>
      <c r="I42" s="300" t="s">
        <v>230</v>
      </c>
      <c r="J42" s="1063">
        <v>168147423</v>
      </c>
      <c r="K42" s="844">
        <f t="shared" si="26"/>
        <v>1980871941</v>
      </c>
      <c r="L42" s="460">
        <f t="shared" si="6"/>
        <v>-3.074051130279372</v>
      </c>
      <c r="M42" s="460">
        <f t="shared" si="7"/>
        <v>-4.9738371959887324</v>
      </c>
      <c r="P42" s="300" t="s">
        <v>230</v>
      </c>
      <c r="Q42" s="1063">
        <v>173480296</v>
      </c>
      <c r="R42" s="844">
        <f t="shared" si="20"/>
        <v>2084554277</v>
      </c>
      <c r="S42" s="460">
        <f t="shared" si="21"/>
        <v>-1.4631146190818614</v>
      </c>
      <c r="T42" s="460">
        <f t="shared" si="22"/>
        <v>4.6327651761999151</v>
      </c>
      <c r="W42" s="300" t="s">
        <v>230</v>
      </c>
      <c r="X42" s="1063">
        <v>176056200</v>
      </c>
      <c r="Y42" s="844">
        <f t="shared" si="23"/>
        <v>1992257658</v>
      </c>
      <c r="Z42" s="460">
        <f t="shared" si="16"/>
        <v>-2.5193359971720586</v>
      </c>
      <c r="AA42" s="460">
        <f t="shared" si="17"/>
        <v>1.3917812719728371</v>
      </c>
      <c r="AE42" s="300" t="s">
        <v>230</v>
      </c>
      <c r="AF42" s="276">
        <v>180606279</v>
      </c>
      <c r="AG42" s="844">
        <f t="shared" si="24"/>
        <v>1964910403</v>
      </c>
      <c r="AH42" s="478">
        <f t="shared" si="18"/>
        <v>1.6947482502270061</v>
      </c>
      <c r="AI42" s="478">
        <f t="shared" si="19"/>
        <v>2.9967781605246762</v>
      </c>
      <c r="AJ42" s="477"/>
      <c r="AM42" s="287" t="s">
        <v>230</v>
      </c>
      <c r="AN42" s="276">
        <v>177596466</v>
      </c>
      <c r="AO42" s="463">
        <v>1907739677</v>
      </c>
      <c r="AT42" s="287" t="s">
        <v>230</v>
      </c>
      <c r="AU42" s="276">
        <v>169546637</v>
      </c>
      <c r="AV42" s="463">
        <f t="shared" si="27"/>
        <v>1839963176</v>
      </c>
      <c r="AX42" s="300" t="s">
        <v>230</v>
      </c>
      <c r="AY42" s="276">
        <v>141830833</v>
      </c>
      <c r="AZ42"/>
    </row>
    <row r="43" spans="1:52" ht="15" customHeight="1">
      <c r="A43" s="2"/>
      <c r="B43" s="288"/>
      <c r="C43" s="466"/>
      <c r="D43" s="460"/>
      <c r="E43" s="460"/>
      <c r="I43" s="2"/>
      <c r="J43" s="288"/>
      <c r="K43" s="466"/>
      <c r="L43" s="460"/>
      <c r="M43" s="460"/>
      <c r="P43" s="2"/>
      <c r="Q43" s="288"/>
      <c r="R43" s="466"/>
      <c r="S43" s="460"/>
      <c r="W43" s="2"/>
      <c r="X43" s="288"/>
      <c r="Y43" s="466"/>
      <c r="Z43" s="460"/>
      <c r="AE43" s="2"/>
      <c r="AF43" s="288"/>
      <c r="AG43" s="466"/>
      <c r="AH43" s="478"/>
      <c r="AI43" s="833"/>
      <c r="AM43" s="282"/>
      <c r="AN43" s="288"/>
      <c r="AO43" s="466"/>
      <c r="AT43" s="282"/>
      <c r="AU43" s="288"/>
      <c r="AV43" s="466"/>
      <c r="AX43" s="2"/>
      <c r="AY43" s="288"/>
      <c r="AZ43"/>
    </row>
    <row r="44" spans="1:52" ht="15" customHeight="1">
      <c r="A44" s="298" t="s">
        <v>471</v>
      </c>
      <c r="B44" s="289">
        <f>SUM(B31:B42)</f>
        <v>489817557</v>
      </c>
      <c r="C44" s="467"/>
      <c r="D44" s="460"/>
      <c r="E44" s="460"/>
      <c r="I44" s="298" t="s">
        <v>471</v>
      </c>
      <c r="J44" s="289">
        <f>SUM(J31:J42)</f>
        <v>1980871941</v>
      </c>
      <c r="K44" s="467"/>
      <c r="L44" s="460"/>
      <c r="M44" s="460"/>
      <c r="P44" s="298" t="s">
        <v>413</v>
      </c>
      <c r="Q44" s="289">
        <f>SUM(Q31:Q42)</f>
        <v>2084554277</v>
      </c>
      <c r="R44" s="467"/>
      <c r="S44" s="460"/>
      <c r="W44" s="298" t="s">
        <v>347</v>
      </c>
      <c r="X44" s="289">
        <f>SUM(X31:X42)</f>
        <v>1992257658</v>
      </c>
      <c r="Y44" s="467"/>
      <c r="Z44" s="460"/>
      <c r="AB44" s="738">
        <f>X44/1000000</f>
        <v>1992.257658</v>
      </c>
      <c r="AC44" s="303" t="s">
        <v>277</v>
      </c>
      <c r="AE44" s="298" t="s">
        <v>329</v>
      </c>
      <c r="AF44" s="289">
        <f>SUM(AF31:AF42)</f>
        <v>1964910403</v>
      </c>
      <c r="AG44" s="467"/>
      <c r="AH44" s="478">
        <f>((AF44-AN44)/AN44)*100</f>
        <v>2.9967781605246762</v>
      </c>
      <c r="AI44" s="833"/>
      <c r="AJ44" s="738">
        <f>AF44/1000000</f>
        <v>1964.9104030000001</v>
      </c>
      <c r="AK44" s="303" t="s">
        <v>277</v>
      </c>
      <c r="AL44" s="477"/>
      <c r="AM44" s="280" t="s">
        <v>275</v>
      </c>
      <c r="AN44" s="289">
        <f>SUM(AN31:AN42)</f>
        <v>1907739677</v>
      </c>
      <c r="AO44" s="467"/>
      <c r="AQ44" s="738">
        <f>AN44/1000000</f>
        <v>1907.739677</v>
      </c>
      <c r="AR44" s="831" t="s">
        <v>277</v>
      </c>
      <c r="AT44" s="280" t="s">
        <v>269</v>
      </c>
      <c r="AU44" s="289">
        <f>SUM(AU31:AU42)</f>
        <v>1839963176</v>
      </c>
      <c r="AV44" s="467"/>
      <c r="AX44" s="298" t="s">
        <v>272</v>
      </c>
      <c r="AY44" s="289">
        <f>SUM(AY31:AY42)</f>
        <v>1654707814</v>
      </c>
      <c r="AZ44"/>
    </row>
    <row r="45" spans="1:52" ht="15" customHeight="1">
      <c r="AH45"/>
      <c r="AM45" s="290"/>
      <c r="AN45" s="291"/>
      <c r="AO45" s="291"/>
      <c r="AX45" s="282"/>
      <c r="AY45" s="282"/>
    </row>
    <row r="46" spans="1:52" ht="15" customHeight="1">
      <c r="AB46" s="477"/>
      <c r="AC46" s="477"/>
      <c r="AH46"/>
      <c r="AM46" s="282"/>
      <c r="AN46" s="282"/>
      <c r="AO46" s="282"/>
      <c r="AX46" s="282"/>
      <c r="AY46" s="282"/>
    </row>
    <row r="47" spans="1:52" ht="15" customHeight="1">
      <c r="K47" s="1336"/>
      <c r="L47" s="282"/>
      <c r="AG47" s="474"/>
      <c r="AM47" s="282"/>
      <c r="AN47" s="282"/>
      <c r="AO47" s="475"/>
      <c r="AX47" s="282"/>
      <c r="AY47" s="282"/>
    </row>
    <row r="48" spans="1:52" ht="15" customHeight="1">
      <c r="K48" s="1337"/>
      <c r="L48" s="282"/>
      <c r="AI48" s="477"/>
      <c r="AM48" s="282"/>
      <c r="AN48" s="282"/>
      <c r="AO48" s="282"/>
      <c r="AX48" s="282"/>
      <c r="AY48" s="282"/>
    </row>
    <row r="49" spans="11:41" ht="15" customHeight="1">
      <c r="K49" s="1337"/>
      <c r="L49" s="282"/>
      <c r="AM49" s="282"/>
      <c r="AN49" s="282"/>
      <c r="AO49" s="282"/>
    </row>
    <row r="50" spans="11:41" ht="15" customHeight="1">
      <c r="AM50" s="282"/>
      <c r="AN50" s="282"/>
      <c r="AO50" s="282"/>
    </row>
    <row r="51" spans="11:41" ht="15" customHeight="1">
      <c r="AI51" s="477"/>
      <c r="AJ51" s="474"/>
      <c r="AK51" s="474"/>
      <c r="AM51" s="282"/>
      <c r="AN51" s="282"/>
      <c r="AO51" s="282"/>
    </row>
    <row r="52" spans="11:41" ht="15" customHeight="1">
      <c r="AM52" s="282"/>
      <c r="AN52" s="282"/>
      <c r="AO52" s="282"/>
    </row>
    <row r="53" spans="11:41" ht="15" customHeight="1">
      <c r="AM53" s="282"/>
      <c r="AN53" s="282"/>
      <c r="AO53" s="282"/>
    </row>
    <row r="54" spans="11:41" ht="15" customHeight="1">
      <c r="AM54" s="282"/>
      <c r="AN54" s="282"/>
      <c r="AO54" s="282"/>
    </row>
    <row r="55" spans="11:41" ht="15" customHeight="1">
      <c r="AM55" s="282"/>
      <c r="AN55" s="282"/>
      <c r="AO55" s="282"/>
    </row>
    <row r="56" spans="11:41" ht="15" customHeight="1">
      <c r="AM56" s="282"/>
      <c r="AN56" s="282"/>
      <c r="AO56" s="282"/>
    </row>
    <row r="57" spans="11:41" ht="15" customHeight="1">
      <c r="AM57" s="282"/>
      <c r="AN57" s="282"/>
      <c r="AO57" s="282"/>
    </row>
    <row r="58" spans="11:41" ht="15" customHeight="1">
      <c r="AM58" s="282"/>
      <c r="AN58" s="282"/>
      <c r="AO58" s="282"/>
    </row>
    <row r="59" spans="11:41" ht="15" customHeight="1">
      <c r="AM59" s="282"/>
      <c r="AN59" s="282"/>
      <c r="AO59" s="282"/>
    </row>
    <row r="60" spans="11:41" ht="15" customHeight="1">
      <c r="AM60" s="282"/>
      <c r="AN60" s="282"/>
      <c r="AO60" s="282"/>
    </row>
    <row r="61" spans="11:41" ht="15" customHeight="1">
      <c r="AM61" s="282"/>
      <c r="AN61" s="282"/>
      <c r="AO61" s="282"/>
    </row>
    <row r="62" spans="11:41" ht="15" customHeight="1">
      <c r="AM62" s="282"/>
      <c r="AN62" s="282"/>
      <c r="AO62" s="282"/>
    </row>
    <row r="63" spans="11:41" ht="15" customHeight="1">
      <c r="AM63" s="282"/>
      <c r="AN63" s="282"/>
      <c r="AO63" s="282"/>
    </row>
    <row r="64" spans="11:41" ht="15" customHeight="1">
      <c r="AM64" s="282"/>
      <c r="AN64" s="282"/>
      <c r="AO64" s="282"/>
    </row>
    <row r="65" spans="39:41" ht="15" customHeight="1">
      <c r="AM65" s="282"/>
      <c r="AN65" s="282"/>
      <c r="AO65" s="282"/>
    </row>
    <row r="66" spans="39:41" ht="15" customHeight="1">
      <c r="AM66" s="282"/>
      <c r="AN66" s="282"/>
      <c r="AO66" s="282"/>
    </row>
    <row r="67" spans="39:41" ht="15" customHeight="1">
      <c r="AM67" s="282"/>
      <c r="AN67" s="282"/>
      <c r="AO67" s="282"/>
    </row>
    <row r="68" spans="39:41" ht="15" customHeight="1">
      <c r="AM68" s="282"/>
      <c r="AN68" s="282"/>
      <c r="AO68" s="282"/>
    </row>
    <row r="69" spans="39:41" ht="15" customHeight="1">
      <c r="AM69" s="282"/>
      <c r="AN69" s="282"/>
      <c r="AO69" s="282"/>
    </row>
    <row r="70" spans="39:41" ht="15" customHeight="1">
      <c r="AM70" s="282"/>
      <c r="AN70" s="282"/>
      <c r="AO70" s="282"/>
    </row>
    <row r="71" spans="39:41" ht="15" customHeight="1">
      <c r="AM71" s="282"/>
      <c r="AN71" s="282"/>
      <c r="AO71" s="282"/>
    </row>
    <row r="72" spans="39:41" ht="15" customHeight="1">
      <c r="AM72" s="282"/>
      <c r="AN72" s="282"/>
      <c r="AO72" s="282"/>
    </row>
    <row r="73" spans="39:41" ht="15" customHeight="1">
      <c r="AM73" s="282"/>
      <c r="AN73" s="282"/>
      <c r="AO73" s="282"/>
    </row>
    <row r="74" spans="39:41" ht="15" customHeight="1">
      <c r="AM74" s="282"/>
      <c r="AN74" s="282"/>
      <c r="AO74" s="282"/>
    </row>
    <row r="75" spans="39:41" ht="15" customHeight="1">
      <c r="AM75" s="282"/>
      <c r="AN75" s="282"/>
      <c r="AO75" s="282"/>
    </row>
    <row r="76" spans="39:41" ht="15" customHeight="1">
      <c r="AM76" s="282"/>
      <c r="AN76" s="282"/>
      <c r="AO76" s="282"/>
    </row>
    <row r="77" spans="39:41" ht="15" customHeight="1">
      <c r="AM77" s="282"/>
      <c r="AN77" s="282"/>
      <c r="AO77" s="282"/>
    </row>
    <row r="78" spans="39:41" ht="15" customHeight="1">
      <c r="AM78" s="282"/>
      <c r="AN78" s="282"/>
      <c r="AO78" s="282"/>
    </row>
    <row r="79" spans="39:41" ht="15" customHeight="1">
      <c r="AM79" s="282"/>
      <c r="AN79" s="282"/>
      <c r="AO79" s="282"/>
    </row>
    <row r="80" spans="39:41" ht="15" customHeight="1">
      <c r="AM80" s="282"/>
      <c r="AN80" s="282"/>
      <c r="AO80" s="282"/>
    </row>
    <row r="81" spans="39:41" ht="15" customHeight="1">
      <c r="AM81" s="282"/>
      <c r="AN81" s="282"/>
      <c r="AO81" s="282"/>
    </row>
    <row r="82" spans="39:41" ht="15" customHeight="1">
      <c r="AM82" s="282"/>
      <c r="AN82" s="282"/>
      <c r="AO82" s="282"/>
    </row>
    <row r="83" spans="39:41" ht="15" customHeight="1">
      <c r="AM83" s="282"/>
      <c r="AN83" s="282"/>
      <c r="AO83" s="282"/>
    </row>
    <row r="84" spans="39:41" ht="15" customHeight="1">
      <c r="AM84" s="282"/>
      <c r="AN84" s="282"/>
      <c r="AO84" s="282"/>
    </row>
    <row r="85" spans="39:41" ht="15" customHeight="1">
      <c r="AM85" s="282"/>
      <c r="AN85" s="282"/>
      <c r="AO85" s="282"/>
    </row>
    <row r="86" spans="39:41" ht="15" customHeight="1">
      <c r="AM86" s="282"/>
      <c r="AN86" s="282"/>
      <c r="AO86" s="282"/>
    </row>
    <row r="87" spans="39:41" ht="15" customHeight="1">
      <c r="AM87" s="282"/>
      <c r="AN87" s="282"/>
      <c r="AO87" s="282"/>
    </row>
    <row r="88" spans="39:41" ht="15" customHeight="1">
      <c r="AM88" s="282"/>
      <c r="AN88" s="282"/>
      <c r="AO88" s="282"/>
    </row>
    <row r="89" spans="39:41" ht="15" customHeight="1">
      <c r="AM89" s="282"/>
      <c r="AN89" s="282"/>
      <c r="AO89" s="282"/>
    </row>
    <row r="90" spans="39:41" ht="15" customHeight="1">
      <c r="AM90" s="282"/>
      <c r="AN90" s="282"/>
      <c r="AO90" s="282"/>
    </row>
    <row r="91" spans="39:41" ht="15" customHeight="1">
      <c r="AM91" s="282"/>
      <c r="AN91" s="282"/>
      <c r="AO91" s="282"/>
    </row>
    <row r="92" spans="39:41" ht="15" customHeight="1">
      <c r="AM92" s="282"/>
      <c r="AN92" s="282"/>
      <c r="AO92" s="282"/>
    </row>
    <row r="93" spans="39:41" ht="15" customHeight="1">
      <c r="AM93" s="282"/>
      <c r="AN93" s="282"/>
      <c r="AO93" s="282"/>
    </row>
    <row r="94" spans="39:41" ht="15" customHeight="1">
      <c r="AM94" s="282"/>
      <c r="AN94" s="282"/>
      <c r="AO94" s="282"/>
    </row>
    <row r="95" spans="39:41" ht="15" customHeight="1">
      <c r="AM95" s="282"/>
      <c r="AN95" s="282"/>
      <c r="AO95" s="282"/>
    </row>
    <row r="96" spans="39:41" ht="15" customHeight="1">
      <c r="AM96" s="282"/>
      <c r="AN96" s="282"/>
      <c r="AO96" s="282"/>
    </row>
    <row r="97" spans="39:41" ht="15" customHeight="1">
      <c r="AM97" s="282"/>
      <c r="AN97" s="282"/>
      <c r="AO97" s="282"/>
    </row>
    <row r="98" spans="39:41" ht="15" customHeight="1">
      <c r="AM98" s="282"/>
      <c r="AN98" s="282"/>
      <c r="AO98" s="282"/>
    </row>
    <row r="99" spans="39:41" ht="15" customHeight="1">
      <c r="AM99" s="282"/>
      <c r="AN99" s="282"/>
      <c r="AO99" s="282"/>
    </row>
    <row r="100" spans="39:41" ht="15" customHeight="1">
      <c r="AM100" s="282"/>
      <c r="AN100" s="282"/>
      <c r="AO100" s="282"/>
    </row>
    <row r="101" spans="39:41" ht="15" customHeight="1">
      <c r="AM101" s="282"/>
      <c r="AN101" s="282"/>
      <c r="AO101" s="282"/>
    </row>
    <row r="102" spans="39:41" ht="15" customHeight="1">
      <c r="AM102" s="282"/>
      <c r="AN102" s="282"/>
      <c r="AO102" s="282"/>
    </row>
    <row r="103" spans="39:41" ht="15" customHeight="1">
      <c r="AM103" s="282"/>
      <c r="AN103" s="282"/>
      <c r="AO103" s="282"/>
    </row>
    <row r="104" spans="39:41" ht="15" customHeight="1">
      <c r="AM104" s="282"/>
      <c r="AN104" s="282"/>
      <c r="AO104" s="282"/>
    </row>
    <row r="105" spans="39:41" ht="15" customHeight="1">
      <c r="AM105" s="282"/>
      <c r="AN105" s="282"/>
      <c r="AO105" s="282"/>
    </row>
    <row r="106" spans="39:41" ht="15" customHeight="1">
      <c r="AM106" s="282"/>
      <c r="AN106" s="282"/>
      <c r="AO106" s="282"/>
    </row>
    <row r="107" spans="39:41" ht="15" customHeight="1">
      <c r="AM107" s="282"/>
      <c r="AN107" s="282"/>
      <c r="AO107" s="282"/>
    </row>
    <row r="108" spans="39:41" ht="15" customHeight="1">
      <c r="AM108" s="282"/>
      <c r="AN108" s="282"/>
      <c r="AO108" s="282"/>
    </row>
    <row r="109" spans="39:41" ht="15" customHeight="1">
      <c r="AM109" s="282"/>
      <c r="AN109" s="282"/>
      <c r="AO109" s="282"/>
    </row>
    <row r="110" spans="39:41" ht="15" customHeight="1">
      <c r="AM110" s="282"/>
      <c r="AN110" s="282"/>
      <c r="AO110" s="282"/>
    </row>
    <row r="111" spans="39:41" ht="15" customHeight="1">
      <c r="AM111" s="282"/>
      <c r="AN111" s="282"/>
      <c r="AO111" s="282"/>
    </row>
    <row r="112" spans="39:41" ht="15" customHeight="1">
      <c r="AM112" s="282"/>
      <c r="AN112" s="282"/>
      <c r="AO112" s="282"/>
    </row>
    <row r="113" spans="39:41" ht="15" customHeight="1">
      <c r="AM113" s="282"/>
      <c r="AN113" s="282"/>
      <c r="AO113" s="282"/>
    </row>
    <row r="114" spans="39:41" ht="15" customHeight="1">
      <c r="AM114" s="282"/>
      <c r="AN114" s="282"/>
      <c r="AO114" s="282"/>
    </row>
    <row r="115" spans="39:41" ht="15" customHeight="1">
      <c r="AM115" s="282"/>
      <c r="AN115" s="282"/>
      <c r="AO115" s="282"/>
    </row>
    <row r="116" spans="39:41" ht="15" customHeight="1">
      <c r="AM116" s="282"/>
      <c r="AN116" s="282"/>
      <c r="AO116" s="282"/>
    </row>
    <row r="117" spans="39:41" ht="15" customHeight="1">
      <c r="AM117" s="282"/>
      <c r="AN117" s="282"/>
      <c r="AO117" s="282"/>
    </row>
    <row r="118" spans="39:41" ht="15" customHeight="1">
      <c r="AM118" s="282"/>
      <c r="AN118" s="282"/>
      <c r="AO118" s="282"/>
    </row>
    <row r="119" spans="39:41" ht="15" customHeight="1">
      <c r="AM119" s="282"/>
      <c r="AN119" s="282"/>
      <c r="AO119" s="282"/>
    </row>
    <row r="120" spans="39:41" ht="15" customHeight="1">
      <c r="AM120" s="282"/>
      <c r="AN120" s="282"/>
      <c r="AO120" s="282"/>
    </row>
    <row r="121" spans="39:41" ht="15" customHeight="1">
      <c r="AM121" s="282"/>
      <c r="AN121" s="282"/>
      <c r="AO121" s="282"/>
    </row>
    <row r="122" spans="39:41" ht="15" customHeight="1">
      <c r="AM122" s="282"/>
      <c r="AN122" s="282"/>
      <c r="AO122" s="282"/>
    </row>
    <row r="123" spans="39:41" ht="15" customHeight="1">
      <c r="AM123" s="282"/>
      <c r="AN123" s="282"/>
      <c r="AO123" s="282"/>
    </row>
    <row r="124" spans="39:41" ht="15" customHeight="1">
      <c r="AM124" s="282"/>
      <c r="AN124" s="282"/>
      <c r="AO124" s="282"/>
    </row>
    <row r="125" spans="39:41" ht="15" customHeight="1">
      <c r="AM125" s="282"/>
      <c r="AN125" s="282"/>
      <c r="AO125" s="282"/>
    </row>
    <row r="126" spans="39:41" ht="15" customHeight="1">
      <c r="AM126" s="282"/>
      <c r="AN126" s="282"/>
      <c r="AO126" s="282"/>
    </row>
    <row r="127" spans="39:41" ht="15" customHeight="1">
      <c r="AM127" s="282"/>
      <c r="AN127" s="282"/>
      <c r="AO127" s="282"/>
    </row>
    <row r="128" spans="39:41" ht="15" customHeight="1">
      <c r="AM128" s="282"/>
      <c r="AN128" s="282"/>
      <c r="AO128" s="282"/>
    </row>
    <row r="129" spans="39:41" ht="15" customHeight="1">
      <c r="AM129" s="282"/>
      <c r="AN129" s="282"/>
      <c r="AO129" s="282"/>
    </row>
    <row r="130" spans="39:41" ht="15" customHeight="1">
      <c r="AM130" s="282"/>
      <c r="AN130" s="282"/>
      <c r="AO130" s="282"/>
    </row>
    <row r="131" spans="39:41" ht="15" customHeight="1">
      <c r="AM131" s="282"/>
      <c r="AN131" s="282"/>
      <c r="AO131" s="282"/>
    </row>
    <row r="132" spans="39:41" ht="15" customHeight="1">
      <c r="AM132" s="282"/>
      <c r="AN132" s="282"/>
      <c r="AO132" s="282"/>
    </row>
    <row r="133" spans="39:41" ht="15" customHeight="1">
      <c r="AM133" s="282"/>
      <c r="AN133" s="282"/>
      <c r="AO133" s="282"/>
    </row>
    <row r="134" spans="39:41" ht="15" customHeight="1">
      <c r="AM134" s="282"/>
      <c r="AN134" s="282"/>
      <c r="AO134" s="282"/>
    </row>
    <row r="135" spans="39:41" ht="15" customHeight="1">
      <c r="AM135" s="282"/>
      <c r="AN135" s="282"/>
      <c r="AO135" s="282"/>
    </row>
    <row r="136" spans="39:41" ht="15" customHeight="1">
      <c r="AM136" s="282"/>
      <c r="AN136" s="282"/>
      <c r="AO136" s="282"/>
    </row>
    <row r="137" spans="39:41" ht="15" customHeight="1">
      <c r="AM137" s="282"/>
      <c r="AN137" s="282"/>
      <c r="AO137" s="282"/>
    </row>
    <row r="138" spans="39:41" ht="15" customHeight="1">
      <c r="AM138" s="282"/>
      <c r="AN138" s="282"/>
      <c r="AO138" s="282"/>
    </row>
    <row r="139" spans="39:41" ht="15" customHeight="1">
      <c r="AM139" s="282"/>
      <c r="AN139" s="282"/>
      <c r="AO139" s="282"/>
    </row>
    <row r="140" spans="39:41" ht="15" customHeight="1">
      <c r="AM140" s="282"/>
      <c r="AN140" s="282"/>
      <c r="AO140" s="282"/>
    </row>
    <row r="141" spans="39:41" ht="15" customHeight="1">
      <c r="AM141" s="282"/>
      <c r="AN141" s="282"/>
      <c r="AO141" s="282"/>
    </row>
    <row r="142" spans="39:41" ht="15" customHeight="1">
      <c r="AM142" s="282"/>
      <c r="AN142" s="282"/>
      <c r="AO142" s="282"/>
    </row>
    <row r="143" spans="39:41" ht="15" customHeight="1">
      <c r="AM143" s="282"/>
      <c r="AN143" s="282"/>
      <c r="AO143" s="282"/>
    </row>
    <row r="144" spans="39:41" ht="15" customHeight="1">
      <c r="AM144" s="282"/>
      <c r="AN144" s="282"/>
      <c r="AO144" s="282"/>
    </row>
    <row r="145" spans="39:41" ht="15" customHeight="1">
      <c r="AM145" s="282"/>
      <c r="AN145" s="282"/>
      <c r="AO145" s="282"/>
    </row>
    <row r="146" spans="39:41" ht="15" customHeight="1">
      <c r="AM146" s="282"/>
      <c r="AN146" s="282"/>
      <c r="AO146" s="282"/>
    </row>
    <row r="147" spans="39:41" ht="15" customHeight="1">
      <c r="AM147" s="282"/>
      <c r="AN147" s="282"/>
      <c r="AO147" s="282"/>
    </row>
    <row r="148" spans="39:41" ht="15" customHeight="1">
      <c r="AM148" s="282"/>
      <c r="AN148" s="282"/>
      <c r="AO148" s="282"/>
    </row>
    <row r="149" spans="39:41" ht="15" customHeight="1">
      <c r="AM149" s="282"/>
      <c r="AN149" s="282"/>
      <c r="AO149" s="282"/>
    </row>
    <row r="150" spans="39:41" ht="15" customHeight="1">
      <c r="AM150" s="282"/>
      <c r="AN150" s="282"/>
      <c r="AO150" s="282"/>
    </row>
    <row r="151" spans="39:41" ht="15" customHeight="1">
      <c r="AM151" s="282"/>
      <c r="AN151" s="282"/>
      <c r="AO151" s="282"/>
    </row>
    <row r="152" spans="39:41" ht="15" customHeight="1">
      <c r="AM152" s="282"/>
      <c r="AN152" s="282"/>
      <c r="AO152" s="282"/>
    </row>
    <row r="153" spans="39:41" ht="15" customHeight="1">
      <c r="AM153" s="282"/>
      <c r="AN153" s="282"/>
      <c r="AO153" s="282"/>
    </row>
    <row r="154" spans="39:41" ht="15" customHeight="1">
      <c r="AM154" s="282"/>
      <c r="AN154" s="282"/>
      <c r="AO154" s="282"/>
    </row>
    <row r="155" spans="39:41" ht="15" customHeight="1">
      <c r="AM155" s="282"/>
      <c r="AN155" s="282"/>
      <c r="AO155" s="282"/>
    </row>
    <row r="156" spans="39:41" ht="15" customHeight="1">
      <c r="AM156" s="282"/>
      <c r="AN156" s="282"/>
      <c r="AO156" s="282"/>
    </row>
    <row r="157" spans="39:41" ht="15" customHeight="1">
      <c r="AM157" s="282"/>
      <c r="AN157" s="282"/>
      <c r="AO157" s="282"/>
    </row>
    <row r="158" spans="39:41" ht="15" customHeight="1">
      <c r="AM158" s="282"/>
      <c r="AN158" s="282"/>
      <c r="AO158" s="282"/>
    </row>
    <row r="159" spans="39:41" ht="15" customHeight="1">
      <c r="AM159" s="282"/>
      <c r="AN159" s="282"/>
      <c r="AO159" s="282"/>
    </row>
    <row r="160" spans="39:41" ht="15" customHeight="1">
      <c r="AM160" s="282"/>
      <c r="AN160" s="282"/>
      <c r="AO160" s="282"/>
    </row>
    <row r="161" spans="39:41" ht="15" customHeight="1">
      <c r="AM161" s="282"/>
      <c r="AN161" s="282"/>
      <c r="AO161" s="282"/>
    </row>
    <row r="162" spans="39:41" ht="15" customHeight="1">
      <c r="AM162" s="282"/>
      <c r="AN162" s="282"/>
      <c r="AO162" s="282"/>
    </row>
    <row r="163" spans="39:41" ht="15" customHeight="1">
      <c r="AM163" s="282"/>
      <c r="AN163" s="282"/>
      <c r="AO163" s="282"/>
    </row>
    <row r="164" spans="39:41" ht="15" customHeight="1">
      <c r="AM164" s="282"/>
      <c r="AN164" s="282"/>
      <c r="AO164" s="282"/>
    </row>
    <row r="165" spans="39:41" ht="15" customHeight="1">
      <c r="AM165" s="282"/>
      <c r="AN165" s="282"/>
      <c r="AO165" s="282"/>
    </row>
    <row r="166" spans="39:41" ht="15" customHeight="1">
      <c r="AM166" s="282"/>
      <c r="AN166" s="282"/>
      <c r="AO166" s="282"/>
    </row>
    <row r="167" spans="39:41" ht="15" customHeight="1">
      <c r="AM167" s="282"/>
      <c r="AN167" s="282"/>
      <c r="AO167" s="282"/>
    </row>
    <row r="168" spans="39:41" ht="15" customHeight="1">
      <c r="AM168" s="282"/>
      <c r="AN168" s="282"/>
      <c r="AO168" s="282"/>
    </row>
    <row r="169" spans="39:41" ht="15" customHeight="1">
      <c r="AM169" s="282"/>
      <c r="AN169" s="282"/>
      <c r="AO169" s="282"/>
    </row>
    <row r="170" spans="39:41" ht="15" customHeight="1">
      <c r="AM170" s="282"/>
      <c r="AN170" s="282"/>
      <c r="AO170" s="282"/>
    </row>
    <row r="171" spans="39:41" ht="15" customHeight="1">
      <c r="AM171" s="282"/>
      <c r="AN171" s="282"/>
      <c r="AO171" s="282"/>
    </row>
    <row r="172" spans="39:41" ht="15" customHeight="1">
      <c r="AM172" s="282"/>
      <c r="AN172" s="282"/>
      <c r="AO172" s="282"/>
    </row>
    <row r="173" spans="39:41" ht="15" customHeight="1">
      <c r="AM173" s="282"/>
      <c r="AN173" s="282"/>
      <c r="AO173" s="282"/>
    </row>
    <row r="174" spans="39:41" ht="15" customHeight="1">
      <c r="AM174" s="282"/>
      <c r="AN174" s="282"/>
      <c r="AO174" s="282"/>
    </row>
    <row r="175" spans="39:41" ht="15" customHeight="1">
      <c r="AM175" s="282"/>
      <c r="AN175" s="282"/>
      <c r="AO175" s="282"/>
    </row>
    <row r="176" spans="39:41" ht="15" customHeight="1">
      <c r="AM176" s="282"/>
      <c r="AN176" s="282"/>
      <c r="AO176" s="282"/>
    </row>
    <row r="177" spans="39:41" ht="15" customHeight="1">
      <c r="AM177" s="282"/>
      <c r="AN177" s="282"/>
      <c r="AO177" s="282"/>
    </row>
    <row r="178" spans="39:41" ht="15" customHeight="1">
      <c r="AM178" s="282"/>
      <c r="AN178" s="282"/>
      <c r="AO178" s="282"/>
    </row>
    <row r="179" spans="39:41" ht="15" customHeight="1">
      <c r="AM179" s="282"/>
      <c r="AN179" s="282"/>
      <c r="AO179" s="282"/>
    </row>
    <row r="180" spans="39:41" ht="15" customHeight="1">
      <c r="AM180" s="282"/>
      <c r="AN180" s="282"/>
      <c r="AO180" s="282"/>
    </row>
    <row r="181" spans="39:41" ht="15" customHeight="1">
      <c r="AM181" s="282"/>
      <c r="AN181" s="282"/>
      <c r="AO181" s="282"/>
    </row>
    <row r="182" spans="39:41" ht="15" customHeight="1">
      <c r="AM182" s="282"/>
      <c r="AN182" s="282"/>
      <c r="AO182" s="282"/>
    </row>
    <row r="183" spans="39:41" ht="15" customHeight="1">
      <c r="AM183" s="282"/>
      <c r="AN183" s="282"/>
      <c r="AO183" s="282"/>
    </row>
    <row r="184" spans="39:41" ht="15" customHeight="1">
      <c r="AM184" s="282"/>
      <c r="AN184" s="282"/>
      <c r="AO184" s="282"/>
    </row>
    <row r="185" spans="39:41" ht="15" customHeight="1">
      <c r="AM185" s="282"/>
      <c r="AN185" s="282"/>
      <c r="AO185" s="282"/>
    </row>
    <row r="186" spans="39:41" ht="15" customHeight="1">
      <c r="AM186" s="282"/>
      <c r="AN186" s="282"/>
      <c r="AO186" s="282"/>
    </row>
    <row r="187" spans="39:41" ht="15" customHeight="1">
      <c r="AM187" s="282"/>
      <c r="AN187" s="282"/>
      <c r="AO187" s="282"/>
    </row>
    <row r="188" spans="39:41" ht="15" customHeight="1">
      <c r="AM188" s="282"/>
      <c r="AN188" s="282"/>
      <c r="AO188" s="282"/>
    </row>
    <row r="189" spans="39:41" ht="15" customHeight="1">
      <c r="AM189" s="282"/>
      <c r="AN189" s="282"/>
      <c r="AO189" s="282"/>
    </row>
    <row r="190" spans="39:41" ht="15" customHeight="1">
      <c r="AM190" s="282"/>
      <c r="AN190" s="282"/>
      <c r="AO190" s="282"/>
    </row>
    <row r="191" spans="39:41" ht="15" customHeight="1">
      <c r="AM191" s="282"/>
      <c r="AN191" s="282"/>
      <c r="AO191" s="282"/>
    </row>
    <row r="192" spans="39:41" ht="15" customHeight="1">
      <c r="AM192" s="282"/>
      <c r="AN192" s="282"/>
      <c r="AO192" s="282"/>
    </row>
    <row r="193" spans="39:41" ht="15" customHeight="1">
      <c r="AM193" s="282"/>
      <c r="AN193" s="282"/>
      <c r="AO193" s="282"/>
    </row>
    <row r="194" spans="39:41" ht="15" customHeight="1">
      <c r="AM194" s="282"/>
      <c r="AN194" s="282"/>
      <c r="AO194" s="282"/>
    </row>
    <row r="195" spans="39:41" ht="15" customHeight="1">
      <c r="AM195" s="282"/>
      <c r="AN195" s="282"/>
      <c r="AO195" s="282"/>
    </row>
    <row r="196" spans="39:41" ht="15" customHeight="1">
      <c r="AM196" s="282"/>
      <c r="AN196" s="282"/>
      <c r="AO196" s="282"/>
    </row>
    <row r="197" spans="39:41" ht="15" customHeight="1">
      <c r="AM197" s="282"/>
      <c r="AN197" s="282"/>
      <c r="AO197" s="282"/>
    </row>
    <row r="198" spans="39:41" ht="15" customHeight="1">
      <c r="AM198" s="282"/>
      <c r="AN198" s="282"/>
      <c r="AO198" s="282"/>
    </row>
    <row r="199" spans="39:41" ht="15" customHeight="1">
      <c r="AM199" s="282"/>
      <c r="AN199" s="282"/>
      <c r="AO199" s="282"/>
    </row>
    <row r="200" spans="39:41" ht="15" customHeight="1">
      <c r="AM200" s="282"/>
      <c r="AN200" s="282"/>
      <c r="AO200" s="282"/>
    </row>
    <row r="201" spans="39:41" ht="15" customHeight="1">
      <c r="AM201" s="282"/>
      <c r="AN201" s="282"/>
      <c r="AO201" s="282"/>
    </row>
    <row r="202" spans="39:41" ht="15" customHeight="1">
      <c r="AM202" s="282"/>
      <c r="AN202" s="282"/>
      <c r="AO202" s="282"/>
    </row>
    <row r="203" spans="39:41" ht="15" customHeight="1">
      <c r="AM203" s="282"/>
      <c r="AN203" s="282"/>
      <c r="AO203" s="282"/>
    </row>
    <row r="204" spans="39:41" ht="15" customHeight="1">
      <c r="AM204" s="282"/>
      <c r="AN204" s="282"/>
      <c r="AO204" s="282"/>
    </row>
    <row r="205" spans="39:41" ht="15" customHeight="1">
      <c r="AM205" s="282"/>
      <c r="AN205" s="282"/>
      <c r="AO205" s="282"/>
    </row>
    <row r="206" spans="39:41" ht="15" customHeight="1">
      <c r="AM206" s="282"/>
      <c r="AN206" s="282"/>
      <c r="AO206" s="282"/>
    </row>
    <row r="207" spans="39:41">
      <c r="AM207" s="282"/>
      <c r="AN207" s="282"/>
      <c r="AO207" s="282"/>
    </row>
    <row r="208" spans="39:41">
      <c r="AM208" s="282"/>
      <c r="AN208" s="282"/>
      <c r="AO208" s="282"/>
    </row>
    <row r="209" spans="39:41">
      <c r="AM209" s="282"/>
      <c r="AN209" s="282"/>
      <c r="AO209" s="282"/>
    </row>
    <row r="210" spans="39:41">
      <c r="AM210" s="282"/>
      <c r="AN210" s="282"/>
      <c r="AO210" s="282"/>
    </row>
    <row r="211" spans="39:41">
      <c r="AM211" s="282"/>
      <c r="AN211" s="282"/>
      <c r="AO211" s="282"/>
    </row>
    <row r="212" spans="39:41">
      <c r="AM212" s="282"/>
      <c r="AN212" s="282"/>
      <c r="AO212" s="282"/>
    </row>
    <row r="213" spans="39:41">
      <c r="AM213" s="282"/>
      <c r="AN213" s="282"/>
      <c r="AO213" s="282"/>
    </row>
    <row r="214" spans="39:41">
      <c r="AM214" s="282"/>
      <c r="AN214" s="282"/>
      <c r="AO214" s="282"/>
    </row>
    <row r="215" spans="39:41">
      <c r="AM215" s="282"/>
      <c r="AN215" s="282"/>
      <c r="AO215" s="282"/>
    </row>
    <row r="216" spans="39:41">
      <c r="AM216" s="282"/>
      <c r="AN216" s="282"/>
      <c r="AO216" s="282"/>
    </row>
    <row r="217" spans="39:41">
      <c r="AM217" s="282"/>
      <c r="AN217" s="282"/>
      <c r="AO217" s="282"/>
    </row>
    <row r="218" spans="39:41">
      <c r="AM218" s="282"/>
      <c r="AN218" s="282"/>
      <c r="AO218" s="282"/>
    </row>
    <row r="219" spans="39:41">
      <c r="AM219" s="282"/>
      <c r="AN219" s="282"/>
      <c r="AO219" s="282"/>
    </row>
    <row r="220" spans="39:41">
      <c r="AM220" s="282"/>
      <c r="AN220" s="282"/>
      <c r="AO220" s="282"/>
    </row>
    <row r="221" spans="39:41">
      <c r="AM221" s="282"/>
      <c r="AN221" s="282"/>
      <c r="AO221" s="282"/>
    </row>
    <row r="222" spans="39:41">
      <c r="AM222" s="282"/>
      <c r="AN222" s="282"/>
      <c r="AO222" s="282"/>
    </row>
    <row r="223" spans="39:41">
      <c r="AM223" s="282"/>
      <c r="AN223" s="282"/>
      <c r="AO223" s="282"/>
    </row>
    <row r="224" spans="39:41">
      <c r="AM224" s="282"/>
      <c r="AN224" s="282"/>
      <c r="AO224" s="282"/>
    </row>
    <row r="225" spans="39:41">
      <c r="AM225" s="282"/>
      <c r="AN225" s="282"/>
      <c r="AO225" s="282"/>
    </row>
    <row r="226" spans="39:41">
      <c r="AM226" s="282"/>
      <c r="AN226" s="282"/>
      <c r="AO226" s="282"/>
    </row>
    <row r="227" spans="39:41">
      <c r="AM227" s="282"/>
      <c r="AN227" s="282"/>
      <c r="AO227" s="282"/>
    </row>
    <row r="228" spans="39:41">
      <c r="AM228" s="282"/>
      <c r="AN228" s="282"/>
      <c r="AO228" s="282"/>
    </row>
    <row r="229" spans="39:41">
      <c r="AM229" s="282"/>
      <c r="AN229" s="282"/>
      <c r="AO229" s="282"/>
    </row>
    <row r="230" spans="39:41">
      <c r="AM230" s="282"/>
      <c r="AN230" s="282"/>
      <c r="AO230" s="282"/>
    </row>
    <row r="231" spans="39:41">
      <c r="AM231" s="282"/>
      <c r="AN231" s="282"/>
      <c r="AO231" s="282"/>
    </row>
    <row r="232" spans="39:41">
      <c r="AM232" s="282"/>
      <c r="AN232" s="282"/>
      <c r="AO232" s="282"/>
    </row>
    <row r="233" spans="39:41">
      <c r="AM233" s="282"/>
      <c r="AN233" s="282"/>
      <c r="AO233" s="282"/>
    </row>
    <row r="234" spans="39:41">
      <c r="AM234" s="282"/>
      <c r="AN234" s="282"/>
      <c r="AO234" s="282"/>
    </row>
    <row r="235" spans="39:41">
      <c r="AM235" s="282"/>
      <c r="AN235" s="282"/>
      <c r="AO235" s="282"/>
    </row>
    <row r="236" spans="39:41">
      <c r="AM236" s="282"/>
      <c r="AN236" s="282"/>
      <c r="AO236" s="282"/>
    </row>
    <row r="237" spans="39:41">
      <c r="AM237" s="282"/>
      <c r="AN237" s="282"/>
      <c r="AO237" s="282"/>
    </row>
    <row r="238" spans="39:41">
      <c r="AM238" s="282"/>
      <c r="AN238" s="282"/>
      <c r="AO238" s="282"/>
    </row>
    <row r="239" spans="39:41">
      <c r="AM239" s="282"/>
      <c r="AN239" s="282"/>
      <c r="AO239" s="282"/>
    </row>
    <row r="240" spans="39:41">
      <c r="AM240" s="282"/>
      <c r="AN240" s="282"/>
      <c r="AO240" s="282"/>
    </row>
    <row r="241" spans="39:41">
      <c r="AM241" s="282"/>
      <c r="AN241" s="282"/>
      <c r="AO241" s="282"/>
    </row>
    <row r="242" spans="39:41">
      <c r="AM242" s="282"/>
      <c r="AN242" s="282"/>
      <c r="AO242" s="282"/>
    </row>
    <row r="243" spans="39:41">
      <c r="AM243" s="282"/>
      <c r="AN243" s="282"/>
      <c r="AO243" s="282"/>
    </row>
    <row r="244" spans="39:41">
      <c r="AM244" s="282"/>
      <c r="AN244" s="282"/>
      <c r="AO244" s="282"/>
    </row>
    <row r="245" spans="39:41">
      <c r="AM245" s="282"/>
      <c r="AN245" s="282"/>
      <c r="AO245" s="282"/>
    </row>
    <row r="246" spans="39:41">
      <c r="AM246" s="282"/>
      <c r="AN246" s="282"/>
      <c r="AO246" s="282"/>
    </row>
    <row r="247" spans="39:41">
      <c r="AM247" s="282"/>
      <c r="AN247" s="282"/>
      <c r="AO247" s="282"/>
    </row>
    <row r="248" spans="39:41">
      <c r="AM248" s="282"/>
      <c r="AN248" s="282"/>
      <c r="AO248" s="282"/>
    </row>
    <row r="249" spans="39:41">
      <c r="AM249" s="282"/>
      <c r="AN249" s="282"/>
      <c r="AO249" s="282"/>
    </row>
    <row r="250" spans="39:41">
      <c r="AM250" s="282"/>
      <c r="AN250" s="282"/>
      <c r="AO250" s="282"/>
    </row>
    <row r="251" spans="39:41">
      <c r="AM251" s="282"/>
      <c r="AN251" s="282"/>
      <c r="AO251" s="282"/>
    </row>
    <row r="252" spans="39:41">
      <c r="AM252" s="282"/>
      <c r="AN252" s="282"/>
      <c r="AO252" s="282"/>
    </row>
    <row r="253" spans="39:41">
      <c r="AM253" s="282"/>
      <c r="AN253" s="282"/>
      <c r="AO253" s="282"/>
    </row>
    <row r="254" spans="39:41">
      <c r="AM254" s="282"/>
      <c r="AN254" s="282"/>
      <c r="AO254" s="282"/>
    </row>
    <row r="255" spans="39:41">
      <c r="AM255" s="282"/>
      <c r="AN255" s="282"/>
      <c r="AO255" s="282"/>
    </row>
    <row r="256" spans="39:41">
      <c r="AM256" s="282"/>
      <c r="AN256" s="282"/>
      <c r="AO256" s="282"/>
    </row>
    <row r="257" spans="39:41">
      <c r="AM257" s="282"/>
      <c r="AN257" s="282"/>
      <c r="AO257" s="282"/>
    </row>
    <row r="258" spans="39:41">
      <c r="AM258" s="282"/>
      <c r="AN258" s="282"/>
      <c r="AO258" s="282"/>
    </row>
    <row r="259" spans="39:41">
      <c r="AM259" s="282"/>
      <c r="AN259" s="282"/>
      <c r="AO259" s="282"/>
    </row>
    <row r="260" spans="39:41">
      <c r="AM260" s="282"/>
      <c r="AN260" s="282"/>
      <c r="AO260" s="282"/>
    </row>
    <row r="261" spans="39:41">
      <c r="AM261" s="282"/>
      <c r="AN261" s="282"/>
      <c r="AO261" s="282"/>
    </row>
    <row r="262" spans="39:41">
      <c r="AM262" s="282"/>
      <c r="AN262" s="282"/>
      <c r="AO262" s="282"/>
    </row>
    <row r="263" spans="39:41">
      <c r="AM263" s="282"/>
      <c r="AN263" s="282"/>
      <c r="AO263" s="282"/>
    </row>
    <row r="264" spans="39:41">
      <c r="AM264" s="282"/>
      <c r="AN264" s="282"/>
      <c r="AO264" s="282"/>
    </row>
    <row r="265" spans="39:41">
      <c r="AM265" s="282"/>
      <c r="AN265" s="282"/>
      <c r="AO265" s="282"/>
    </row>
    <row r="266" spans="39:41">
      <c r="AM266" s="282"/>
      <c r="AN266" s="282"/>
      <c r="AO266" s="282"/>
    </row>
    <row r="267" spans="39:41">
      <c r="AM267" s="282"/>
      <c r="AN267" s="282"/>
      <c r="AO267" s="282"/>
    </row>
    <row r="268" spans="39:41">
      <c r="AM268" s="282"/>
      <c r="AN268" s="282"/>
      <c r="AO268" s="282"/>
    </row>
    <row r="269" spans="39:41">
      <c r="AM269" s="282"/>
      <c r="AN269" s="282"/>
      <c r="AO269" s="282"/>
    </row>
    <row r="270" spans="39:41">
      <c r="AM270" s="282"/>
      <c r="AN270" s="282"/>
      <c r="AO270" s="282"/>
    </row>
    <row r="271" spans="39:41">
      <c r="AM271" s="282"/>
      <c r="AN271" s="282"/>
      <c r="AO271" s="282"/>
    </row>
    <row r="272" spans="39:41">
      <c r="AM272" s="282"/>
      <c r="AN272" s="282"/>
      <c r="AO272" s="282"/>
    </row>
    <row r="273" spans="39:41">
      <c r="AM273" s="282"/>
      <c r="AN273" s="282"/>
      <c r="AO273" s="282"/>
    </row>
    <row r="274" spans="39:41">
      <c r="AM274" s="282"/>
      <c r="AN274" s="282"/>
      <c r="AO274" s="282"/>
    </row>
    <row r="275" spans="39:41">
      <c r="AM275" s="282"/>
      <c r="AN275" s="282"/>
      <c r="AO275" s="282"/>
    </row>
    <row r="276" spans="39:41">
      <c r="AM276" s="282"/>
      <c r="AN276" s="282"/>
      <c r="AO276" s="282"/>
    </row>
    <row r="277" spans="39:41">
      <c r="AM277" s="282"/>
      <c r="AN277" s="282"/>
      <c r="AO277" s="282"/>
    </row>
    <row r="278" spans="39:41">
      <c r="AM278" s="282"/>
      <c r="AN278" s="282"/>
      <c r="AO278" s="282"/>
    </row>
    <row r="279" spans="39:41">
      <c r="AM279" s="282"/>
      <c r="AN279" s="282"/>
      <c r="AO279" s="282"/>
    </row>
    <row r="280" spans="39:41">
      <c r="AM280" s="282"/>
      <c r="AN280" s="282"/>
      <c r="AO280" s="282"/>
    </row>
    <row r="281" spans="39:41">
      <c r="AM281" s="282"/>
      <c r="AN281" s="282"/>
      <c r="AO281" s="282"/>
    </row>
    <row r="282" spans="39:41">
      <c r="AM282" s="282"/>
      <c r="AN282" s="282"/>
      <c r="AO282" s="282"/>
    </row>
    <row r="283" spans="39:41">
      <c r="AM283" s="282"/>
      <c r="AN283" s="282"/>
      <c r="AO283" s="282"/>
    </row>
    <row r="284" spans="39:41">
      <c r="AM284" s="282"/>
      <c r="AN284" s="282"/>
      <c r="AO284" s="282"/>
    </row>
    <row r="285" spans="39:41">
      <c r="AM285" s="282"/>
      <c r="AN285" s="282"/>
      <c r="AO285" s="282"/>
    </row>
    <row r="286" spans="39:41">
      <c r="AM286" s="282"/>
      <c r="AN286" s="282"/>
      <c r="AO286" s="282"/>
    </row>
    <row r="287" spans="39:41">
      <c r="AM287" s="282"/>
      <c r="AN287" s="282"/>
      <c r="AO287" s="282"/>
    </row>
    <row r="288" spans="39:41">
      <c r="AM288" s="282"/>
      <c r="AN288" s="282"/>
      <c r="AO288" s="282"/>
    </row>
    <row r="289" spans="39:41">
      <c r="AM289" s="282"/>
      <c r="AN289" s="282"/>
      <c r="AO289" s="282"/>
    </row>
    <row r="290" spans="39:41">
      <c r="AM290" s="282"/>
      <c r="AN290" s="282"/>
      <c r="AO290" s="282"/>
    </row>
    <row r="291" spans="39:41">
      <c r="AM291" s="282"/>
      <c r="AN291" s="282"/>
      <c r="AO291" s="282"/>
    </row>
    <row r="292" spans="39:41">
      <c r="AM292" s="282"/>
      <c r="AN292" s="282"/>
      <c r="AO292" s="282"/>
    </row>
    <row r="293" spans="39:41">
      <c r="AM293" s="282"/>
      <c r="AN293" s="282"/>
      <c r="AO293" s="282"/>
    </row>
    <row r="294" spans="39:41">
      <c r="AM294" s="282"/>
      <c r="AN294" s="282"/>
      <c r="AO294" s="282"/>
    </row>
    <row r="295" spans="39:41">
      <c r="AM295" s="282"/>
      <c r="AN295" s="282"/>
      <c r="AO295" s="282"/>
    </row>
    <row r="296" spans="39:41">
      <c r="AM296" s="282"/>
      <c r="AN296" s="282"/>
      <c r="AO296" s="282"/>
    </row>
    <row r="297" spans="39:41">
      <c r="AM297" s="282"/>
      <c r="AN297" s="282"/>
      <c r="AO297" s="282"/>
    </row>
    <row r="298" spans="39:41">
      <c r="AM298" s="282"/>
      <c r="AN298" s="282"/>
      <c r="AO298" s="282"/>
    </row>
    <row r="299" spans="39:41">
      <c r="AM299" s="282"/>
      <c r="AN299" s="282"/>
      <c r="AO299" s="282"/>
    </row>
    <row r="300" spans="39:41">
      <c r="AM300" s="282"/>
      <c r="AN300" s="282"/>
      <c r="AO300" s="282"/>
    </row>
    <row r="301" spans="39:41">
      <c r="AM301" s="282"/>
      <c r="AN301" s="282"/>
      <c r="AO301" s="282"/>
    </row>
    <row r="302" spans="39:41">
      <c r="AM302" s="282"/>
      <c r="AN302" s="282"/>
      <c r="AO302" s="282"/>
    </row>
    <row r="303" spans="39:41">
      <c r="AM303" s="282"/>
      <c r="AN303" s="282"/>
      <c r="AO303" s="282"/>
    </row>
    <row r="304" spans="39:41">
      <c r="AM304" s="282"/>
      <c r="AN304" s="282"/>
      <c r="AO304" s="282"/>
    </row>
    <row r="305" spans="39:41">
      <c r="AM305" s="282"/>
      <c r="AN305" s="282"/>
      <c r="AO305" s="282"/>
    </row>
    <row r="306" spans="39:41">
      <c r="AM306" s="282"/>
      <c r="AN306" s="282"/>
      <c r="AO306" s="282"/>
    </row>
    <row r="307" spans="39:41">
      <c r="AM307" s="282"/>
      <c r="AN307" s="282"/>
      <c r="AO307" s="282"/>
    </row>
    <row r="308" spans="39:41">
      <c r="AM308" s="282"/>
      <c r="AN308" s="282"/>
      <c r="AO308" s="282"/>
    </row>
    <row r="309" spans="39:41">
      <c r="AM309" s="282"/>
      <c r="AN309" s="282"/>
      <c r="AO309" s="282"/>
    </row>
    <row r="310" spans="39:41">
      <c r="AM310" s="282"/>
      <c r="AN310" s="282"/>
      <c r="AO310" s="282"/>
    </row>
    <row r="311" spans="39:41">
      <c r="AM311" s="282"/>
      <c r="AN311" s="282"/>
      <c r="AO311" s="282"/>
    </row>
    <row r="312" spans="39:41">
      <c r="AM312" s="282"/>
      <c r="AN312" s="282"/>
      <c r="AO312" s="282"/>
    </row>
    <row r="313" spans="39:41">
      <c r="AM313" s="282"/>
      <c r="AN313" s="282"/>
      <c r="AO313" s="282"/>
    </row>
    <row r="314" spans="39:41">
      <c r="AM314" s="282"/>
      <c r="AN314" s="282"/>
      <c r="AO314" s="282"/>
    </row>
    <row r="315" spans="39:41">
      <c r="AM315" s="282"/>
      <c r="AN315" s="282"/>
      <c r="AO315" s="282"/>
    </row>
    <row r="316" spans="39:41">
      <c r="AM316" s="282"/>
      <c r="AN316" s="282"/>
      <c r="AO316" s="282"/>
    </row>
    <row r="317" spans="39:41">
      <c r="AM317" s="282"/>
      <c r="AN317" s="282"/>
      <c r="AO317" s="282"/>
    </row>
    <row r="318" spans="39:41">
      <c r="AM318" s="282"/>
      <c r="AN318" s="282"/>
      <c r="AO318" s="282"/>
    </row>
    <row r="319" spans="39:41">
      <c r="AM319" s="282"/>
      <c r="AN319" s="282"/>
      <c r="AO319" s="282"/>
    </row>
    <row r="320" spans="39:41">
      <c r="AM320" s="282"/>
      <c r="AN320" s="282"/>
      <c r="AO320" s="282"/>
    </row>
    <row r="321" spans="39:41">
      <c r="AM321" s="282"/>
      <c r="AN321" s="282"/>
      <c r="AO321" s="282"/>
    </row>
    <row r="322" spans="39:41">
      <c r="AM322" s="282"/>
      <c r="AN322" s="282"/>
      <c r="AO322" s="282"/>
    </row>
    <row r="323" spans="39:41">
      <c r="AM323" s="282"/>
      <c r="AN323" s="282"/>
      <c r="AO323" s="282"/>
    </row>
    <row r="324" spans="39:41">
      <c r="AM324" s="282"/>
      <c r="AN324" s="282"/>
      <c r="AO324" s="282"/>
    </row>
    <row r="325" spans="39:41">
      <c r="AM325" s="282"/>
      <c r="AN325" s="282"/>
      <c r="AO325" s="282"/>
    </row>
    <row r="326" spans="39:41">
      <c r="AM326" s="282"/>
      <c r="AN326" s="282"/>
      <c r="AO326" s="282"/>
    </row>
    <row r="327" spans="39:41">
      <c r="AM327" s="282"/>
      <c r="AN327" s="282"/>
      <c r="AO327" s="282"/>
    </row>
    <row r="328" spans="39:41">
      <c r="AM328" s="282"/>
      <c r="AN328" s="282"/>
      <c r="AO328" s="282"/>
    </row>
    <row r="329" spans="39:41">
      <c r="AM329" s="282"/>
      <c r="AN329" s="282"/>
      <c r="AO329" s="282"/>
    </row>
    <row r="330" spans="39:41">
      <c r="AM330" s="282"/>
      <c r="AN330" s="282"/>
      <c r="AO330" s="282"/>
    </row>
    <row r="331" spans="39:41">
      <c r="AM331" s="282"/>
      <c r="AN331" s="282"/>
      <c r="AO331" s="282"/>
    </row>
    <row r="332" spans="39:41">
      <c r="AM332" s="282"/>
      <c r="AN332" s="282"/>
      <c r="AO332" s="282"/>
    </row>
    <row r="333" spans="39:41">
      <c r="AM333" s="282"/>
      <c r="AN333" s="282"/>
      <c r="AO333" s="282"/>
    </row>
    <row r="334" spans="39:41">
      <c r="AM334" s="282"/>
      <c r="AN334" s="282"/>
      <c r="AO334" s="282"/>
    </row>
    <row r="335" spans="39:41">
      <c r="AM335" s="282"/>
      <c r="AN335" s="282"/>
      <c r="AO335" s="282"/>
    </row>
    <row r="336" spans="39:41">
      <c r="AM336" s="282"/>
      <c r="AN336" s="282"/>
      <c r="AO336" s="282"/>
    </row>
    <row r="337" spans="39:41">
      <c r="AM337" s="282"/>
      <c r="AN337" s="282"/>
      <c r="AO337" s="282"/>
    </row>
    <row r="338" spans="39:41">
      <c r="AM338" s="282"/>
      <c r="AN338" s="282"/>
      <c r="AO338" s="282"/>
    </row>
    <row r="339" spans="39:41">
      <c r="AM339" s="282"/>
      <c r="AN339" s="282"/>
      <c r="AO339" s="282"/>
    </row>
    <row r="340" spans="39:41">
      <c r="AM340" s="282"/>
      <c r="AN340" s="282"/>
      <c r="AO340" s="282"/>
    </row>
    <row r="341" spans="39:41">
      <c r="AM341" s="282"/>
      <c r="AN341" s="282"/>
      <c r="AO341" s="282"/>
    </row>
    <row r="342" spans="39:41">
      <c r="AM342" s="282"/>
      <c r="AN342" s="282"/>
      <c r="AO342" s="282"/>
    </row>
    <row r="343" spans="39:41">
      <c r="AM343" s="282"/>
      <c r="AN343" s="282"/>
      <c r="AO343" s="282"/>
    </row>
    <row r="344" spans="39:41">
      <c r="AM344" s="282"/>
      <c r="AN344" s="282"/>
      <c r="AO344" s="282"/>
    </row>
    <row r="345" spans="39:41">
      <c r="AM345" s="282"/>
      <c r="AN345" s="282"/>
      <c r="AO345" s="282"/>
    </row>
    <row r="346" spans="39:41">
      <c r="AM346" s="282"/>
      <c r="AN346" s="282"/>
      <c r="AO346" s="282"/>
    </row>
    <row r="347" spans="39:41">
      <c r="AM347" s="282"/>
      <c r="AN347" s="282"/>
      <c r="AO347" s="282"/>
    </row>
    <row r="348" spans="39:41">
      <c r="AM348" s="282"/>
      <c r="AN348" s="282"/>
      <c r="AO348" s="282"/>
    </row>
    <row r="349" spans="39:41">
      <c r="AM349" s="282"/>
      <c r="AN349" s="282"/>
      <c r="AO349" s="282"/>
    </row>
    <row r="350" spans="39:41">
      <c r="AM350" s="282"/>
      <c r="AN350" s="282"/>
      <c r="AO350" s="282"/>
    </row>
    <row r="351" spans="39:41">
      <c r="AM351" s="282"/>
      <c r="AN351" s="282"/>
      <c r="AO351" s="282"/>
    </row>
    <row r="352" spans="39:41">
      <c r="AM352" s="282"/>
      <c r="AN352" s="282"/>
      <c r="AO352" s="282"/>
    </row>
    <row r="353" spans="39:41">
      <c r="AM353" s="282"/>
      <c r="AN353" s="282"/>
      <c r="AO353" s="282"/>
    </row>
    <row r="354" spans="39:41">
      <c r="AM354" s="282"/>
      <c r="AN354" s="282"/>
      <c r="AO354" s="282"/>
    </row>
    <row r="355" spans="39:41">
      <c r="AM355" s="282"/>
      <c r="AN355" s="282"/>
      <c r="AO355" s="282"/>
    </row>
    <row r="356" spans="39:41">
      <c r="AM356" s="282"/>
      <c r="AN356" s="282"/>
      <c r="AO356" s="282"/>
    </row>
    <row r="357" spans="39:41">
      <c r="AM357" s="282"/>
      <c r="AN357" s="282"/>
      <c r="AO357" s="282"/>
    </row>
    <row r="358" spans="39:41">
      <c r="AM358" s="282"/>
      <c r="AN358" s="282"/>
      <c r="AO358" s="282"/>
    </row>
    <row r="359" spans="39:41">
      <c r="AM359" s="282"/>
      <c r="AN359" s="282"/>
      <c r="AO359" s="282"/>
    </row>
    <row r="360" spans="39:41">
      <c r="AM360" s="282"/>
      <c r="AN360" s="282"/>
      <c r="AO360" s="282"/>
    </row>
    <row r="361" spans="39:41">
      <c r="AM361" s="282"/>
      <c r="AN361" s="282"/>
      <c r="AO361" s="282"/>
    </row>
    <row r="362" spans="39:41">
      <c r="AM362" s="282"/>
      <c r="AN362" s="282"/>
      <c r="AO362" s="282"/>
    </row>
    <row r="363" spans="39:41">
      <c r="AM363" s="282"/>
      <c r="AN363" s="282"/>
      <c r="AO363" s="282"/>
    </row>
    <row r="364" spans="39:41">
      <c r="AM364" s="282"/>
      <c r="AN364" s="282"/>
      <c r="AO364" s="282"/>
    </row>
    <row r="365" spans="39:41">
      <c r="AM365" s="282"/>
      <c r="AN365" s="282"/>
      <c r="AO365" s="282"/>
    </row>
    <row r="366" spans="39:41">
      <c r="AM366" s="282"/>
      <c r="AN366" s="282"/>
      <c r="AO366" s="282"/>
    </row>
    <row r="367" spans="39:41">
      <c r="AM367" s="282"/>
      <c r="AN367" s="282"/>
      <c r="AO367" s="282"/>
    </row>
    <row r="368" spans="39:41">
      <c r="AM368" s="282"/>
      <c r="AN368" s="282"/>
      <c r="AO368" s="282"/>
    </row>
    <row r="369" spans="39:41">
      <c r="AM369" s="282"/>
      <c r="AN369" s="282"/>
      <c r="AO369" s="282"/>
    </row>
    <row r="370" spans="39:41">
      <c r="AM370" s="282"/>
      <c r="AN370" s="282"/>
      <c r="AO370" s="282"/>
    </row>
    <row r="371" spans="39:41">
      <c r="AM371" s="282"/>
      <c r="AN371" s="282"/>
      <c r="AO371" s="282"/>
    </row>
    <row r="372" spans="39:41">
      <c r="AM372" s="282"/>
      <c r="AN372" s="282"/>
      <c r="AO372" s="282"/>
    </row>
    <row r="373" spans="39:41">
      <c r="AM373" s="282"/>
      <c r="AN373" s="282"/>
      <c r="AO373" s="282"/>
    </row>
    <row r="374" spans="39:41">
      <c r="AM374" s="282"/>
      <c r="AN374" s="282"/>
      <c r="AO374" s="282"/>
    </row>
    <row r="375" spans="39:41">
      <c r="AM375" s="282"/>
      <c r="AN375" s="282"/>
      <c r="AO375" s="282"/>
    </row>
    <row r="376" spans="39:41">
      <c r="AM376" s="282"/>
      <c r="AN376" s="282"/>
      <c r="AO376" s="282"/>
    </row>
    <row r="377" spans="39:41">
      <c r="AM377" s="282"/>
      <c r="AN377" s="282"/>
      <c r="AO377" s="282"/>
    </row>
    <row r="378" spans="39:41">
      <c r="AM378" s="282"/>
      <c r="AN378" s="282"/>
      <c r="AO378" s="282"/>
    </row>
    <row r="379" spans="39:41">
      <c r="AM379" s="282"/>
      <c r="AN379" s="282"/>
      <c r="AO379" s="282"/>
    </row>
    <row r="380" spans="39:41">
      <c r="AM380" s="282"/>
      <c r="AN380" s="282"/>
      <c r="AO380" s="282"/>
    </row>
    <row r="381" spans="39:41">
      <c r="AM381" s="282"/>
      <c r="AN381" s="282"/>
      <c r="AO381" s="282"/>
    </row>
    <row r="382" spans="39:41">
      <c r="AM382" s="282"/>
      <c r="AN382" s="282"/>
      <c r="AO382" s="282"/>
    </row>
    <row r="383" spans="39:41">
      <c r="AM383" s="282"/>
      <c r="AN383" s="282"/>
      <c r="AO383" s="282"/>
    </row>
    <row r="384" spans="39:41">
      <c r="AM384" s="282"/>
      <c r="AN384" s="282"/>
      <c r="AO384" s="282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topLeftCell="A10" zoomScaleNormal="100" workbookViewId="0">
      <selection activeCell="F45" sqref="F45"/>
    </sheetView>
  </sheetViews>
  <sheetFormatPr defaultRowHeight="12.75"/>
  <cols>
    <col min="1" max="1" width="9.140625" style="100"/>
    <col min="2" max="2" width="19.42578125" style="100" customWidth="1"/>
    <col min="3" max="3" width="15.7109375" style="100" customWidth="1"/>
    <col min="4" max="4" width="15" style="100" customWidth="1"/>
    <col min="5" max="5" width="19.7109375" style="100" customWidth="1"/>
    <col min="6" max="6" width="16.42578125" style="100" customWidth="1"/>
    <col min="7" max="7" width="22.42578125" style="100" customWidth="1"/>
    <col min="8" max="16384" width="9.140625" style="100"/>
  </cols>
  <sheetData>
    <row r="1" spans="2:8" ht="15.75">
      <c r="B1" s="321"/>
      <c r="C1" s="322"/>
      <c r="D1" s="322"/>
      <c r="E1" s="322"/>
      <c r="F1" s="322"/>
      <c r="G1" s="323" t="str">
        <f>SKUP_SEUROP_tyg!J1</f>
        <v xml:space="preserve"> 15.06.2020 - 21.06.2020r. </v>
      </c>
      <c r="H1" s="322"/>
    </row>
    <row r="2" spans="2:8" ht="15.75">
      <c r="B2" s="102"/>
      <c r="C2" s="101"/>
      <c r="D2" s="103"/>
      <c r="E2" s="104"/>
      <c r="F2" s="105"/>
      <c r="G2" s="101"/>
    </row>
    <row r="3" spans="2:8" ht="15.75">
      <c r="D3" s="106" t="s">
        <v>187</v>
      </c>
      <c r="E3" s="104"/>
      <c r="F3" s="105"/>
      <c r="G3" s="101"/>
    </row>
    <row r="4" spans="2:8" ht="13.5" thickBot="1">
      <c r="B4" s="107"/>
      <c r="C4" s="101"/>
      <c r="D4" s="103"/>
      <c r="E4" s="104"/>
      <c r="F4" s="105"/>
      <c r="G4" s="101"/>
    </row>
    <row r="5" spans="2:8" ht="36" customHeight="1" thickBot="1">
      <c r="B5" s="108" t="s">
        <v>149</v>
      </c>
      <c r="C5" s="109" t="s">
        <v>150</v>
      </c>
      <c r="D5" s="110" t="s">
        <v>151</v>
      </c>
      <c r="E5" s="113" t="s">
        <v>192</v>
      </c>
      <c r="F5" s="111" t="s">
        <v>189</v>
      </c>
      <c r="G5" s="112" t="s">
        <v>190</v>
      </c>
    </row>
    <row r="6" spans="2:8" ht="20.100000000000001" customHeight="1" thickBot="1">
      <c r="B6" s="1860" t="s">
        <v>191</v>
      </c>
      <c r="C6" s="1861"/>
      <c r="D6" s="1861"/>
      <c r="E6" s="1861"/>
      <c r="F6" s="1861"/>
      <c r="G6" s="1862"/>
    </row>
    <row r="7" spans="2:8" ht="24.95" customHeight="1" thickBot="1">
      <c r="B7" s="1863" t="s">
        <v>221</v>
      </c>
      <c r="C7" s="1864"/>
      <c r="D7" s="1864"/>
      <c r="E7" s="1864"/>
      <c r="F7" s="1864"/>
      <c r="G7" s="1865"/>
    </row>
    <row r="8" spans="2:8" ht="15.75">
      <c r="B8" s="122" t="s">
        <v>193</v>
      </c>
    </row>
  </sheetData>
  <mergeCells count="2">
    <mergeCell ref="B6:G6"/>
    <mergeCell ref="B7:G7"/>
  </mergeCells>
  <phoneticPr fontId="59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L32" sqref="L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24" t="s">
        <v>253</v>
      </c>
      <c r="B1" s="125"/>
      <c r="C1" s="125"/>
      <c r="D1" s="125"/>
      <c r="E1" s="126" t="s">
        <v>467</v>
      </c>
      <c r="F1" s="125"/>
      <c r="G1" s="3"/>
      <c r="H1" s="127"/>
      <c r="I1" s="127"/>
    </row>
    <row r="2" spans="1:9" ht="15" customHeight="1" thickBot="1">
      <c r="A2" s="26" t="s">
        <v>235</v>
      </c>
      <c r="B2" s="127"/>
      <c r="C2" s="127"/>
      <c r="D2" s="127"/>
      <c r="E2" s="3"/>
      <c r="F2" s="127"/>
      <c r="G2" s="3"/>
      <c r="H2" s="127"/>
      <c r="I2" s="127"/>
    </row>
    <row r="3" spans="1:9" ht="20.25" customHeight="1" thickBot="1">
      <c r="A3" s="169" t="s">
        <v>468</v>
      </c>
      <c r="B3" s="128"/>
      <c r="C3" s="128"/>
      <c r="D3" s="128"/>
      <c r="E3" s="128"/>
      <c r="F3" s="128"/>
      <c r="G3" s="128"/>
      <c r="H3" s="128"/>
      <c r="I3" s="129"/>
    </row>
    <row r="4" spans="1:9" ht="22.5" customHeight="1" thickBot="1">
      <c r="A4" s="79" t="s">
        <v>2</v>
      </c>
      <c r="B4" s="806" t="s">
        <v>159</v>
      </c>
      <c r="C4" s="545"/>
      <c r="D4" s="545"/>
      <c r="E4" s="546"/>
      <c r="F4" s="808" t="s">
        <v>209</v>
      </c>
      <c r="G4" s="809" t="s">
        <v>4</v>
      </c>
      <c r="H4" s="809" t="s">
        <v>5</v>
      </c>
      <c r="I4" s="810" t="s">
        <v>210</v>
      </c>
    </row>
    <row r="5" spans="1:9" ht="24" customHeight="1" thickBot="1">
      <c r="A5" s="137" t="s">
        <v>6</v>
      </c>
      <c r="B5" s="806" t="s">
        <v>236</v>
      </c>
      <c r="C5" s="546"/>
      <c r="D5" s="807" t="s">
        <v>7</v>
      </c>
      <c r="E5" s="546"/>
      <c r="F5" s="811" t="s">
        <v>211</v>
      </c>
      <c r="G5" s="812" t="s">
        <v>8</v>
      </c>
      <c r="H5" s="812" t="s">
        <v>9</v>
      </c>
      <c r="I5" s="631" t="s">
        <v>212</v>
      </c>
    </row>
    <row r="6" spans="1:9" ht="23.25" customHeight="1" thickBot="1">
      <c r="A6" s="548" t="s">
        <v>213</v>
      </c>
      <c r="B6" s="549">
        <v>2018</v>
      </c>
      <c r="C6" s="549">
        <v>2017</v>
      </c>
      <c r="D6" s="549">
        <v>2018</v>
      </c>
      <c r="E6" s="549">
        <v>2017</v>
      </c>
      <c r="F6" s="813" t="s">
        <v>18</v>
      </c>
      <c r="G6" s="814" t="s">
        <v>10</v>
      </c>
      <c r="H6" s="814" t="s">
        <v>214</v>
      </c>
      <c r="I6" s="1020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6057.6980000000003</v>
      </c>
      <c r="C8" s="50">
        <v>6896.2830000000004</v>
      </c>
      <c r="D8" s="97">
        <v>5938.9196078431378</v>
      </c>
      <c r="E8" s="97">
        <v>6761.0617647058825</v>
      </c>
      <c r="F8" s="131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7">
        <v>5812.1950980392157</v>
      </c>
      <c r="E9" s="97">
        <v>6658.4558823529414</v>
      </c>
      <c r="F9" s="131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7">
        <v>5442.1450980392156</v>
      </c>
      <c r="E10" s="97">
        <v>6214.5382352941169</v>
      </c>
      <c r="F10" s="131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7">
        <v>5095.9000000000005</v>
      </c>
      <c r="E11" s="97">
        <v>5822.9852941176468</v>
      </c>
      <c r="F11" s="131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7">
        <v>4630.9205882352935</v>
      </c>
      <c r="E12" s="97">
        <v>5348.166666666667</v>
      </c>
      <c r="F12" s="131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7">
        <v>4360.1990196078432</v>
      </c>
      <c r="E13" s="97">
        <v>4597.2254901960787</v>
      </c>
      <c r="F13" s="131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124</v>
      </c>
      <c r="B14" s="68">
        <v>5893.4669999999996</v>
      </c>
      <c r="C14" s="69">
        <v>6728.4709999999995</v>
      </c>
      <c r="D14" s="132">
        <v>5777.9088235294112</v>
      </c>
      <c r="E14" s="132">
        <v>6596.5401960784311</v>
      </c>
      <c r="F14" s="133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50"/>
      <c r="G15" s="63"/>
      <c r="H15" s="63"/>
      <c r="I15" s="64"/>
    </row>
    <row r="16" spans="1:9" ht="15">
      <c r="A16" s="55" t="s">
        <v>125</v>
      </c>
      <c r="B16" s="67">
        <v>6085.875</v>
      </c>
      <c r="C16" s="50">
        <v>6953.9650000000001</v>
      </c>
      <c r="D16" s="97">
        <v>5966.5441176470586</v>
      </c>
      <c r="E16" s="97">
        <v>6817.6127450980393</v>
      </c>
      <c r="F16" s="131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7">
        <v>5814.6117647058827</v>
      </c>
      <c r="E17" s="97">
        <v>6690.5960784313729</v>
      </c>
      <c r="F17" s="131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7">
        <v>5459.7107843137255</v>
      </c>
      <c r="E18" s="97">
        <v>6264.1392156862739</v>
      </c>
      <c r="F18" s="131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7">
        <v>5118.2019607843131</v>
      </c>
      <c r="E19" s="97">
        <v>5904.2470588235292</v>
      </c>
      <c r="F19" s="131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7">
        <v>4514.6862745098033</v>
      </c>
      <c r="E20" s="97">
        <v>5327.81568627451</v>
      </c>
      <c r="F20" s="131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7">
        <v>4252.802941176471</v>
      </c>
      <c r="E21" s="97">
        <v>5076.4264705882351</v>
      </c>
      <c r="F21" s="131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124</v>
      </c>
      <c r="B22" s="68">
        <v>5911.8339999999998</v>
      </c>
      <c r="C22" s="69">
        <v>6784.53</v>
      </c>
      <c r="D22" s="132">
        <v>5795.9156862745094</v>
      </c>
      <c r="E22" s="132">
        <v>6651.5</v>
      </c>
      <c r="F22" s="133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50"/>
      <c r="G23" s="63"/>
      <c r="H23" s="63"/>
      <c r="I23" s="64"/>
    </row>
    <row r="24" spans="1:9" ht="15">
      <c r="A24" s="55" t="s">
        <v>125</v>
      </c>
      <c r="B24" s="67">
        <v>6101.7</v>
      </c>
      <c r="C24" s="50">
        <v>6886.8829999999998</v>
      </c>
      <c r="D24" s="97">
        <v>5982.0588235294117</v>
      </c>
      <c r="E24" s="97">
        <v>6751.846078431372</v>
      </c>
      <c r="F24" s="131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7">
        <v>5868.8549019607844</v>
      </c>
      <c r="E25" s="97">
        <v>6703.9225490196077</v>
      </c>
      <c r="F25" s="131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7">
        <v>5441.9676470588229</v>
      </c>
      <c r="E26" s="97">
        <v>6164.8813725490199</v>
      </c>
      <c r="F26" s="131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7">
        <v>5152.8186274509799</v>
      </c>
      <c r="E27" s="97">
        <v>5800.75</v>
      </c>
      <c r="F27" s="131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7">
        <v>4987.123529411765</v>
      </c>
      <c r="E28" s="97">
        <v>5576.5911764705879</v>
      </c>
      <c r="F28" s="131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7">
        <v>4726.5196078431372</v>
      </c>
      <c r="E29" s="97">
        <v>4862.3245098039215</v>
      </c>
      <c r="F29" s="131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124</v>
      </c>
      <c r="B30" s="68">
        <v>5945.8909999999996</v>
      </c>
      <c r="C30" s="69">
        <v>6751.2539999999999</v>
      </c>
      <c r="D30" s="132">
        <v>5829.3049019607843</v>
      </c>
      <c r="E30" s="132">
        <v>6618.876470588235</v>
      </c>
      <c r="F30" s="133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237</v>
      </c>
      <c r="B31" s="62"/>
      <c r="C31" s="66"/>
      <c r="D31" s="62"/>
      <c r="E31" s="62"/>
      <c r="F31" s="150"/>
      <c r="G31" s="63"/>
      <c r="H31" s="63"/>
      <c r="I31" s="64"/>
    </row>
    <row r="32" spans="1:9" ht="15">
      <c r="A32" s="55" t="s">
        <v>125</v>
      </c>
      <c r="B32" s="67">
        <v>6040.2730000000001</v>
      </c>
      <c r="C32" s="50">
        <v>6915.4650000000001</v>
      </c>
      <c r="D32" s="97">
        <v>5921.8362745098038</v>
      </c>
      <c r="E32" s="97">
        <v>6779.8676470588234</v>
      </c>
      <c r="F32" s="131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7">
        <v>5820.1098039215685</v>
      </c>
      <c r="E33" s="97">
        <v>6645.8745098039217</v>
      </c>
      <c r="F33" s="131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7">
        <v>5482.0274509803921</v>
      </c>
      <c r="E34" s="97">
        <v>6237.3215686274507</v>
      </c>
      <c r="F34" s="131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7">
        <v>5014.2637254901956</v>
      </c>
      <c r="E35" s="97">
        <v>5688.4980392156858</v>
      </c>
      <c r="F35" s="131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7">
        <v>4375.1941176470591</v>
      </c>
      <c r="E36" s="97">
        <v>4961.8627450980393</v>
      </c>
      <c r="F36" s="131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7">
        <v>4295.3980392156855</v>
      </c>
      <c r="E37" s="97">
        <v>4928.9411764705883</v>
      </c>
      <c r="F37" s="131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124</v>
      </c>
      <c r="B38" s="68">
        <v>5900.6639999999998</v>
      </c>
      <c r="C38" s="69">
        <v>6727.8069999999998</v>
      </c>
      <c r="D38" s="132">
        <v>5784.964705882353</v>
      </c>
      <c r="E38" s="132">
        <v>6595.8892156862739</v>
      </c>
      <c r="F38" s="133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50"/>
      <c r="G39" s="63"/>
      <c r="H39" s="63"/>
      <c r="I39" s="64"/>
    </row>
    <row r="40" spans="1:9" ht="15">
      <c r="A40" s="55" t="s">
        <v>125</v>
      </c>
      <c r="B40" s="67">
        <v>5988.9089999999997</v>
      </c>
      <c r="C40" s="50">
        <v>6862.9080000000004</v>
      </c>
      <c r="D40" s="97">
        <v>5871.4794117647052</v>
      </c>
      <c r="E40" s="97">
        <v>6728.3411764705888</v>
      </c>
      <c r="F40" s="131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7">
        <v>5750.649019607843</v>
      </c>
      <c r="E41" s="97">
        <v>6591.3843137254908</v>
      </c>
      <c r="F41" s="131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7">
        <v>5414.9284313725484</v>
      </c>
      <c r="E42" s="97">
        <v>6230.3852941176474</v>
      </c>
      <c r="F42" s="131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7">
        <v>5081.93431372549</v>
      </c>
      <c r="E43" s="97">
        <v>5877.6078431372543</v>
      </c>
      <c r="F43" s="131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7">
        <v>4544.8519607843136</v>
      </c>
      <c r="E44" s="97">
        <v>5341.7882352941169</v>
      </c>
      <c r="F44" s="131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7">
        <v>3941.7166666666667</v>
      </c>
      <c r="E45" s="97">
        <v>4470.2715686274505</v>
      </c>
      <c r="F45" s="131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124</v>
      </c>
      <c r="B46" s="71">
        <v>5821.98</v>
      </c>
      <c r="C46" s="51">
        <v>6670.6840000000002</v>
      </c>
      <c r="D46" s="134">
        <v>5707.823529411764</v>
      </c>
      <c r="E46" s="134">
        <v>6539.886274509804</v>
      </c>
      <c r="F46" s="133">
        <v>-12.722893184566988</v>
      </c>
      <c r="G46" s="72">
        <v>57.79</v>
      </c>
      <c r="H46" s="72">
        <v>94.6</v>
      </c>
      <c r="I46" s="33">
        <v>100</v>
      </c>
    </row>
    <row r="47" spans="1:9">
      <c r="A47" s="136" t="s">
        <v>41</v>
      </c>
      <c r="B47" s="136"/>
      <c r="C47" s="136"/>
      <c r="D47" s="136"/>
      <c r="E47" s="136"/>
      <c r="F47" s="136"/>
      <c r="G47" s="30"/>
      <c r="H47" s="30"/>
      <c r="I47" s="30"/>
    </row>
    <row r="48" spans="1:9">
      <c r="A48" s="136" t="s">
        <v>42</v>
      </c>
      <c r="B48" s="136"/>
      <c r="C48" s="136"/>
      <c r="D48" s="136"/>
      <c r="E48" s="136"/>
      <c r="F48" s="136"/>
      <c r="G48" s="30"/>
      <c r="H48" s="30"/>
      <c r="I48" s="30"/>
    </row>
    <row r="49" spans="1:9">
      <c r="A49" s="136" t="s">
        <v>43</v>
      </c>
      <c r="B49" s="136"/>
      <c r="C49" s="136"/>
      <c r="D49" s="136"/>
      <c r="E49" s="136"/>
      <c r="F49" s="136"/>
      <c r="G49" s="30"/>
      <c r="H49" s="30"/>
      <c r="I49" s="30"/>
    </row>
    <row r="50" spans="1:9">
      <c r="A50" s="136" t="s">
        <v>44</v>
      </c>
      <c r="B50" s="136"/>
      <c r="C50" s="136"/>
      <c r="D50" s="136"/>
      <c r="E50" s="136"/>
      <c r="F50" s="136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45" customWidth="1"/>
    <col min="2" max="21" width="10.7109375" style="245" customWidth="1"/>
    <col min="22" max="23" width="10.7109375" style="735" customWidth="1"/>
    <col min="24" max="24" width="10.7109375" style="245" customWidth="1"/>
    <col min="25" max="16384" width="9.140625" style="245"/>
  </cols>
  <sheetData>
    <row r="1" spans="1:32" ht="18">
      <c r="A1" s="1866" t="s">
        <v>257</v>
      </c>
      <c r="B1" s="1866"/>
      <c r="C1" s="1866"/>
      <c r="D1" s="1866"/>
      <c r="E1" s="1866"/>
      <c r="F1" s="1866"/>
      <c r="G1" s="1866"/>
      <c r="H1" s="1866"/>
      <c r="I1" s="1866"/>
      <c r="J1" s="1866"/>
      <c r="K1" s="1866"/>
      <c r="L1" s="1866"/>
      <c r="M1" s="1866"/>
      <c r="N1" s="1866"/>
      <c r="O1" s="1866"/>
      <c r="P1" s="1866"/>
      <c r="Q1" s="1866"/>
      <c r="R1" s="1866"/>
      <c r="S1" s="1866"/>
      <c r="T1" s="1866"/>
      <c r="U1" s="1866"/>
      <c r="V1" s="745"/>
      <c r="W1" s="745"/>
      <c r="X1" s="244"/>
      <c r="Y1" s="244"/>
      <c r="Z1" s="244"/>
      <c r="AA1" s="244"/>
      <c r="AB1" s="244"/>
      <c r="AC1" s="244"/>
      <c r="AD1" s="244"/>
      <c r="AE1" s="244"/>
      <c r="AF1" s="244"/>
    </row>
    <row r="2" spans="1:32" ht="18.75">
      <c r="A2" s="243"/>
      <c r="B2" s="243"/>
      <c r="C2" s="243"/>
      <c r="D2" s="243"/>
      <c r="E2" s="243"/>
      <c r="F2" s="243"/>
      <c r="G2" s="223" t="s">
        <v>154</v>
      </c>
      <c r="H2" s="223"/>
      <c r="I2" s="223"/>
      <c r="J2" s="223"/>
      <c r="K2" s="223"/>
      <c r="L2" s="223"/>
      <c r="M2" s="223"/>
      <c r="N2" s="224"/>
      <c r="O2" s="243"/>
      <c r="P2" s="243"/>
      <c r="Q2" s="243"/>
      <c r="R2" s="243"/>
      <c r="S2" s="243"/>
      <c r="T2" s="243"/>
      <c r="U2" s="243"/>
      <c r="V2" s="745"/>
      <c r="W2" s="745"/>
      <c r="X2" s="244"/>
      <c r="Y2" s="244"/>
      <c r="Z2" s="244"/>
      <c r="AA2" s="244"/>
      <c r="AB2" s="244"/>
      <c r="AC2" s="244"/>
      <c r="AD2" s="244"/>
      <c r="AE2" s="244"/>
      <c r="AF2" s="244"/>
    </row>
    <row r="3" spans="1:32" ht="18">
      <c r="A3" s="243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745"/>
      <c r="W3" s="745"/>
      <c r="X3" s="244"/>
      <c r="Y3" s="244"/>
      <c r="Z3" s="244"/>
      <c r="AA3" s="244"/>
      <c r="AB3" s="244"/>
      <c r="AC3" s="244"/>
      <c r="AD3" s="244"/>
      <c r="AE3" s="244"/>
      <c r="AF3" s="244"/>
    </row>
    <row r="4" spans="1:32" ht="18">
      <c r="A4" s="244"/>
      <c r="B4" s="244"/>
      <c r="C4" s="246"/>
      <c r="D4" s="247"/>
      <c r="E4" s="247"/>
      <c r="F4" s="244"/>
      <c r="G4" s="244"/>
      <c r="H4" s="248"/>
      <c r="I4" s="247"/>
      <c r="J4" s="247"/>
      <c r="K4" s="247"/>
      <c r="L4" s="247"/>
      <c r="M4" s="247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</row>
    <row r="5" spans="1:32">
      <c r="A5" s="244"/>
      <c r="B5" s="244"/>
      <c r="C5" s="249" t="s">
        <v>170</v>
      </c>
      <c r="D5" s="249" t="s">
        <v>171</v>
      </c>
      <c r="E5" s="249" t="s">
        <v>172</v>
      </c>
      <c r="F5" s="249" t="s">
        <v>173</v>
      </c>
      <c r="G5" s="249" t="s">
        <v>174</v>
      </c>
      <c r="H5" s="249" t="s">
        <v>175</v>
      </c>
      <c r="I5" s="249" t="s">
        <v>176</v>
      </c>
      <c r="J5" s="249" t="s">
        <v>177</v>
      </c>
      <c r="K5" s="249" t="s">
        <v>178</v>
      </c>
      <c r="L5" s="249" t="s">
        <v>179</v>
      </c>
      <c r="M5" s="249" t="s">
        <v>180</v>
      </c>
      <c r="N5" s="249" t="s">
        <v>181</v>
      </c>
      <c r="O5" s="249" t="s">
        <v>182</v>
      </c>
      <c r="P5" s="249">
        <v>2008</v>
      </c>
      <c r="Q5" s="249">
        <v>2009</v>
      </c>
      <c r="R5" s="249">
        <v>2010</v>
      </c>
      <c r="S5" s="249">
        <v>2011</v>
      </c>
      <c r="T5" s="249">
        <v>2012</v>
      </c>
      <c r="U5" s="249">
        <v>2013</v>
      </c>
      <c r="V5" s="249">
        <v>2014</v>
      </c>
      <c r="W5" s="249">
        <v>2015</v>
      </c>
      <c r="X5" s="250" t="s">
        <v>326</v>
      </c>
      <c r="Y5" s="244"/>
      <c r="Z5" s="244"/>
      <c r="AA5" s="244"/>
      <c r="AB5" s="244"/>
      <c r="AC5" s="244"/>
      <c r="AD5" s="244"/>
    </row>
    <row r="6" spans="1:32">
      <c r="A6" s="244"/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51"/>
      <c r="Y6" s="244"/>
      <c r="Z6" s="244"/>
      <c r="AA6" s="244"/>
      <c r="AB6" s="244"/>
      <c r="AC6" s="244"/>
      <c r="AD6" s="244"/>
    </row>
    <row r="7" spans="1:32">
      <c r="A7" s="252" t="s">
        <v>104</v>
      </c>
      <c r="B7" s="252" t="s">
        <v>258</v>
      </c>
      <c r="C7" s="253">
        <v>142.24590833333301</v>
      </c>
      <c r="D7" s="253">
        <v>172.859733333333</v>
      </c>
      <c r="E7" s="253">
        <v>170.94505833333301</v>
      </c>
      <c r="F7" s="253">
        <v>118.36347499999999</v>
      </c>
      <c r="G7" s="253">
        <v>101.85804166666699</v>
      </c>
      <c r="H7" s="253">
        <v>138.17882499999999</v>
      </c>
      <c r="I7" s="253">
        <v>165.35896666666699</v>
      </c>
      <c r="J7" s="253">
        <v>132.63184999999999</v>
      </c>
      <c r="K7" s="253">
        <v>121.04419166666699</v>
      </c>
      <c r="L7" s="253">
        <v>135.05584999999999</v>
      </c>
      <c r="M7" s="253">
        <v>136.145258333333</v>
      </c>
      <c r="N7" s="253">
        <v>141.05655000000002</v>
      </c>
      <c r="O7" s="253">
        <v>129.166416666667</v>
      </c>
      <c r="P7" s="253">
        <v>145.333675</v>
      </c>
      <c r="Q7" s="253">
        <v>133.23542499999999</v>
      </c>
      <c r="R7" s="253">
        <v>130.25364166666665</v>
      </c>
      <c r="S7" s="253">
        <v>141.29193333333333</v>
      </c>
      <c r="T7" s="253">
        <v>160.51012499999999</v>
      </c>
      <c r="U7" s="253">
        <v>158.44052500000001</v>
      </c>
      <c r="V7" s="253">
        <v>139.98767123287669</v>
      </c>
      <c r="W7" s="253">
        <v>121.768341666667</v>
      </c>
      <c r="X7" s="254">
        <v>-0.13014952963894155</v>
      </c>
      <c r="Y7" s="244"/>
      <c r="Z7" s="244"/>
      <c r="AA7" s="244"/>
      <c r="AB7" s="244"/>
      <c r="AC7" s="244"/>
      <c r="AD7" s="244"/>
    </row>
    <row r="8" spans="1:32">
      <c r="A8" s="252" t="s">
        <v>153</v>
      </c>
      <c r="B8" s="252" t="s">
        <v>258</v>
      </c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5">
        <v>171.29306666666699</v>
      </c>
      <c r="P8" s="253">
        <v>176.824733333333</v>
      </c>
      <c r="Q8" s="253">
        <v>174.51870833333334</v>
      </c>
      <c r="R8" s="253">
        <v>163.52574999999999</v>
      </c>
      <c r="S8" s="253">
        <v>168.71776666666668</v>
      </c>
      <c r="T8" s="253">
        <v>186.09641666666667</v>
      </c>
      <c r="U8" s="253">
        <v>202.47799166666667</v>
      </c>
      <c r="V8" s="253">
        <v>192.41610832269876</v>
      </c>
      <c r="W8" s="253">
        <v>166.58297499999998</v>
      </c>
      <c r="X8" s="254">
        <v>-0.13425660433467634</v>
      </c>
      <c r="Y8" s="244"/>
      <c r="Z8" s="244"/>
      <c r="AA8" s="244"/>
      <c r="AB8" s="244"/>
      <c r="AC8" s="244"/>
      <c r="AD8" s="244"/>
    </row>
    <row r="9" spans="1:32">
      <c r="A9" s="252" t="s">
        <v>127</v>
      </c>
      <c r="B9" s="252" t="s">
        <v>258</v>
      </c>
      <c r="C9" s="253"/>
      <c r="D9" s="253"/>
      <c r="E9" s="253"/>
      <c r="F9" s="253"/>
      <c r="G9" s="253"/>
      <c r="H9" s="253"/>
      <c r="I9" s="253"/>
      <c r="J9" s="253"/>
      <c r="K9" s="253"/>
      <c r="L9" s="253">
        <v>145.81446249999999</v>
      </c>
      <c r="M9" s="253">
        <v>144.03037499999999</v>
      </c>
      <c r="N9" s="253">
        <v>147.53948333333301</v>
      </c>
      <c r="O9" s="253">
        <v>138.56256666666698</v>
      </c>
      <c r="P9" s="253">
        <v>163.184908333333</v>
      </c>
      <c r="Q9" s="253">
        <v>149.95845</v>
      </c>
      <c r="R9" s="253">
        <v>142.08476666666667</v>
      </c>
      <c r="S9" s="253">
        <v>156.222925</v>
      </c>
      <c r="T9" s="253">
        <v>177.38331666666667</v>
      </c>
      <c r="U9" s="253">
        <v>173.18677500000001</v>
      </c>
      <c r="V9" s="253">
        <v>158.48778861031687</v>
      </c>
      <c r="W9" s="253">
        <v>140.93346666666699</v>
      </c>
      <c r="X9" s="254">
        <v>-0.11076135327253323</v>
      </c>
      <c r="Y9" s="244"/>
      <c r="Z9" s="244"/>
      <c r="AA9" s="244"/>
      <c r="AB9" s="244"/>
      <c r="AC9" s="244"/>
      <c r="AD9" s="244"/>
    </row>
    <row r="10" spans="1:32">
      <c r="A10" s="256" t="s">
        <v>106</v>
      </c>
      <c r="B10" s="256" t="s">
        <v>258</v>
      </c>
      <c r="C10" s="253">
        <v>129.345233333333</v>
      </c>
      <c r="D10" s="253">
        <v>150.36320833333301</v>
      </c>
      <c r="E10" s="253">
        <v>153.247075</v>
      </c>
      <c r="F10" s="253">
        <v>108.92955000000001</v>
      </c>
      <c r="G10" s="253">
        <v>104.086983333333</v>
      </c>
      <c r="H10" s="253">
        <v>132.12905833333301</v>
      </c>
      <c r="I10" s="253">
        <v>157.17773333333301</v>
      </c>
      <c r="J10" s="253">
        <v>125.969716666667</v>
      </c>
      <c r="K10" s="257">
        <v>109.319408333333</v>
      </c>
      <c r="L10" s="257">
        <v>120.686916666667</v>
      </c>
      <c r="M10" s="257">
        <v>122.0772</v>
      </c>
      <c r="N10" s="257">
        <v>128.25274166666699</v>
      </c>
      <c r="O10" s="257">
        <v>117.699616666667</v>
      </c>
      <c r="P10" s="257">
        <v>130.508141666667</v>
      </c>
      <c r="Q10" s="257">
        <v>122.870625</v>
      </c>
      <c r="R10" s="257">
        <v>126.30896666666666</v>
      </c>
      <c r="S10" s="257">
        <v>138.915325</v>
      </c>
      <c r="T10" s="258">
        <v>157.39080833333333</v>
      </c>
      <c r="U10" s="258">
        <v>159.51092499999999</v>
      </c>
      <c r="V10" s="258">
        <v>146.15011618213921</v>
      </c>
      <c r="W10" s="258">
        <v>130.18924999999999</v>
      </c>
      <c r="X10" s="254">
        <v>-0.10920871360956041</v>
      </c>
      <c r="Y10" s="244"/>
      <c r="Z10" s="244"/>
      <c r="AA10" s="244"/>
      <c r="AB10" s="244"/>
      <c r="AC10" s="244"/>
      <c r="AD10" s="244"/>
    </row>
    <row r="11" spans="1:32">
      <c r="A11" s="256" t="s">
        <v>108</v>
      </c>
      <c r="B11" s="256" t="s">
        <v>258</v>
      </c>
      <c r="C11" s="253">
        <v>143.22014999999999</v>
      </c>
      <c r="D11" s="253">
        <v>173.50534999999999</v>
      </c>
      <c r="E11" s="253">
        <v>175.90961666666701</v>
      </c>
      <c r="F11" s="253">
        <v>121.55130000000001</v>
      </c>
      <c r="G11" s="253">
        <v>114.46625</v>
      </c>
      <c r="H11" s="253">
        <v>143.79499999999999</v>
      </c>
      <c r="I11" s="253">
        <v>170.53988333333302</v>
      </c>
      <c r="J11" s="253">
        <v>138.20140000000001</v>
      </c>
      <c r="K11" s="253">
        <v>128.506775</v>
      </c>
      <c r="L11" s="253">
        <v>145.4804</v>
      </c>
      <c r="M11" s="253">
        <v>147.09007500000001</v>
      </c>
      <c r="N11" s="253">
        <v>153.99166666666699</v>
      </c>
      <c r="O11" s="253">
        <v>139.08119166666702</v>
      </c>
      <c r="P11" s="253">
        <v>160.66464166666699</v>
      </c>
      <c r="Q11" s="253">
        <v>146.02562499999999</v>
      </c>
      <c r="R11" s="253">
        <v>144.36543333333333</v>
      </c>
      <c r="S11" s="253">
        <v>155.726225</v>
      </c>
      <c r="T11" s="253">
        <v>173.84329166666666</v>
      </c>
      <c r="U11" s="253">
        <v>173.97309166666668</v>
      </c>
      <c r="V11" s="253">
        <v>158.69408219178084</v>
      </c>
      <c r="W11" s="253">
        <v>142.56149166666702</v>
      </c>
      <c r="X11" s="254">
        <v>-0.1016584254579681</v>
      </c>
      <c r="Y11" s="244"/>
      <c r="Z11" s="244"/>
      <c r="AA11" s="244"/>
      <c r="AB11" s="244"/>
      <c r="AC11" s="244"/>
      <c r="AD11" s="244"/>
    </row>
    <row r="12" spans="1:32">
      <c r="A12" s="244" t="s">
        <v>126</v>
      </c>
      <c r="B12" s="256" t="s">
        <v>258</v>
      </c>
      <c r="C12" s="253"/>
      <c r="D12" s="253"/>
      <c r="E12" s="253"/>
      <c r="F12" s="253"/>
      <c r="G12" s="253"/>
      <c r="H12" s="253"/>
      <c r="I12" s="253"/>
      <c r="J12" s="253"/>
      <c r="K12" s="253"/>
      <c r="L12" s="253">
        <v>143.83282500000001</v>
      </c>
      <c r="M12" s="253">
        <v>137.978275</v>
      </c>
      <c r="N12" s="253">
        <v>139.79746666666699</v>
      </c>
      <c r="O12" s="253">
        <v>141.38057499999999</v>
      </c>
      <c r="P12" s="253">
        <v>156.0926</v>
      </c>
      <c r="Q12" s="253">
        <v>149.80395833333333</v>
      </c>
      <c r="R12" s="253">
        <v>142.53116666666668</v>
      </c>
      <c r="S12" s="253">
        <v>156.30416666666667</v>
      </c>
      <c r="T12" s="253">
        <v>169.86779166666668</v>
      </c>
      <c r="U12" s="253">
        <v>173.66485833333334</v>
      </c>
      <c r="V12" s="253">
        <v>160.77553424657538</v>
      </c>
      <c r="W12" s="253">
        <v>142.76486666666699</v>
      </c>
      <c r="X12" s="254">
        <v>-0.11202368360528103</v>
      </c>
      <c r="Y12" s="244"/>
      <c r="Z12" s="244"/>
      <c r="AA12" s="244"/>
      <c r="AB12" s="244"/>
      <c r="AC12" s="244"/>
      <c r="AD12" s="244"/>
    </row>
    <row r="13" spans="1:32">
      <c r="A13" s="256" t="s">
        <v>109</v>
      </c>
      <c r="B13" s="256" t="s">
        <v>258</v>
      </c>
      <c r="C13" s="255">
        <v>157.23307499999999</v>
      </c>
      <c r="D13" s="253">
        <v>182.890975</v>
      </c>
      <c r="E13" s="253">
        <v>182.539866666667</v>
      </c>
      <c r="F13" s="253">
        <v>140.27282500000001</v>
      </c>
      <c r="G13" s="255">
        <v>148.85746666666699</v>
      </c>
      <c r="H13" s="255">
        <v>167.96905833333298</v>
      </c>
      <c r="I13" s="255">
        <v>221.02563333333299</v>
      </c>
      <c r="J13" s="253">
        <v>157.22705833333299</v>
      </c>
      <c r="K13" s="253">
        <v>147.40520833333301</v>
      </c>
      <c r="L13" s="253">
        <v>159.192825</v>
      </c>
      <c r="M13" s="255">
        <v>178.48598333333302</v>
      </c>
      <c r="N13" s="255">
        <v>188.46823333333299</v>
      </c>
      <c r="O13" s="253">
        <v>161.751816666667</v>
      </c>
      <c r="P13" s="255">
        <v>184.45869166666702</v>
      </c>
      <c r="Q13" s="253">
        <v>172.98246666666665</v>
      </c>
      <c r="R13" s="253">
        <v>160.87108333333333</v>
      </c>
      <c r="S13" s="253">
        <v>172.54355833333332</v>
      </c>
      <c r="T13" s="253">
        <v>190.68975</v>
      </c>
      <c r="U13" s="253">
        <v>198.92965000000001</v>
      </c>
      <c r="V13" s="253">
        <v>188.32221917808221</v>
      </c>
      <c r="W13" s="253">
        <v>160.4786</v>
      </c>
      <c r="X13" s="254">
        <v>-0.14785095088409395</v>
      </c>
      <c r="Y13" s="244"/>
      <c r="Z13" s="244"/>
      <c r="AA13" s="244"/>
      <c r="AB13" s="244"/>
      <c r="AC13" s="244"/>
      <c r="AD13" s="244"/>
    </row>
    <row r="14" spans="1:32">
      <c r="A14" s="256" t="s">
        <v>110</v>
      </c>
      <c r="B14" s="256" t="s">
        <v>258</v>
      </c>
      <c r="C14" s="253">
        <v>142.32363333333299</v>
      </c>
      <c r="D14" s="253">
        <v>161.520158333333</v>
      </c>
      <c r="E14" s="253">
        <v>167.36397499999998</v>
      </c>
      <c r="F14" s="253">
        <v>121.865891666667</v>
      </c>
      <c r="G14" s="253">
        <v>112.00330000000001</v>
      </c>
      <c r="H14" s="253">
        <v>142.36010833333302</v>
      </c>
      <c r="I14" s="253">
        <v>174.71577500000001</v>
      </c>
      <c r="J14" s="253">
        <v>136.79318333333302</v>
      </c>
      <c r="K14" s="253">
        <v>129.14213333333299</v>
      </c>
      <c r="L14" s="253">
        <v>139.04784999999998</v>
      </c>
      <c r="M14" s="253">
        <v>143.46554166666701</v>
      </c>
      <c r="N14" s="253">
        <v>154.16330833333302</v>
      </c>
      <c r="O14" s="253">
        <v>139.13527500000001</v>
      </c>
      <c r="P14" s="253">
        <v>151.46075833333299</v>
      </c>
      <c r="Q14" s="253">
        <v>145.17060000000001</v>
      </c>
      <c r="R14" s="253">
        <v>145.70089999999999</v>
      </c>
      <c r="S14" s="253">
        <v>159.75133333333332</v>
      </c>
      <c r="T14" s="253">
        <v>173.73076666666665</v>
      </c>
      <c r="U14" s="253">
        <v>193.28234166666667</v>
      </c>
      <c r="V14" s="253">
        <v>169.32035616438355</v>
      </c>
      <c r="W14" s="253">
        <v>139.42546666666698</v>
      </c>
      <c r="X14" s="254">
        <v>-0.17655815387426499</v>
      </c>
      <c r="Y14" s="244"/>
      <c r="Z14" s="244"/>
      <c r="AA14" s="244"/>
      <c r="AB14" s="244"/>
      <c r="AC14" s="244"/>
      <c r="AD14" s="244"/>
    </row>
    <row r="15" spans="1:32">
      <c r="A15" s="256" t="s">
        <v>111</v>
      </c>
      <c r="B15" s="256" t="s">
        <v>258</v>
      </c>
      <c r="C15" s="253">
        <v>138.09572500000002</v>
      </c>
      <c r="D15" s="253">
        <v>161.13313333333301</v>
      </c>
      <c r="E15" s="253">
        <v>160.277616666667</v>
      </c>
      <c r="F15" s="253">
        <v>119.670733333333</v>
      </c>
      <c r="G15" s="253">
        <v>114.174816666667</v>
      </c>
      <c r="H15" s="253">
        <v>139.498741666667</v>
      </c>
      <c r="I15" s="253">
        <v>164.50503333333299</v>
      </c>
      <c r="J15" s="253">
        <v>129.38515000000001</v>
      </c>
      <c r="K15" s="253">
        <v>122.554183333333</v>
      </c>
      <c r="L15" s="253">
        <v>131.29634166666699</v>
      </c>
      <c r="M15" s="253">
        <v>135.022525</v>
      </c>
      <c r="N15" s="253">
        <v>141.57204999999999</v>
      </c>
      <c r="O15" s="253">
        <v>127.74657500000001</v>
      </c>
      <c r="P15" s="253">
        <v>142.09895</v>
      </c>
      <c r="Q15" s="253">
        <v>131.06486666666666</v>
      </c>
      <c r="R15" s="253">
        <v>129.91291666666666</v>
      </c>
      <c r="S15" s="253">
        <v>146.57216666666667</v>
      </c>
      <c r="T15" s="253">
        <v>161.11315833333333</v>
      </c>
      <c r="U15" s="253">
        <v>163.557725</v>
      </c>
      <c r="V15" s="253">
        <v>146.65205479452055</v>
      </c>
      <c r="W15" s="253">
        <v>134.45681666666701</v>
      </c>
      <c r="X15" s="254">
        <v>-8.3157635567675636E-2</v>
      </c>
      <c r="Y15" s="244"/>
      <c r="Z15" s="244"/>
      <c r="AA15" s="244"/>
      <c r="AB15" s="244"/>
      <c r="AC15" s="244"/>
      <c r="AD15" s="244"/>
    </row>
    <row r="16" spans="1:32">
      <c r="A16" s="256" t="s">
        <v>252</v>
      </c>
      <c r="B16" s="256" t="s">
        <v>258</v>
      </c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>
        <v>178.12809999999999</v>
      </c>
      <c r="V16" s="253">
        <v>164.84276911852905</v>
      </c>
      <c r="W16" s="253">
        <v>144.92162500000001</v>
      </c>
      <c r="X16" s="254">
        <v>-0.12084936588395256</v>
      </c>
      <c r="Y16" s="244"/>
      <c r="Z16" s="244"/>
      <c r="AA16" s="244"/>
      <c r="AB16" s="244"/>
      <c r="AC16" s="244"/>
      <c r="AD16" s="244"/>
    </row>
    <row r="17" spans="1:30">
      <c r="A17" s="256" t="s">
        <v>112</v>
      </c>
      <c r="B17" s="256" t="s">
        <v>258</v>
      </c>
      <c r="C17" s="253">
        <v>130.982316666667</v>
      </c>
      <c r="D17" s="253">
        <v>152.246691666667</v>
      </c>
      <c r="E17" s="253">
        <v>146.10829166666701</v>
      </c>
      <c r="F17" s="253">
        <v>113.67534166666699</v>
      </c>
      <c r="G17" s="253">
        <v>103.731275</v>
      </c>
      <c r="H17" s="253">
        <v>129.433291666667</v>
      </c>
      <c r="I17" s="253">
        <v>146.27374166666701</v>
      </c>
      <c r="J17" s="253">
        <v>128.29278333333301</v>
      </c>
      <c r="K17" s="253">
        <v>123.093191666667</v>
      </c>
      <c r="L17" s="253">
        <v>133.131008333333</v>
      </c>
      <c r="M17" s="253">
        <v>130.86793333333301</v>
      </c>
      <c r="N17" s="253">
        <v>140.10615833333298</v>
      </c>
      <c r="O17" s="253">
        <v>132.57390000000001</v>
      </c>
      <c r="P17" s="253">
        <v>144.31296666666699</v>
      </c>
      <c r="Q17" s="253">
        <v>131.59645</v>
      </c>
      <c r="R17" s="253">
        <v>130.63437500000001</v>
      </c>
      <c r="S17" s="253">
        <v>142.78958333333333</v>
      </c>
      <c r="T17" s="253">
        <v>158.10361666666665</v>
      </c>
      <c r="U17" s="253">
        <v>166.14766666666668</v>
      </c>
      <c r="V17" s="253">
        <v>158.71794520547945</v>
      </c>
      <c r="W17" s="253">
        <v>142.99984166666698</v>
      </c>
      <c r="X17" s="254">
        <v>-9.9031672306893248E-2</v>
      </c>
      <c r="Y17" s="244"/>
      <c r="Z17" s="244"/>
      <c r="AA17" s="244"/>
      <c r="AB17" s="244"/>
      <c r="AC17" s="244"/>
      <c r="AD17" s="244"/>
    </row>
    <row r="18" spans="1:30">
      <c r="A18" s="256" t="s">
        <v>113</v>
      </c>
      <c r="B18" s="256" t="s">
        <v>258</v>
      </c>
      <c r="C18" s="253">
        <v>145.01605000000001</v>
      </c>
      <c r="D18" s="253">
        <v>160.77235833333299</v>
      </c>
      <c r="E18" s="253">
        <v>165.71122500000001</v>
      </c>
      <c r="F18" s="253">
        <v>140.67802499999999</v>
      </c>
      <c r="G18" s="253">
        <v>132.076991666667</v>
      </c>
      <c r="H18" s="253">
        <v>156.984608333333</v>
      </c>
      <c r="I18" s="253">
        <v>191.255216666667</v>
      </c>
      <c r="J18" s="255">
        <v>159.060791666667</v>
      </c>
      <c r="K18" s="255">
        <v>157.571441666667</v>
      </c>
      <c r="L18" s="253">
        <v>155.055733333333</v>
      </c>
      <c r="M18" s="253">
        <v>142.23875833333298</v>
      </c>
      <c r="N18" s="253">
        <v>157.97444999999999</v>
      </c>
      <c r="O18" s="253">
        <v>144.15564166666701</v>
      </c>
      <c r="P18" s="253">
        <v>165.833575</v>
      </c>
      <c r="Q18" s="253">
        <v>151.93010000000001</v>
      </c>
      <c r="R18" s="253">
        <v>150.22636666666668</v>
      </c>
      <c r="S18" s="253">
        <v>172.69064166666666</v>
      </c>
      <c r="T18" s="253">
        <v>186.62635</v>
      </c>
      <c r="U18" s="253">
        <v>189.04221666666666</v>
      </c>
      <c r="V18" s="253"/>
      <c r="W18" s="253">
        <v>147.772209090909</v>
      </c>
      <c r="X18" s="254"/>
      <c r="Y18" s="244"/>
      <c r="Z18" s="244"/>
      <c r="AA18" s="244"/>
      <c r="AB18" s="244"/>
      <c r="AC18" s="244"/>
      <c r="AD18" s="244"/>
    </row>
    <row r="19" spans="1:30">
      <c r="A19" s="256" t="s">
        <v>128</v>
      </c>
      <c r="B19" s="256" t="s">
        <v>258</v>
      </c>
      <c r="C19" s="253"/>
      <c r="D19" s="253"/>
      <c r="E19" s="253"/>
      <c r="F19" s="253"/>
      <c r="G19" s="253"/>
      <c r="H19" s="253"/>
      <c r="I19" s="253"/>
      <c r="J19" s="253"/>
      <c r="K19" s="253"/>
      <c r="L19" s="253">
        <v>134.248975</v>
      </c>
      <c r="M19" s="253">
        <v>141.648008333333</v>
      </c>
      <c r="N19" s="253">
        <v>164.89162499999998</v>
      </c>
      <c r="O19" s="253">
        <v>149.6885</v>
      </c>
      <c r="P19" s="253">
        <v>154.36066666666699</v>
      </c>
      <c r="Q19" s="253">
        <v>153.02203333333333</v>
      </c>
      <c r="R19" s="253">
        <v>161.92983333333333</v>
      </c>
      <c r="S19" s="253">
        <v>169.7732</v>
      </c>
      <c r="T19" s="253">
        <v>197.66539166666666</v>
      </c>
      <c r="U19" s="253">
        <v>201.85651666666666</v>
      </c>
      <c r="V19" s="253">
        <v>206.87397260273971</v>
      </c>
      <c r="W19" s="253">
        <v>173.578133333333</v>
      </c>
      <c r="X19" s="254">
        <v>-0.16094745438733726</v>
      </c>
      <c r="Y19" s="244"/>
      <c r="Z19" s="244"/>
      <c r="AA19" s="244"/>
      <c r="AB19" s="244"/>
      <c r="AC19" s="244"/>
      <c r="AD19" s="244"/>
    </row>
    <row r="20" spans="1:30">
      <c r="A20" s="256" t="s">
        <v>130</v>
      </c>
      <c r="B20" s="256" t="s">
        <v>258</v>
      </c>
      <c r="C20" s="253"/>
      <c r="D20" s="253"/>
      <c r="E20" s="253"/>
      <c r="F20" s="253"/>
      <c r="G20" s="253"/>
      <c r="H20" s="253"/>
      <c r="I20" s="253"/>
      <c r="J20" s="253"/>
      <c r="K20" s="253"/>
      <c r="L20" s="253">
        <v>144.9845</v>
      </c>
      <c r="M20" s="253">
        <v>146.08556666666698</v>
      </c>
      <c r="N20" s="253">
        <v>153.84131666666701</v>
      </c>
      <c r="O20" s="253">
        <v>148.97085833333298</v>
      </c>
      <c r="P20" s="253">
        <v>170.837858333333</v>
      </c>
      <c r="Q20" s="253">
        <v>155.29195000000001</v>
      </c>
      <c r="R20" s="253">
        <v>143.362875</v>
      </c>
      <c r="S20" s="253">
        <v>161.80224999999999</v>
      </c>
      <c r="T20" s="253">
        <v>181.59620833333332</v>
      </c>
      <c r="U20" s="253">
        <v>183.98780833333333</v>
      </c>
      <c r="V20" s="253">
        <v>160.60742465753424</v>
      </c>
      <c r="W20" s="253">
        <v>143.214225</v>
      </c>
      <c r="X20" s="254">
        <v>-0.10829636110922047</v>
      </c>
      <c r="Y20" s="244"/>
      <c r="Z20" s="244"/>
      <c r="AA20" s="244"/>
      <c r="AB20" s="244"/>
      <c r="AC20" s="244"/>
      <c r="AD20" s="244"/>
    </row>
    <row r="21" spans="1:30">
      <c r="A21" s="256" t="s">
        <v>129</v>
      </c>
      <c r="B21" s="256" t="s">
        <v>258</v>
      </c>
      <c r="C21" s="253"/>
      <c r="D21" s="253"/>
      <c r="E21" s="253"/>
      <c r="F21" s="253"/>
      <c r="G21" s="253"/>
      <c r="H21" s="253"/>
      <c r="I21" s="253"/>
      <c r="J21" s="253"/>
      <c r="K21" s="253"/>
      <c r="L21" s="253">
        <v>155.15710000000001</v>
      </c>
      <c r="M21" s="253">
        <v>144.94074166666701</v>
      </c>
      <c r="N21" s="253">
        <v>143.53039166666701</v>
      </c>
      <c r="O21" s="253">
        <v>140.70783333333301</v>
      </c>
      <c r="P21" s="253">
        <v>169.7483</v>
      </c>
      <c r="Q21" s="253">
        <v>156.779775</v>
      </c>
      <c r="R21" s="253">
        <v>145.37042500000001</v>
      </c>
      <c r="S21" s="253">
        <v>153.98074166666666</v>
      </c>
      <c r="T21" s="253">
        <v>174.72696666666667</v>
      </c>
      <c r="U21" s="253">
        <v>177.5067</v>
      </c>
      <c r="V21" s="253">
        <v>158.78571931138677</v>
      </c>
      <c r="W21" s="253">
        <v>140.82820833333301</v>
      </c>
      <c r="X21" s="254">
        <v>-0.1130927331244328</v>
      </c>
      <c r="Y21" s="244"/>
      <c r="Z21" s="244"/>
      <c r="AA21" s="244"/>
      <c r="AB21" s="244"/>
      <c r="AC21" s="244"/>
      <c r="AD21" s="244"/>
    </row>
    <row r="22" spans="1:30">
      <c r="A22" s="256" t="s">
        <v>114</v>
      </c>
      <c r="B22" s="256" t="s">
        <v>258</v>
      </c>
      <c r="C22" s="253">
        <v>155.422008333333</v>
      </c>
      <c r="D22" s="255">
        <v>185.74314166666699</v>
      </c>
      <c r="E22" s="255">
        <v>203.82998333333302</v>
      </c>
      <c r="F22" s="255">
        <v>147.974758333333</v>
      </c>
      <c r="G22" s="253">
        <v>140.73646666666698</v>
      </c>
      <c r="H22" s="253">
        <v>161.29372499999999</v>
      </c>
      <c r="I22" s="253">
        <v>180.27978333333303</v>
      </c>
      <c r="J22" s="253">
        <v>140.24565833333298</v>
      </c>
      <c r="K22" s="253">
        <v>130.65483333333299</v>
      </c>
      <c r="L22" s="253">
        <v>145.97143333333301</v>
      </c>
      <c r="M22" s="253">
        <v>147.927975</v>
      </c>
      <c r="N22" s="253">
        <v>154.79240833333301</v>
      </c>
      <c r="O22" s="253">
        <v>139.99025</v>
      </c>
      <c r="P22" s="253">
        <v>161.29920000000001</v>
      </c>
      <c r="Q22" s="253">
        <v>147.31978333333333</v>
      </c>
      <c r="R22" s="253">
        <v>146.20859166666668</v>
      </c>
      <c r="S22" s="253">
        <v>156.73694166666667</v>
      </c>
      <c r="T22" s="253">
        <v>174.63442499999999</v>
      </c>
      <c r="U22" s="253">
        <v>170.98605833333335</v>
      </c>
      <c r="V22" s="253">
        <v>153.98501369863013</v>
      </c>
      <c r="W22" s="253">
        <v>139.16589999999999</v>
      </c>
      <c r="X22" s="254">
        <v>-9.6237376239957872E-2</v>
      </c>
      <c r="Y22" s="244"/>
      <c r="Z22" s="244"/>
      <c r="AA22" s="244"/>
      <c r="AB22" s="244"/>
      <c r="AC22" s="244"/>
      <c r="AD22" s="244"/>
    </row>
    <row r="23" spans="1:30">
      <c r="A23" s="256" t="s">
        <v>131</v>
      </c>
      <c r="B23" s="256" t="s">
        <v>258</v>
      </c>
      <c r="C23" s="253"/>
      <c r="D23" s="253"/>
      <c r="E23" s="253"/>
      <c r="F23" s="253"/>
      <c r="G23" s="253"/>
      <c r="H23" s="253"/>
      <c r="I23" s="253"/>
      <c r="J23" s="253"/>
      <c r="K23" s="253"/>
      <c r="L23" s="253">
        <v>142.85703749999999</v>
      </c>
      <c r="M23" s="253">
        <v>143.81063333333299</v>
      </c>
      <c r="N23" s="253">
        <v>144.978258333333</v>
      </c>
      <c r="O23" s="253">
        <v>136.643933333333</v>
      </c>
      <c r="P23" s="253">
        <v>160.423441666667</v>
      </c>
      <c r="Q23" s="253">
        <v>149.45683333333332</v>
      </c>
      <c r="R23" s="253">
        <v>141.21233333333333</v>
      </c>
      <c r="S23" s="253">
        <v>154.06823333333332</v>
      </c>
      <c r="T23" s="253">
        <v>173.52213333333333</v>
      </c>
      <c r="U23" s="253">
        <v>174.22268333333332</v>
      </c>
      <c r="V23" s="253">
        <v>161.64718355505408</v>
      </c>
      <c r="W23" s="253">
        <v>144.663591666667</v>
      </c>
      <c r="X23" s="254">
        <v>-0.10506580761181517</v>
      </c>
      <c r="Y23" s="244"/>
      <c r="Z23" s="244"/>
      <c r="AA23" s="244"/>
      <c r="AB23" s="244"/>
      <c r="AC23" s="244"/>
      <c r="AD23" s="244"/>
    </row>
    <row r="24" spans="1:30">
      <c r="A24" s="256" t="s">
        <v>132</v>
      </c>
      <c r="B24" s="256" t="s">
        <v>258</v>
      </c>
      <c r="C24" s="253"/>
      <c r="D24" s="253"/>
      <c r="E24" s="253"/>
      <c r="F24" s="253"/>
      <c r="G24" s="253"/>
      <c r="H24" s="253"/>
      <c r="I24" s="253"/>
      <c r="J24" s="253"/>
      <c r="K24" s="253"/>
      <c r="L24" s="255">
        <v>161.18606249999999</v>
      </c>
      <c r="M24" s="253">
        <v>160.484508333333</v>
      </c>
      <c r="N24" s="253">
        <v>160.7268</v>
      </c>
      <c r="O24" s="253">
        <v>152.45704166666698</v>
      </c>
      <c r="P24" s="253">
        <v>161.71724166666701</v>
      </c>
      <c r="Q24" s="255">
        <v>182</v>
      </c>
      <c r="R24" s="255">
        <v>182</v>
      </c>
      <c r="S24" s="255">
        <v>181.36155833333333</v>
      </c>
      <c r="T24" s="255">
        <v>198.42252500000001</v>
      </c>
      <c r="U24" s="255">
        <v>237</v>
      </c>
      <c r="V24" s="255">
        <v>237</v>
      </c>
      <c r="W24" s="255">
        <v>231.265725</v>
      </c>
      <c r="X24" s="254">
        <v>-2.4195253164556951E-2</v>
      </c>
      <c r="Y24" s="244"/>
      <c r="Z24" s="244"/>
      <c r="AA24" s="244"/>
      <c r="AB24" s="244"/>
      <c r="AC24" s="244"/>
      <c r="AD24" s="244"/>
    </row>
    <row r="25" spans="1:30">
      <c r="A25" s="256" t="s">
        <v>115</v>
      </c>
      <c r="B25" s="256" t="s">
        <v>258</v>
      </c>
      <c r="C25" s="257">
        <v>123.938666666667</v>
      </c>
      <c r="D25" s="253">
        <v>152.509158333333</v>
      </c>
      <c r="E25" s="253">
        <v>153.96254999999999</v>
      </c>
      <c r="F25" s="257">
        <v>100.41200833333301</v>
      </c>
      <c r="G25" s="257">
        <v>93.628174999999999</v>
      </c>
      <c r="H25" s="257">
        <v>127.13395833333301</v>
      </c>
      <c r="I25" s="257">
        <v>141.49493333333299</v>
      </c>
      <c r="J25" s="257">
        <v>119.375391666667</v>
      </c>
      <c r="K25" s="253">
        <v>115.165775</v>
      </c>
      <c r="L25" s="253">
        <v>131.41413333333301</v>
      </c>
      <c r="M25" s="253">
        <v>130.57104166666699</v>
      </c>
      <c r="N25" s="253">
        <v>137.220125</v>
      </c>
      <c r="O25" s="253">
        <v>123.63605</v>
      </c>
      <c r="P25" s="253">
        <v>142.93690833333301</v>
      </c>
      <c r="Q25" s="253">
        <v>130.39590833333332</v>
      </c>
      <c r="R25" s="253">
        <v>128.79150000000001</v>
      </c>
      <c r="S25" s="253">
        <v>140.77734166666667</v>
      </c>
      <c r="T25" s="257">
        <v>157.06501666666668</v>
      </c>
      <c r="U25" s="257">
        <v>157.12572499999999</v>
      </c>
      <c r="V25" s="257">
        <v>138.20690410958903</v>
      </c>
      <c r="W25" s="257">
        <v>121.83320000000001</v>
      </c>
      <c r="X25" s="254">
        <v>-0.11847240349589017</v>
      </c>
      <c r="Y25" s="244"/>
      <c r="Z25" s="244"/>
      <c r="AA25" s="244"/>
      <c r="AB25" s="244"/>
      <c r="AC25" s="244"/>
      <c r="AD25" s="244"/>
    </row>
    <row r="26" spans="1:30">
      <c r="A26" s="256" t="s">
        <v>116</v>
      </c>
      <c r="B26" s="256" t="s">
        <v>258</v>
      </c>
      <c r="C26" s="253">
        <v>143.22561666666701</v>
      </c>
      <c r="D26" s="253">
        <v>176.44143333333301</v>
      </c>
      <c r="E26" s="253">
        <v>170.88376666666699</v>
      </c>
      <c r="F26" s="253">
        <v>122.82910000000001</v>
      </c>
      <c r="G26" s="253">
        <v>115.4499</v>
      </c>
      <c r="H26" s="253">
        <v>143.011908333333</v>
      </c>
      <c r="I26" s="253">
        <v>172.00437500000001</v>
      </c>
      <c r="J26" s="253">
        <v>137.383266666667</v>
      </c>
      <c r="K26" s="253">
        <v>127.23485833333301</v>
      </c>
      <c r="L26" s="253">
        <v>143.06370833333301</v>
      </c>
      <c r="M26" s="253">
        <v>145.15118333333302</v>
      </c>
      <c r="N26" s="253">
        <v>151.2448</v>
      </c>
      <c r="O26" s="253">
        <v>137.82271666666699</v>
      </c>
      <c r="P26" s="253">
        <v>155.12528333333302</v>
      </c>
      <c r="Q26" s="253">
        <v>138.38519166666666</v>
      </c>
      <c r="R26" s="253">
        <v>137.78986666666665</v>
      </c>
      <c r="S26" s="253">
        <v>151.21410833333334</v>
      </c>
      <c r="T26" s="253">
        <v>170.57287500000001</v>
      </c>
      <c r="U26" s="253">
        <v>172.18036666666666</v>
      </c>
      <c r="V26" s="253">
        <v>159.82739726027398</v>
      </c>
      <c r="W26" s="253">
        <v>143.79028333333301</v>
      </c>
      <c r="X26" s="254">
        <v>-0.10034020575849723</v>
      </c>
      <c r="Y26" s="244"/>
      <c r="Z26" s="244"/>
      <c r="AA26" s="244"/>
      <c r="AB26" s="244"/>
      <c r="AC26" s="244"/>
      <c r="AD26" s="244"/>
    </row>
    <row r="27" spans="1:30">
      <c r="A27" s="269" t="s">
        <v>133</v>
      </c>
      <c r="B27" s="269" t="s">
        <v>258</v>
      </c>
      <c r="C27" s="255"/>
      <c r="D27" s="255"/>
      <c r="E27" s="255"/>
      <c r="F27" s="255"/>
      <c r="G27" s="255"/>
      <c r="H27" s="255"/>
      <c r="I27" s="255"/>
      <c r="J27" s="255"/>
      <c r="K27" s="255"/>
      <c r="L27" s="255">
        <v>143.97252499999999</v>
      </c>
      <c r="M27" s="255">
        <v>133.14525</v>
      </c>
      <c r="N27" s="255">
        <v>129.000458333333</v>
      </c>
      <c r="O27" s="255">
        <v>128.36879999999999</v>
      </c>
      <c r="P27" s="255">
        <v>158.31842499999999</v>
      </c>
      <c r="Q27" s="255">
        <v>143.68832499999999</v>
      </c>
      <c r="R27" s="255">
        <v>134.90825000000001</v>
      </c>
      <c r="S27" s="255">
        <v>151.46074166666668</v>
      </c>
      <c r="T27" s="255">
        <v>174.62115833333334</v>
      </c>
      <c r="U27" s="255">
        <v>173.83294166666667</v>
      </c>
      <c r="V27" s="255">
        <v>154.907825291573</v>
      </c>
      <c r="W27" s="255">
        <v>136.972691666667</v>
      </c>
      <c r="X27" s="254">
        <v>-0.11577939068699628</v>
      </c>
      <c r="Y27" s="244"/>
      <c r="Z27" s="244"/>
      <c r="AA27" s="244"/>
      <c r="AB27" s="244"/>
      <c r="AC27" s="244"/>
      <c r="AD27" s="244"/>
    </row>
    <row r="28" spans="1:30">
      <c r="A28" s="256" t="s">
        <v>117</v>
      </c>
      <c r="B28" s="256" t="s">
        <v>258</v>
      </c>
      <c r="C28" s="253">
        <v>148.65992499999999</v>
      </c>
      <c r="D28" s="253">
        <v>172.58994999999999</v>
      </c>
      <c r="E28" s="253">
        <v>169.574733333333</v>
      </c>
      <c r="F28" s="253">
        <v>129.01015000000001</v>
      </c>
      <c r="G28" s="253">
        <v>120.203666666667</v>
      </c>
      <c r="H28" s="253">
        <v>149.51113333333299</v>
      </c>
      <c r="I28" s="253">
        <v>184.374091666667</v>
      </c>
      <c r="J28" s="253">
        <v>143.14410000000001</v>
      </c>
      <c r="K28" s="253">
        <v>133.49675833333299</v>
      </c>
      <c r="L28" s="253">
        <v>141.63307499999999</v>
      </c>
      <c r="M28" s="253">
        <v>147.558766666667</v>
      </c>
      <c r="N28" s="253">
        <v>160.66034999999999</v>
      </c>
      <c r="O28" s="253">
        <v>147.33368333333303</v>
      </c>
      <c r="P28" s="253">
        <v>156.719558333333</v>
      </c>
      <c r="Q28" s="253">
        <v>151.96039166666668</v>
      </c>
      <c r="R28" s="253">
        <v>153.207075</v>
      </c>
      <c r="S28" s="253">
        <v>161.31506666666667</v>
      </c>
      <c r="T28" s="253">
        <v>174.91201666666666</v>
      </c>
      <c r="U28" s="253">
        <v>181.32803333333334</v>
      </c>
      <c r="V28" s="253">
        <v>169.87123287671233</v>
      </c>
      <c r="W28" s="253">
        <v>148.76794999999998</v>
      </c>
      <c r="X28" s="254">
        <v>-0.12423105736819195</v>
      </c>
      <c r="Y28" s="244"/>
      <c r="Z28" s="244"/>
      <c r="AA28" s="244"/>
      <c r="AB28" s="244"/>
      <c r="AC28" s="244"/>
      <c r="AD28" s="244"/>
    </row>
    <row r="29" spans="1:30">
      <c r="A29" s="256" t="s">
        <v>152</v>
      </c>
      <c r="B29" s="256" t="s">
        <v>258</v>
      </c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>
        <v>151.093966666667</v>
      </c>
      <c r="P29" s="253">
        <v>173.05430000000001</v>
      </c>
      <c r="Q29" s="253">
        <v>158.12879166666667</v>
      </c>
      <c r="R29" s="253">
        <v>153.41001666666668</v>
      </c>
      <c r="S29" s="253">
        <v>158.64179166666668</v>
      </c>
      <c r="T29" s="253">
        <v>176.79299166666667</v>
      </c>
      <c r="U29" s="253">
        <v>185.41800833333335</v>
      </c>
      <c r="V29" s="253">
        <v>160.94188882385097</v>
      </c>
      <c r="W29" s="253">
        <v>143.890633333333</v>
      </c>
      <c r="X29" s="254">
        <v>-0.10594665947521209</v>
      </c>
      <c r="Y29" s="244"/>
      <c r="Z29" s="244"/>
      <c r="AA29" s="244"/>
      <c r="AB29" s="244"/>
      <c r="AC29" s="244"/>
      <c r="AD29" s="244"/>
    </row>
    <row r="30" spans="1:30">
      <c r="A30" s="256" t="s">
        <v>138</v>
      </c>
      <c r="B30" s="256" t="s">
        <v>258</v>
      </c>
      <c r="C30" s="253"/>
      <c r="D30" s="253"/>
      <c r="E30" s="253"/>
      <c r="F30" s="253"/>
      <c r="G30" s="253"/>
      <c r="H30" s="253"/>
      <c r="I30" s="253"/>
      <c r="J30" s="253"/>
      <c r="K30" s="253"/>
      <c r="L30" s="253">
        <v>142.8700375</v>
      </c>
      <c r="M30" s="253">
        <v>148.666008333333</v>
      </c>
      <c r="N30" s="253">
        <v>147.85716666666698</v>
      </c>
      <c r="O30" s="253">
        <v>136.552525</v>
      </c>
      <c r="P30" s="253">
        <v>150.16354166666699</v>
      </c>
      <c r="Q30" s="253">
        <v>137.78199166666667</v>
      </c>
      <c r="R30" s="253">
        <v>136.85164166666667</v>
      </c>
      <c r="S30" s="253">
        <v>151.02505833333333</v>
      </c>
      <c r="T30" s="253">
        <v>168.379625</v>
      </c>
      <c r="U30" s="253">
        <v>169.62118333333333</v>
      </c>
      <c r="V30" s="253">
        <v>163.43460273972607</v>
      </c>
      <c r="W30" s="253">
        <v>154.87824999999998</v>
      </c>
      <c r="X30" s="254">
        <v>-5.2353373130855974E-2</v>
      </c>
      <c r="Y30" s="244"/>
      <c r="Z30" s="244"/>
      <c r="AA30" s="244"/>
      <c r="AB30" s="244"/>
      <c r="AC30" s="244"/>
      <c r="AD30" s="244"/>
    </row>
    <row r="31" spans="1:30">
      <c r="A31" s="256" t="s">
        <v>134</v>
      </c>
      <c r="B31" s="256" t="s">
        <v>258</v>
      </c>
      <c r="C31" s="253"/>
      <c r="D31" s="253"/>
      <c r="E31" s="253"/>
      <c r="F31" s="253"/>
      <c r="G31" s="253"/>
      <c r="H31" s="253"/>
      <c r="I31" s="253"/>
      <c r="J31" s="253"/>
      <c r="K31" s="253"/>
      <c r="L31" s="253">
        <v>142.1904625</v>
      </c>
      <c r="M31" s="253">
        <v>143.783941666667</v>
      </c>
      <c r="N31" s="253">
        <v>147.46787499999999</v>
      </c>
      <c r="O31" s="253">
        <v>139.18518333333301</v>
      </c>
      <c r="P31" s="253">
        <v>167.92734999999999</v>
      </c>
      <c r="Q31" s="253">
        <v>153.35602499999999</v>
      </c>
      <c r="R31" s="253">
        <v>145.76858333333334</v>
      </c>
      <c r="S31" s="253">
        <v>158.77485833333333</v>
      </c>
      <c r="T31" s="253">
        <v>178.73051666666666</v>
      </c>
      <c r="U31" s="253">
        <v>178.97804166666666</v>
      </c>
      <c r="V31" s="253">
        <v>163.87723287671233</v>
      </c>
      <c r="W31" s="253">
        <v>145.26009166666702</v>
      </c>
      <c r="X31" s="254">
        <v>-0.11360419555077128</v>
      </c>
      <c r="Y31" s="244"/>
      <c r="Z31" s="244"/>
      <c r="AA31" s="244"/>
      <c r="AB31" s="244"/>
      <c r="AC31" s="244"/>
      <c r="AD31" s="244"/>
    </row>
    <row r="32" spans="1:30">
      <c r="A32" s="252" t="s">
        <v>118</v>
      </c>
      <c r="B32" s="252" t="s">
        <v>258</v>
      </c>
      <c r="C32" s="253">
        <v>139.33443333333301</v>
      </c>
      <c r="D32" s="257">
        <v>141.52861666666701</v>
      </c>
      <c r="E32" s="257">
        <v>144.62615</v>
      </c>
      <c r="F32" s="253">
        <v>131.28798333333302</v>
      </c>
      <c r="G32" s="253">
        <v>118.925366666667</v>
      </c>
      <c r="H32" s="253">
        <v>134.72674166666698</v>
      </c>
      <c r="I32" s="253">
        <v>157.61574166666699</v>
      </c>
      <c r="J32" s="253">
        <v>145.52859166666701</v>
      </c>
      <c r="K32" s="253">
        <v>122.77290833333301</v>
      </c>
      <c r="L32" s="253">
        <v>127.734483333333</v>
      </c>
      <c r="M32" s="253">
        <v>137.91556666666699</v>
      </c>
      <c r="N32" s="253">
        <v>133.071091666667</v>
      </c>
      <c r="O32" s="253">
        <v>138.286466666667</v>
      </c>
      <c r="P32" s="253">
        <v>150.20281666666699</v>
      </c>
      <c r="Q32" s="253">
        <v>144.74165833333333</v>
      </c>
      <c r="R32" s="253">
        <v>141.67058333333333</v>
      </c>
      <c r="S32" s="253">
        <v>149.85679166666668</v>
      </c>
      <c r="T32" s="253">
        <v>166.09292500000001</v>
      </c>
      <c r="U32" s="253">
        <v>178.07147499999999</v>
      </c>
      <c r="V32" s="253">
        <v>162.53150684931509</v>
      </c>
      <c r="W32" s="253">
        <v>150.21690000000001</v>
      </c>
      <c r="X32" s="254">
        <v>-7.5767505562672866E-2</v>
      </c>
      <c r="Y32" s="244"/>
      <c r="Z32" s="244"/>
      <c r="AA32" s="244"/>
      <c r="AB32" s="244"/>
      <c r="AC32" s="244"/>
      <c r="AD32" s="244"/>
    </row>
    <row r="33" spans="1:32">
      <c r="A33" s="252" t="s">
        <v>119</v>
      </c>
      <c r="B33" s="252" t="s">
        <v>258</v>
      </c>
      <c r="C33" s="253">
        <v>125.482066666667</v>
      </c>
      <c r="D33" s="253">
        <v>144.709225</v>
      </c>
      <c r="E33" s="253">
        <v>153.47514166666699</v>
      </c>
      <c r="F33" s="253">
        <v>130.78740000000002</v>
      </c>
      <c r="G33" s="253">
        <v>122.536233333333</v>
      </c>
      <c r="H33" s="253">
        <v>146.602566666667</v>
      </c>
      <c r="I33" s="253">
        <v>152.80090833333301</v>
      </c>
      <c r="J33" s="253">
        <v>137.72126666666699</v>
      </c>
      <c r="K33" s="253">
        <v>123.161983333333</v>
      </c>
      <c r="L33" s="253">
        <v>129.581625</v>
      </c>
      <c r="M33" s="253">
        <v>133.208783333333</v>
      </c>
      <c r="N33" s="253">
        <v>139.38584166666701</v>
      </c>
      <c r="O33" s="253">
        <v>144.03490833333299</v>
      </c>
      <c r="P33" s="253">
        <v>152.046425</v>
      </c>
      <c r="Q33" s="253">
        <v>137.84261666666666</v>
      </c>
      <c r="R33" s="253">
        <v>145.75921666666667</v>
      </c>
      <c r="S33" s="253">
        <v>148.40431666666666</v>
      </c>
      <c r="T33" s="253">
        <v>169.70668333333333</v>
      </c>
      <c r="U33" s="253">
        <v>189.38084166666667</v>
      </c>
      <c r="V33" s="253">
        <v>180.85596356203951</v>
      </c>
      <c r="W33" s="253">
        <v>175.96208333333303</v>
      </c>
      <c r="X33" s="254">
        <v>-2.7059545797215145E-2</v>
      </c>
      <c r="Y33" s="244"/>
      <c r="Z33" s="244"/>
      <c r="AA33" s="244"/>
      <c r="AB33" s="244"/>
      <c r="AC33" s="244"/>
      <c r="AD33" s="244"/>
    </row>
    <row r="34" spans="1:32">
      <c r="A34" s="252" t="s">
        <v>121</v>
      </c>
      <c r="B34" s="252" t="s">
        <v>258</v>
      </c>
      <c r="C34" s="253">
        <v>139.40480833333299</v>
      </c>
      <c r="D34" s="253">
        <v>165.506233333333</v>
      </c>
      <c r="E34" s="253">
        <v>154.50595833333298</v>
      </c>
      <c r="F34" s="253">
        <v>120.118658333333</v>
      </c>
      <c r="G34" s="253">
        <v>121.87113333333301</v>
      </c>
      <c r="H34" s="253">
        <v>157.49844999999999</v>
      </c>
      <c r="I34" s="253">
        <v>159.46833333333299</v>
      </c>
      <c r="J34" s="253">
        <v>150.40594166666699</v>
      </c>
      <c r="K34" s="253">
        <v>149.61659166666701</v>
      </c>
      <c r="L34" s="253">
        <v>151.23112499999999</v>
      </c>
      <c r="M34" s="253">
        <v>147.27600833333301</v>
      </c>
      <c r="N34" s="253">
        <v>149.52635833333301</v>
      </c>
      <c r="O34" s="253">
        <v>152.947258333333</v>
      </c>
      <c r="P34" s="253">
        <v>154.13830833333301</v>
      </c>
      <c r="Q34" s="253">
        <v>159.42105833333332</v>
      </c>
      <c r="R34" s="253">
        <v>160.42374166666667</v>
      </c>
      <c r="S34" s="253">
        <v>161.95929166666667</v>
      </c>
      <c r="T34" s="253">
        <v>180.62523333333334</v>
      </c>
      <c r="U34" s="253">
        <v>189.83293333333333</v>
      </c>
      <c r="V34" s="253">
        <v>191.5798449932617</v>
      </c>
      <c r="W34" s="253">
        <v>178.79344166666701</v>
      </c>
      <c r="X34" s="254">
        <v>-6.6741902453488322E-2</v>
      </c>
      <c r="Y34" s="244"/>
      <c r="Z34" s="244"/>
      <c r="AA34" s="244"/>
      <c r="AB34" s="244"/>
      <c r="AC34" s="244"/>
      <c r="AD34" s="244"/>
    </row>
    <row r="35" spans="1:32">
      <c r="A35" s="244"/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54"/>
      <c r="Y35" s="244"/>
      <c r="Z35" s="244"/>
      <c r="AA35" s="244"/>
      <c r="AB35" s="244"/>
      <c r="AC35" s="244"/>
      <c r="AD35" s="244"/>
    </row>
    <row r="36" spans="1:32">
      <c r="A36" s="259" t="s">
        <v>155</v>
      </c>
      <c r="B36" s="259" t="s">
        <v>258</v>
      </c>
      <c r="C36" s="260">
        <v>138.42847499999999</v>
      </c>
      <c r="D36" s="260">
        <v>162.59458333333302</v>
      </c>
      <c r="E36" s="260">
        <v>164.0138</v>
      </c>
      <c r="F36" s="260">
        <v>119.43026666666699</v>
      </c>
      <c r="G36" s="260">
        <v>112.24850833333301</v>
      </c>
      <c r="H36" s="260">
        <v>141.441466666667</v>
      </c>
      <c r="I36" s="260">
        <v>166.51127500000001</v>
      </c>
      <c r="J36" s="260">
        <v>135.51296666666698</v>
      </c>
      <c r="K36" s="260">
        <v>127.25647499999999</v>
      </c>
      <c r="L36" s="260">
        <v>138.35544999999999</v>
      </c>
      <c r="M36" s="260">
        <v>139.04094166666698</v>
      </c>
      <c r="N36" s="260">
        <v>145.22661666666701</v>
      </c>
      <c r="O36" s="260">
        <v>135.17066666666699</v>
      </c>
      <c r="P36" s="260">
        <v>153.238541666667</v>
      </c>
      <c r="Q36" s="260">
        <v>142.21501666666666</v>
      </c>
      <c r="R36" s="260">
        <v>140.23595833333334</v>
      </c>
      <c r="S36" s="260">
        <v>153.18684166666668</v>
      </c>
      <c r="T36" s="260">
        <v>170.51689166666668</v>
      </c>
      <c r="U36" s="260">
        <v>175.47700833333334</v>
      </c>
      <c r="V36" s="260">
        <v>156.59682599531951</v>
      </c>
      <c r="W36" s="260">
        <v>139.57792499999999</v>
      </c>
      <c r="X36" s="254">
        <v>-0.10867973145144194</v>
      </c>
      <c r="Y36" s="244"/>
      <c r="Z36" s="244"/>
      <c r="AA36" s="244"/>
      <c r="AB36" s="244"/>
      <c r="AC36" s="244"/>
      <c r="AD36" s="244"/>
    </row>
    <row r="37" spans="1:32" ht="15">
      <c r="A37" s="261" t="s">
        <v>259</v>
      </c>
      <c r="B37" s="252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>
        <f t="shared" ref="O37:U37" si="0">+O36-N36</f>
        <v>-10.055950000000024</v>
      </c>
      <c r="P37" s="253">
        <f t="shared" si="0"/>
        <v>18.067875000000015</v>
      </c>
      <c r="Q37" s="253">
        <f t="shared" si="0"/>
        <v>-11.023525000000348</v>
      </c>
      <c r="R37" s="253">
        <f t="shared" si="0"/>
        <v>-1.9790583333333132</v>
      </c>
      <c r="S37" s="253">
        <f t="shared" si="0"/>
        <v>12.950883333333337</v>
      </c>
      <c r="T37" s="253">
        <f t="shared" si="0"/>
        <v>17.33005</v>
      </c>
      <c r="U37" s="253">
        <f t="shared" si="0"/>
        <v>4.9601166666666643</v>
      </c>
      <c r="V37" s="253">
        <v>-18.880182338013839</v>
      </c>
      <c r="W37" s="253">
        <v>-17.018900995319513</v>
      </c>
      <c r="X37" s="253"/>
      <c r="Y37" s="244"/>
      <c r="Z37" s="244"/>
      <c r="AA37" s="244"/>
      <c r="AB37" s="244"/>
      <c r="AC37" s="244"/>
      <c r="AD37" s="244"/>
    </row>
    <row r="38" spans="1:32">
      <c r="A38" s="262"/>
      <c r="B38" s="262"/>
      <c r="C38" s="263"/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4"/>
      <c r="Y38" s="244"/>
      <c r="Z38" s="244"/>
      <c r="AA38" s="244"/>
      <c r="AB38" s="244"/>
      <c r="AC38" s="244"/>
      <c r="AD38" s="244"/>
    </row>
    <row r="39" spans="1:32">
      <c r="A39" s="244"/>
      <c r="B39" s="244"/>
      <c r="C39" s="265" t="s">
        <v>170</v>
      </c>
      <c r="D39" s="265" t="s">
        <v>171</v>
      </c>
      <c r="E39" s="265" t="s">
        <v>172</v>
      </c>
      <c r="F39" s="265" t="s">
        <v>173</v>
      </c>
      <c r="G39" s="265" t="s">
        <v>174</v>
      </c>
      <c r="H39" s="265" t="s">
        <v>175</v>
      </c>
      <c r="I39" s="265" t="s">
        <v>176</v>
      </c>
      <c r="J39" s="265" t="s">
        <v>177</v>
      </c>
      <c r="K39" s="265" t="s">
        <v>178</v>
      </c>
      <c r="L39" s="265" t="s">
        <v>179</v>
      </c>
      <c r="M39" s="265" t="s">
        <v>180</v>
      </c>
      <c r="N39" s="265" t="s">
        <v>181</v>
      </c>
      <c r="O39" s="265" t="s">
        <v>182</v>
      </c>
      <c r="P39" s="265">
        <v>2008</v>
      </c>
      <c r="Q39" s="265">
        <v>2009</v>
      </c>
      <c r="R39" s="265">
        <v>2010</v>
      </c>
      <c r="S39" s="265">
        <v>2011</v>
      </c>
      <c r="T39" s="265">
        <v>2012</v>
      </c>
      <c r="U39" s="265">
        <f>U5</f>
        <v>2013</v>
      </c>
      <c r="V39" s="265">
        <v>2014</v>
      </c>
      <c r="W39" s="265">
        <v>2015</v>
      </c>
      <c r="X39" s="266"/>
      <c r="Y39" s="244"/>
      <c r="Z39" s="244"/>
      <c r="AA39" s="244"/>
      <c r="AB39" s="244"/>
      <c r="AC39" s="244"/>
      <c r="AD39" s="244"/>
    </row>
    <row r="40" spans="1:32">
      <c r="A40" s="244"/>
      <c r="B40" s="267" t="s">
        <v>260</v>
      </c>
      <c r="C40" s="253">
        <f t="shared" ref="C40:U40" si="1">MIN(C7:C34)</f>
        <v>123.938666666667</v>
      </c>
      <c r="D40" s="253">
        <f t="shared" si="1"/>
        <v>141.52861666666701</v>
      </c>
      <c r="E40" s="253">
        <f t="shared" si="1"/>
        <v>144.62615</v>
      </c>
      <c r="F40" s="253">
        <f t="shared" si="1"/>
        <v>100.41200833333301</v>
      </c>
      <c r="G40" s="253">
        <f t="shared" si="1"/>
        <v>93.628174999999999</v>
      </c>
      <c r="H40" s="253">
        <f t="shared" si="1"/>
        <v>127.13395833333301</v>
      </c>
      <c r="I40" s="253">
        <f t="shared" si="1"/>
        <v>141.49493333333299</v>
      </c>
      <c r="J40" s="253">
        <f t="shared" si="1"/>
        <v>119.375391666667</v>
      </c>
      <c r="K40" s="253">
        <f t="shared" si="1"/>
        <v>109.319408333333</v>
      </c>
      <c r="L40" s="253">
        <f t="shared" si="1"/>
        <v>120.686916666667</v>
      </c>
      <c r="M40" s="253">
        <f t="shared" si="1"/>
        <v>122.0772</v>
      </c>
      <c r="N40" s="253">
        <f t="shared" si="1"/>
        <v>128.25274166666699</v>
      </c>
      <c r="O40" s="253">
        <f t="shared" si="1"/>
        <v>117.699616666667</v>
      </c>
      <c r="P40" s="253">
        <f t="shared" si="1"/>
        <v>130.508141666667</v>
      </c>
      <c r="Q40" s="253">
        <f t="shared" si="1"/>
        <v>122.870625</v>
      </c>
      <c r="R40" s="253">
        <f t="shared" si="1"/>
        <v>126.30896666666666</v>
      </c>
      <c r="S40" s="253">
        <f t="shared" si="1"/>
        <v>138.915325</v>
      </c>
      <c r="T40" s="253">
        <f t="shared" si="1"/>
        <v>157.06501666666668</v>
      </c>
      <c r="U40" s="253">
        <f t="shared" si="1"/>
        <v>157.12572499999999</v>
      </c>
      <c r="V40" s="253">
        <v>138.20690410958903</v>
      </c>
      <c r="W40" s="253">
        <v>121.768341666667</v>
      </c>
      <c r="X40" s="244"/>
      <c r="Y40" s="244"/>
      <c r="Z40" s="244"/>
      <c r="AA40" s="244"/>
      <c r="AB40" s="244"/>
      <c r="AC40" s="244"/>
      <c r="AD40" s="244"/>
    </row>
    <row r="41" spans="1:32">
      <c r="A41" s="244"/>
      <c r="B41" s="267" t="s">
        <v>261</v>
      </c>
      <c r="C41" s="253">
        <f t="shared" ref="C41:U41" si="2">MAX(C7:C34)</f>
        <v>157.23307499999999</v>
      </c>
      <c r="D41" s="253">
        <f t="shared" si="2"/>
        <v>185.74314166666699</v>
      </c>
      <c r="E41" s="253">
        <f t="shared" si="2"/>
        <v>203.82998333333302</v>
      </c>
      <c r="F41" s="253">
        <f t="shared" si="2"/>
        <v>147.974758333333</v>
      </c>
      <c r="G41" s="253">
        <f t="shared" si="2"/>
        <v>148.85746666666699</v>
      </c>
      <c r="H41" s="253">
        <f t="shared" si="2"/>
        <v>167.96905833333298</v>
      </c>
      <c r="I41" s="253">
        <f t="shared" si="2"/>
        <v>221.02563333333299</v>
      </c>
      <c r="J41" s="253">
        <f t="shared" si="2"/>
        <v>159.060791666667</v>
      </c>
      <c r="K41" s="253">
        <f t="shared" si="2"/>
        <v>157.571441666667</v>
      </c>
      <c r="L41" s="253">
        <f t="shared" si="2"/>
        <v>161.18606249999999</v>
      </c>
      <c r="M41" s="253">
        <f t="shared" si="2"/>
        <v>178.48598333333302</v>
      </c>
      <c r="N41" s="253">
        <f t="shared" si="2"/>
        <v>188.46823333333299</v>
      </c>
      <c r="O41" s="253">
        <f t="shared" si="2"/>
        <v>171.29306666666699</v>
      </c>
      <c r="P41" s="253">
        <f t="shared" si="2"/>
        <v>184.45869166666702</v>
      </c>
      <c r="Q41" s="253">
        <f t="shared" si="2"/>
        <v>182</v>
      </c>
      <c r="R41" s="253">
        <f t="shared" si="2"/>
        <v>182</v>
      </c>
      <c r="S41" s="253">
        <f t="shared" si="2"/>
        <v>181.36155833333333</v>
      </c>
      <c r="T41" s="253">
        <f t="shared" si="2"/>
        <v>198.42252500000001</v>
      </c>
      <c r="U41" s="253">
        <f t="shared" si="2"/>
        <v>237</v>
      </c>
      <c r="V41" s="253">
        <v>237</v>
      </c>
      <c r="W41" s="253">
        <v>231.265725</v>
      </c>
      <c r="X41" s="244"/>
      <c r="Y41" s="244"/>
      <c r="Z41" s="244"/>
      <c r="AA41" s="244"/>
      <c r="AB41" s="244"/>
      <c r="AC41" s="244"/>
      <c r="AD41" s="244"/>
    </row>
    <row r="42" spans="1:32">
      <c r="A42" s="244"/>
      <c r="B42" s="268" t="s">
        <v>264</v>
      </c>
      <c r="C42" s="253">
        <f>+C41-C40</f>
        <v>33.294408333332981</v>
      </c>
      <c r="D42" s="253">
        <f t="shared" ref="D42:U42" si="3">+D41-D40</f>
        <v>44.214524999999981</v>
      </c>
      <c r="E42" s="253">
        <f t="shared" si="3"/>
        <v>59.203833333333023</v>
      </c>
      <c r="F42" s="253">
        <f t="shared" si="3"/>
        <v>47.562749999999994</v>
      </c>
      <c r="G42" s="253">
        <f t="shared" si="3"/>
        <v>55.229291666666995</v>
      </c>
      <c r="H42" s="253">
        <f t="shared" si="3"/>
        <v>40.835099999999969</v>
      </c>
      <c r="I42" s="253">
        <f t="shared" si="3"/>
        <v>79.530699999999996</v>
      </c>
      <c r="J42" s="253">
        <f t="shared" si="3"/>
        <v>39.685400000000001</v>
      </c>
      <c r="K42" s="253">
        <f t="shared" si="3"/>
        <v>48.252033333333998</v>
      </c>
      <c r="L42" s="253">
        <f t="shared" si="3"/>
        <v>40.499145833332989</v>
      </c>
      <c r="M42" s="253">
        <f t="shared" si="3"/>
        <v>56.40878333333302</v>
      </c>
      <c r="N42" s="253">
        <f t="shared" si="3"/>
        <v>60.215491666665997</v>
      </c>
      <c r="O42" s="253">
        <f t="shared" si="3"/>
        <v>53.59344999999999</v>
      </c>
      <c r="P42" s="253">
        <f t="shared" si="3"/>
        <v>53.950550000000021</v>
      </c>
      <c r="Q42" s="253">
        <f t="shared" si="3"/>
        <v>59.129374999999996</v>
      </c>
      <c r="R42" s="253">
        <f t="shared" si="3"/>
        <v>55.691033333333337</v>
      </c>
      <c r="S42" s="253">
        <f t="shared" si="3"/>
        <v>42.446233333333339</v>
      </c>
      <c r="T42" s="253">
        <f t="shared" si="3"/>
        <v>41.357508333333328</v>
      </c>
      <c r="U42" s="253">
        <f t="shared" si="3"/>
        <v>79.874275000000011</v>
      </c>
      <c r="V42" s="253">
        <v>98.793095890410967</v>
      </c>
      <c r="W42" s="253">
        <v>109.497383333333</v>
      </c>
      <c r="X42" s="263"/>
      <c r="Y42" s="244"/>
      <c r="Z42" s="244"/>
      <c r="AA42" s="244"/>
      <c r="AB42" s="244"/>
      <c r="AC42" s="244"/>
      <c r="AD42" s="244"/>
    </row>
    <row r="43" spans="1:32">
      <c r="A43" s="244"/>
      <c r="B43" s="244"/>
      <c r="C43" s="263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</row>
    <row r="44" spans="1:32">
      <c r="A44" s="244"/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</row>
    <row r="45" spans="1:32">
      <c r="A45" s="244"/>
      <c r="B45" s="268" t="s">
        <v>262</v>
      </c>
      <c r="C45" s="253">
        <f>+C36-C40</f>
        <v>14.489808333332988</v>
      </c>
      <c r="D45" s="253">
        <f t="shared" ref="D45:U45" si="4">+D36-D40</f>
        <v>21.065966666666014</v>
      </c>
      <c r="E45" s="253">
        <f t="shared" si="4"/>
        <v>19.387650000000008</v>
      </c>
      <c r="F45" s="253">
        <f t="shared" si="4"/>
        <v>19.018258333333989</v>
      </c>
      <c r="G45" s="253">
        <f t="shared" si="4"/>
        <v>18.620333333333008</v>
      </c>
      <c r="H45" s="253">
        <f t="shared" si="4"/>
        <v>14.307508333333985</v>
      </c>
      <c r="I45" s="253">
        <f t="shared" si="4"/>
        <v>25.016341666667017</v>
      </c>
      <c r="J45" s="253">
        <f t="shared" si="4"/>
        <v>16.137574999999984</v>
      </c>
      <c r="K45" s="253">
        <f t="shared" si="4"/>
        <v>17.937066666666993</v>
      </c>
      <c r="L45" s="253">
        <f t="shared" si="4"/>
        <v>17.668533333332988</v>
      </c>
      <c r="M45" s="253">
        <f t="shared" si="4"/>
        <v>16.963741666666976</v>
      </c>
      <c r="N45" s="253">
        <f t="shared" si="4"/>
        <v>16.973875000000021</v>
      </c>
      <c r="O45" s="253">
        <f t="shared" si="4"/>
        <v>17.471049999999991</v>
      </c>
      <c r="P45" s="253">
        <f t="shared" si="4"/>
        <v>22.730400000000003</v>
      </c>
      <c r="Q45" s="253">
        <f t="shared" si="4"/>
        <v>19.344391666666652</v>
      </c>
      <c r="R45" s="253">
        <f t="shared" si="4"/>
        <v>13.92699166666668</v>
      </c>
      <c r="S45" s="253">
        <f t="shared" si="4"/>
        <v>14.271516666666685</v>
      </c>
      <c r="T45" s="253">
        <f t="shared" si="4"/>
        <v>13.451875000000001</v>
      </c>
      <c r="U45" s="253">
        <f t="shared" si="4"/>
        <v>18.351283333333356</v>
      </c>
      <c r="V45" s="253">
        <v>18.389921885730473</v>
      </c>
      <c r="W45" s="253">
        <v>17.809583333332995</v>
      </c>
      <c r="X45" s="244"/>
      <c r="Y45" s="244"/>
      <c r="Z45" s="244"/>
      <c r="AA45" s="244"/>
      <c r="AB45" s="244"/>
      <c r="AC45" s="244"/>
      <c r="AD45" s="244"/>
    </row>
    <row r="46" spans="1:32">
      <c r="A46" s="244"/>
      <c r="B46" s="268" t="s">
        <v>263</v>
      </c>
      <c r="C46" s="253">
        <f>+C41-C36</f>
        <v>18.804599999999994</v>
      </c>
      <c r="D46" s="253">
        <f t="shared" ref="D46:U46" si="5">+D41-D36</f>
        <v>23.148558333333966</v>
      </c>
      <c r="E46" s="253">
        <f t="shared" si="5"/>
        <v>39.816183333333015</v>
      </c>
      <c r="F46" s="253">
        <f t="shared" si="5"/>
        <v>28.544491666666005</v>
      </c>
      <c r="G46" s="253">
        <f t="shared" si="5"/>
        <v>36.608958333333987</v>
      </c>
      <c r="H46" s="253">
        <f t="shared" si="5"/>
        <v>26.527591666665984</v>
      </c>
      <c r="I46" s="253">
        <f t="shared" si="5"/>
        <v>54.514358333332979</v>
      </c>
      <c r="J46" s="253">
        <f t="shared" si="5"/>
        <v>23.547825000000017</v>
      </c>
      <c r="K46" s="253">
        <f t="shared" si="5"/>
        <v>30.314966666667004</v>
      </c>
      <c r="L46" s="253">
        <f t="shared" si="5"/>
        <v>22.830612500000001</v>
      </c>
      <c r="M46" s="253">
        <f t="shared" si="5"/>
        <v>39.445041666666043</v>
      </c>
      <c r="N46" s="253">
        <f t="shared" si="5"/>
        <v>43.241616666665976</v>
      </c>
      <c r="O46" s="253">
        <f t="shared" si="5"/>
        <v>36.122399999999999</v>
      </c>
      <c r="P46" s="253">
        <f t="shared" si="5"/>
        <v>31.220150000000018</v>
      </c>
      <c r="Q46" s="253">
        <f t="shared" si="5"/>
        <v>39.784983333333344</v>
      </c>
      <c r="R46" s="253">
        <f t="shared" si="5"/>
        <v>41.764041666666657</v>
      </c>
      <c r="S46" s="253">
        <f t="shared" si="5"/>
        <v>28.174716666666654</v>
      </c>
      <c r="T46" s="253">
        <f t="shared" si="5"/>
        <v>27.905633333333327</v>
      </c>
      <c r="U46" s="253">
        <f t="shared" si="5"/>
        <v>61.522991666666655</v>
      </c>
      <c r="V46" s="253">
        <v>80.403174004680494</v>
      </c>
      <c r="W46" s="253">
        <v>91.68780000000001</v>
      </c>
      <c r="X46" s="244"/>
      <c r="Y46" s="244"/>
      <c r="Z46" s="244"/>
      <c r="AA46" s="244"/>
      <c r="AB46" s="244"/>
      <c r="AC46" s="244"/>
      <c r="AD46" s="244"/>
      <c r="AE46" s="244"/>
      <c r="AF46" s="244"/>
    </row>
    <row r="47" spans="1:32">
      <c r="A47" s="244"/>
      <c r="B47" s="268" t="s">
        <v>264</v>
      </c>
      <c r="C47" s="253">
        <f>+C46-C45</f>
        <v>4.3147916666670056</v>
      </c>
      <c r="D47" s="253">
        <f t="shared" ref="D47:U47" si="6">+D46-D45</f>
        <v>2.0825916666679518</v>
      </c>
      <c r="E47" s="255">
        <f t="shared" si="6"/>
        <v>20.428533333333007</v>
      </c>
      <c r="F47" s="253">
        <f t="shared" si="6"/>
        <v>9.5262333333320157</v>
      </c>
      <c r="G47" s="255">
        <f t="shared" si="6"/>
        <v>17.98862500000098</v>
      </c>
      <c r="H47" s="255">
        <f t="shared" si="6"/>
        <v>12.220083333331999</v>
      </c>
      <c r="I47" s="255">
        <f t="shared" si="6"/>
        <v>29.498016666665961</v>
      </c>
      <c r="J47" s="253">
        <f t="shared" si="6"/>
        <v>7.4102500000000333</v>
      </c>
      <c r="K47" s="255">
        <f t="shared" si="6"/>
        <v>12.377900000000011</v>
      </c>
      <c r="L47" s="253">
        <f t="shared" si="6"/>
        <v>5.1620791666670129</v>
      </c>
      <c r="M47" s="255">
        <f t="shared" si="6"/>
        <v>22.481299999999067</v>
      </c>
      <c r="N47" s="255">
        <f t="shared" si="6"/>
        <v>26.267741666665955</v>
      </c>
      <c r="O47" s="255">
        <f t="shared" si="6"/>
        <v>18.651350000000008</v>
      </c>
      <c r="P47" s="253">
        <f t="shared" si="6"/>
        <v>8.489750000000015</v>
      </c>
      <c r="Q47" s="255">
        <f t="shared" si="6"/>
        <v>20.440591666666691</v>
      </c>
      <c r="R47" s="255">
        <f t="shared" si="6"/>
        <v>27.837049999999977</v>
      </c>
      <c r="S47" s="255">
        <f t="shared" si="6"/>
        <v>13.90319999999997</v>
      </c>
      <c r="T47" s="255">
        <f t="shared" si="6"/>
        <v>14.453758333333326</v>
      </c>
      <c r="U47" s="255">
        <f t="shared" si="6"/>
        <v>43.171708333333299</v>
      </c>
      <c r="V47" s="255">
        <v>62.013252118950021</v>
      </c>
      <c r="W47" s="255">
        <v>73.878216666667015</v>
      </c>
      <c r="X47" s="244"/>
      <c r="Y47" s="244"/>
      <c r="Z47" s="244"/>
      <c r="AA47" s="244"/>
      <c r="AB47" s="244"/>
      <c r="AC47" s="244"/>
      <c r="AD47" s="244"/>
      <c r="AE47" s="244"/>
      <c r="AF47" s="244"/>
    </row>
    <row r="48" spans="1:32">
      <c r="A48" s="244"/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</row>
    <row r="49" spans="1:32">
      <c r="A49" s="244"/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</row>
    <row r="50" spans="1:32">
      <c r="A50" s="244"/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Y50" s="244"/>
      <c r="Z50" s="244"/>
      <c r="AA50" s="244"/>
      <c r="AB50" s="244"/>
      <c r="AC50" s="244"/>
      <c r="AD50" s="244"/>
      <c r="AE50" s="244"/>
      <c r="AF50" s="244"/>
    </row>
    <row r="51" spans="1:32">
      <c r="A51" s="244"/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</row>
    <row r="52" spans="1:32">
      <c r="A52" s="244"/>
      <c r="B52" s="244"/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</row>
    <row r="53" spans="1:32">
      <c r="A53" s="244"/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</row>
    <row r="54" spans="1:32">
      <c r="A54" s="244"/>
      <c r="B54" s="244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</row>
    <row r="55" spans="1:32">
      <c r="A55" s="244"/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</row>
    <row r="56" spans="1:32">
      <c r="A56" s="244"/>
      <c r="B56" s="244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</row>
    <row r="57" spans="1:32">
      <c r="A57" s="244"/>
      <c r="B57" s="244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</row>
    <row r="58" spans="1:32">
      <c r="A58" s="244"/>
      <c r="B58" s="244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</row>
    <row r="59" spans="1:32">
      <c r="A59" s="244"/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</row>
    <row r="60" spans="1:32">
      <c r="A60" s="244"/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</row>
    <row r="61" spans="1:32">
      <c r="A61" s="244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</row>
    <row r="62" spans="1:32">
      <c r="A62" s="244"/>
      <c r="B62" s="244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</row>
    <row r="63" spans="1:32">
      <c r="A63" s="244"/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</row>
    <row r="64" spans="1:32">
      <c r="A64" s="244"/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</row>
    <row r="65" spans="1:32">
      <c r="A65" s="244"/>
      <c r="B65" s="244"/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</row>
    <row r="66" spans="1:32">
      <c r="A66" s="244"/>
      <c r="B66" s="244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</row>
    <row r="67" spans="1:32">
      <c r="A67" s="244"/>
      <c r="B67" s="244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</row>
    <row r="68" spans="1:32">
      <c r="A68" s="244"/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</row>
    <row r="69" spans="1:32">
      <c r="A69" s="244"/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</row>
    <row r="70" spans="1:32">
      <c r="A70" s="244"/>
      <c r="B70" s="244"/>
      <c r="C70" s="244"/>
      <c r="D70" s="244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</row>
    <row r="71" spans="1:32">
      <c r="A71" s="244"/>
      <c r="B71" s="244"/>
      <c r="C71" s="244"/>
      <c r="D71" s="24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</row>
    <row r="72" spans="1:32">
      <c r="A72" s="244"/>
      <c r="B72" s="244"/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</row>
    <row r="73" spans="1:32">
      <c r="A73" s="244"/>
      <c r="B73" s="244"/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</row>
    <row r="74" spans="1:32">
      <c r="A74" s="244"/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</row>
    <row r="75" spans="1:32">
      <c r="A75" s="244"/>
      <c r="B75" s="244"/>
      <c r="C75" s="244"/>
      <c r="D75" s="244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</row>
    <row r="76" spans="1:32">
      <c r="Y76" s="244"/>
      <c r="Z76" s="244"/>
      <c r="AA76" s="244"/>
      <c r="AB76" s="244"/>
      <c r="AC76" s="244"/>
      <c r="AD76" s="244"/>
      <c r="AE76" s="244"/>
      <c r="AF76" s="244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topLeftCell="EY1" zoomScaleNormal="100" workbookViewId="0">
      <selection activeCell="FR35" sqref="FR35"/>
    </sheetView>
  </sheetViews>
  <sheetFormatPr defaultColWidth="8.7109375" defaultRowHeight="12.75"/>
  <cols>
    <col min="1" max="1" width="8.7109375" style="1195"/>
    <col min="2" max="2" width="15.7109375" style="1195" customWidth="1"/>
    <col min="3" max="3" width="16.5703125" style="1195" customWidth="1"/>
    <col min="4" max="4" width="10.85546875" style="1195" bestFit="1" customWidth="1"/>
    <col min="5" max="15" width="8.85546875" style="1195" bestFit="1" customWidth="1"/>
    <col min="16" max="16" width="8.7109375" style="1195"/>
    <col min="17" max="17" width="15.140625" style="1195" customWidth="1"/>
    <col min="18" max="18" width="18.85546875" style="1195" customWidth="1"/>
    <col min="19" max="23" width="8.85546875" style="1195" bestFit="1" customWidth="1"/>
    <col min="24" max="24" width="9.7109375" style="1195" bestFit="1" customWidth="1"/>
    <col min="25" max="29" width="8.7109375" style="1195"/>
    <col min="30" max="30" width="11.28515625" style="1195" customWidth="1"/>
    <col min="31" max="32" width="8.7109375" style="1195"/>
    <col min="33" max="33" width="14.140625" style="1195" customWidth="1"/>
    <col min="34" max="34" width="13.5703125" style="1195" customWidth="1"/>
    <col min="35" max="35" width="9.7109375" style="1195" customWidth="1"/>
    <col min="36" max="36" width="9.140625" style="1195" customWidth="1"/>
    <col min="37" max="37" width="8.42578125" style="1195" customWidth="1"/>
    <col min="38" max="38" width="8.5703125" style="1195" customWidth="1"/>
    <col min="39" max="39" width="9.85546875" style="1195" customWidth="1"/>
    <col min="40" max="40" width="7.7109375" style="1195" customWidth="1"/>
    <col min="41" max="41" width="9.42578125" style="1195" customWidth="1"/>
    <col min="42" max="42" width="7.85546875" style="1195" customWidth="1"/>
    <col min="43" max="43" width="8.5703125" style="1195" customWidth="1"/>
    <col min="44" max="44" width="9" style="1195" customWidth="1"/>
    <col min="45" max="45" width="8.42578125" style="1195" customWidth="1"/>
    <col min="46" max="46" width="10.140625" style="1195" customWidth="1"/>
    <col min="47" max="47" width="8.7109375" style="1195"/>
    <col min="48" max="48" width="13.140625" style="1195" customWidth="1"/>
    <col min="49" max="49" width="14.140625" style="1195" customWidth="1"/>
    <col min="50" max="50" width="10" style="1195" customWidth="1"/>
    <col min="51" max="62" width="8.7109375" style="1195"/>
    <col min="63" max="63" width="14.5703125" style="1195" customWidth="1"/>
    <col min="64" max="64" width="12.5703125" style="1195" customWidth="1"/>
    <col min="65" max="77" width="8.7109375" style="1195"/>
    <col min="78" max="78" width="19" style="1195" customWidth="1"/>
    <col min="79" max="79" width="14.140625" style="1195" customWidth="1"/>
    <col min="80" max="90" width="8.7109375" style="1195"/>
    <col min="91" max="91" width="11.5703125" style="1195" customWidth="1"/>
    <col min="92" max="92" width="8.7109375" style="1195"/>
    <col min="93" max="93" width="17.7109375" style="1195" customWidth="1"/>
    <col min="94" max="94" width="15" style="1195" customWidth="1"/>
    <col min="95" max="95" width="9.7109375" style="1195" customWidth="1"/>
    <col min="96" max="96" width="9" style="1195" customWidth="1"/>
    <col min="97" max="98" width="9.7109375" style="1195" customWidth="1"/>
    <col min="99" max="99" width="8.7109375" style="1195" customWidth="1"/>
    <col min="100" max="103" width="9.7109375" style="1195" customWidth="1"/>
    <col min="104" max="104" width="11.28515625" style="1195" customWidth="1"/>
    <col min="105" max="106" width="9.7109375" style="1195" customWidth="1"/>
    <col min="107" max="108" width="8.7109375" style="1195"/>
    <col min="109" max="109" width="13.42578125" style="1195" customWidth="1"/>
    <col min="110" max="110" width="16" style="1195" customWidth="1"/>
    <col min="111" max="122" width="10.85546875" style="1195" customWidth="1"/>
    <col min="123" max="124" width="8.7109375" style="1195"/>
    <col min="125" max="125" width="18.85546875" style="1195" customWidth="1"/>
    <col min="126" max="126" width="13.5703125" style="1195" customWidth="1"/>
    <col min="127" max="138" width="11.7109375" style="1195" customWidth="1"/>
    <col min="139" max="139" width="8.7109375" style="1195"/>
    <col min="140" max="140" width="12.42578125" style="1195" customWidth="1"/>
    <col min="141" max="141" width="13.7109375" style="1195" customWidth="1"/>
    <col min="142" max="153" width="13.85546875" style="1195" customWidth="1"/>
    <col min="154" max="155" width="8.7109375" style="1195"/>
    <col min="156" max="156" width="10.7109375" style="1195" customWidth="1"/>
    <col min="157" max="168" width="11.85546875" style="1195" customWidth="1"/>
    <col min="169" max="16384" width="8.7109375" style="1195"/>
  </cols>
  <sheetData>
    <row r="4" spans="2:168" ht="15.75">
      <c r="EY4" s="1299" t="s">
        <v>544</v>
      </c>
      <c r="EZ4" s="1299"/>
      <c r="FA4" s="1298"/>
      <c r="FB4" s="1298"/>
      <c r="FC4" s="1298"/>
    </row>
    <row r="5" spans="2:168" ht="15.75">
      <c r="B5" s="1296" t="s">
        <v>336</v>
      </c>
      <c r="C5" s="1297"/>
      <c r="D5" s="1298"/>
      <c r="Q5" s="1296" t="s">
        <v>337</v>
      </c>
      <c r="R5" s="1297"/>
      <c r="S5" s="1298"/>
      <c r="AG5" s="1299" t="s">
        <v>411</v>
      </c>
      <c r="AH5" s="1299"/>
      <c r="AI5" s="1299"/>
      <c r="AJ5" s="1196"/>
      <c r="AV5" s="1299" t="s">
        <v>410</v>
      </c>
      <c r="AW5" s="1299"/>
      <c r="AX5" s="1299"/>
      <c r="AY5" s="1196"/>
      <c r="BK5" s="1299" t="s">
        <v>409</v>
      </c>
      <c r="BL5" s="1299"/>
      <c r="BM5" s="1299"/>
      <c r="BN5" s="1196"/>
      <c r="BZ5" s="1299" t="s">
        <v>408</v>
      </c>
      <c r="CA5" s="1299"/>
      <c r="CB5" s="1299"/>
      <c r="CC5" s="1196"/>
      <c r="CO5" s="1299" t="s">
        <v>407</v>
      </c>
      <c r="CP5" s="1299"/>
      <c r="CQ5" s="1299"/>
      <c r="CR5" s="1298"/>
      <c r="DE5" s="1299" t="s">
        <v>406</v>
      </c>
      <c r="DF5" s="1299"/>
      <c r="DG5" s="1299"/>
      <c r="DH5" s="1298"/>
      <c r="DU5" s="1299" t="s">
        <v>405</v>
      </c>
      <c r="DV5" s="1299"/>
      <c r="DW5" s="1299"/>
      <c r="DX5" s="1298"/>
      <c r="EJ5" s="1299" t="s">
        <v>469</v>
      </c>
      <c r="EK5" s="1299"/>
      <c r="EL5" s="1298"/>
      <c r="EM5" s="1298"/>
    </row>
    <row r="6" spans="2:168" ht="13.5" thickBot="1"/>
    <row r="7" spans="2:168" ht="16.5" thickBot="1">
      <c r="B7" s="1197"/>
      <c r="C7" s="1198"/>
      <c r="D7" s="1199">
        <v>2009</v>
      </c>
      <c r="E7" s="1199">
        <v>2009</v>
      </c>
      <c r="F7" s="1200">
        <v>2009</v>
      </c>
      <c r="G7" s="1200">
        <v>2009</v>
      </c>
      <c r="H7" s="1200">
        <v>2009</v>
      </c>
      <c r="I7" s="1200">
        <v>2009</v>
      </c>
      <c r="J7" s="1200">
        <v>2009</v>
      </c>
      <c r="K7" s="1200">
        <v>2009</v>
      </c>
      <c r="L7" s="1200">
        <v>2009</v>
      </c>
      <c r="M7" s="1200">
        <v>2009</v>
      </c>
      <c r="N7" s="1200">
        <v>2009</v>
      </c>
      <c r="O7" s="1201">
        <v>2009</v>
      </c>
      <c r="Q7" s="1197"/>
      <c r="R7" s="1198"/>
      <c r="S7" s="1202">
        <v>2010</v>
      </c>
      <c r="T7" s="1203">
        <v>2010</v>
      </c>
      <c r="U7" s="1203">
        <v>2010</v>
      </c>
      <c r="V7" s="1203">
        <v>2010</v>
      </c>
      <c r="W7" s="1203">
        <v>2010</v>
      </c>
      <c r="X7" s="1203">
        <v>2010</v>
      </c>
      <c r="Y7" s="1203">
        <v>2010</v>
      </c>
      <c r="Z7" s="1203">
        <v>2010</v>
      </c>
      <c r="AA7" s="1204">
        <v>2010</v>
      </c>
      <c r="AB7" s="1204">
        <v>2010</v>
      </c>
      <c r="AC7" s="1204">
        <v>2010</v>
      </c>
      <c r="AD7" s="1204">
        <v>2010</v>
      </c>
      <c r="AG7" s="1205"/>
      <c r="AH7" s="1206"/>
      <c r="AI7" s="1207">
        <v>2011</v>
      </c>
      <c r="AJ7" s="1207">
        <v>2011</v>
      </c>
      <c r="AK7" s="1207">
        <v>2011</v>
      </c>
      <c r="AL7" s="1207">
        <v>2011</v>
      </c>
      <c r="AM7" s="1207">
        <v>2011</v>
      </c>
      <c r="AN7" s="1207">
        <v>2011</v>
      </c>
      <c r="AO7" s="1208">
        <v>2011</v>
      </c>
      <c r="AP7" s="1208">
        <v>2011</v>
      </c>
      <c r="AQ7" s="1208">
        <v>2011</v>
      </c>
      <c r="AR7" s="1208">
        <v>2011</v>
      </c>
      <c r="AS7" s="1208">
        <v>2011</v>
      </c>
      <c r="AT7" s="1209">
        <v>2011</v>
      </c>
      <c r="AV7" s="324"/>
      <c r="AW7" s="1210"/>
      <c r="AX7" s="1207">
        <v>2012</v>
      </c>
      <c r="AY7" s="1207">
        <v>2012</v>
      </c>
      <c r="AZ7" s="1207">
        <v>2012</v>
      </c>
      <c r="BA7" s="1207">
        <v>2012</v>
      </c>
      <c r="BB7" s="1207">
        <v>2012</v>
      </c>
      <c r="BC7" s="1207">
        <v>2012</v>
      </c>
      <c r="BD7" s="1208">
        <v>2012</v>
      </c>
      <c r="BE7" s="1208">
        <v>2012</v>
      </c>
      <c r="BF7" s="1208">
        <v>2012</v>
      </c>
      <c r="BG7" s="1208">
        <v>2012</v>
      </c>
      <c r="BH7" s="1208">
        <v>2012</v>
      </c>
      <c r="BI7" s="1209">
        <v>2012</v>
      </c>
      <c r="BK7" s="325"/>
      <c r="BL7" s="325"/>
      <c r="BM7" s="326">
        <v>2013</v>
      </c>
      <c r="BN7" s="327">
        <v>2013</v>
      </c>
      <c r="BO7" s="327">
        <v>2013</v>
      </c>
      <c r="BP7" s="327">
        <v>2013</v>
      </c>
      <c r="BQ7" s="327">
        <v>2013</v>
      </c>
      <c r="BR7" s="328">
        <v>2013</v>
      </c>
      <c r="BS7" s="328">
        <v>2013</v>
      </c>
      <c r="BT7" s="328">
        <v>2013</v>
      </c>
      <c r="BU7" s="327">
        <v>2013</v>
      </c>
      <c r="BV7" s="327">
        <v>2013</v>
      </c>
      <c r="BW7" s="327">
        <v>2013</v>
      </c>
      <c r="BX7" s="329">
        <v>2013</v>
      </c>
      <c r="BZ7" s="1867"/>
      <c r="CA7" s="1868"/>
      <c r="CB7" s="330">
        <v>2014</v>
      </c>
      <c r="CC7" s="331">
        <v>2014</v>
      </c>
      <c r="CD7" s="331">
        <v>2014</v>
      </c>
      <c r="CE7" s="332">
        <v>2014</v>
      </c>
      <c r="CF7" s="331">
        <v>2014</v>
      </c>
      <c r="CG7" s="331">
        <v>2014</v>
      </c>
      <c r="CH7" s="332">
        <v>2014</v>
      </c>
      <c r="CI7" s="331">
        <v>2014</v>
      </c>
      <c r="CJ7" s="331">
        <v>2014</v>
      </c>
      <c r="CK7" s="332">
        <v>2014</v>
      </c>
      <c r="CL7" s="331">
        <v>2014</v>
      </c>
      <c r="CM7" s="333">
        <v>2014</v>
      </c>
      <c r="CO7" s="1867"/>
      <c r="CP7" s="1868"/>
      <c r="CQ7" s="330">
        <v>2015</v>
      </c>
      <c r="CR7" s="331">
        <v>2015</v>
      </c>
      <c r="CS7" s="331">
        <v>2015</v>
      </c>
      <c r="CT7" s="332">
        <v>2015</v>
      </c>
      <c r="CU7" s="331">
        <v>2015</v>
      </c>
      <c r="CV7" s="331">
        <v>2015</v>
      </c>
      <c r="CW7" s="332">
        <v>2015</v>
      </c>
      <c r="CX7" s="331">
        <v>2015</v>
      </c>
      <c r="CY7" s="331">
        <v>2015</v>
      </c>
      <c r="CZ7" s="332">
        <v>2015</v>
      </c>
      <c r="DA7" s="331">
        <v>2015</v>
      </c>
      <c r="DB7" s="333">
        <v>2015</v>
      </c>
      <c r="DE7" s="1867"/>
      <c r="DF7" s="1868"/>
      <c r="DG7" s="817">
        <v>2016</v>
      </c>
      <c r="DH7" s="818">
        <v>2016</v>
      </c>
      <c r="DI7" s="817">
        <v>2016</v>
      </c>
      <c r="DJ7" s="818">
        <v>2016</v>
      </c>
      <c r="DK7" s="817">
        <v>2016</v>
      </c>
      <c r="DL7" s="818">
        <v>2016</v>
      </c>
      <c r="DM7" s="817">
        <v>2016</v>
      </c>
      <c r="DN7" s="818">
        <v>2016</v>
      </c>
      <c r="DO7" s="817">
        <v>2016</v>
      </c>
      <c r="DP7" s="817">
        <v>2016</v>
      </c>
      <c r="DQ7" s="818">
        <v>2016</v>
      </c>
      <c r="DR7" s="826">
        <v>2016</v>
      </c>
      <c r="DU7" s="1821"/>
      <c r="DV7" s="1822"/>
      <c r="DW7" s="957">
        <v>2017</v>
      </c>
      <c r="DX7" s="958">
        <v>2017</v>
      </c>
      <c r="DY7" s="958">
        <v>2017</v>
      </c>
      <c r="DZ7" s="958">
        <v>2017</v>
      </c>
      <c r="EA7" s="957">
        <v>2017</v>
      </c>
      <c r="EB7" s="958">
        <v>2017</v>
      </c>
      <c r="EC7" s="958">
        <v>2017</v>
      </c>
      <c r="ED7" s="958">
        <v>2017</v>
      </c>
      <c r="EE7" s="957">
        <v>2017</v>
      </c>
      <c r="EF7" s="957">
        <v>2017</v>
      </c>
      <c r="EG7" s="957">
        <v>2017</v>
      </c>
      <c r="EH7" s="1128">
        <v>2017</v>
      </c>
      <c r="EJ7" s="1821"/>
      <c r="EK7" s="1822"/>
      <c r="EL7" s="957">
        <v>2018</v>
      </c>
      <c r="EM7" s="957">
        <v>2018</v>
      </c>
      <c r="EN7" s="957">
        <v>2018</v>
      </c>
      <c r="EO7" s="957">
        <v>2018</v>
      </c>
      <c r="EP7" s="957">
        <v>2018</v>
      </c>
      <c r="EQ7" s="957">
        <v>2018</v>
      </c>
      <c r="ER7" s="957">
        <v>2018</v>
      </c>
      <c r="ES7" s="957">
        <v>2018</v>
      </c>
      <c r="ET7" s="957">
        <v>2018</v>
      </c>
      <c r="EU7" s="957">
        <v>2018</v>
      </c>
      <c r="EV7" s="957">
        <v>2018</v>
      </c>
      <c r="EW7" s="957">
        <v>2018</v>
      </c>
      <c r="EY7" s="1821"/>
      <c r="EZ7" s="1822"/>
      <c r="FA7" s="1586">
        <v>43466</v>
      </c>
      <c r="FB7" s="1587">
        <v>43497</v>
      </c>
      <c r="FC7" s="1587">
        <v>43525</v>
      </c>
      <c r="FD7" s="1587">
        <v>43556</v>
      </c>
      <c r="FE7" s="1587">
        <v>43586</v>
      </c>
      <c r="FF7" s="1587">
        <v>43617</v>
      </c>
      <c r="FG7" s="1587">
        <v>43647</v>
      </c>
      <c r="FH7" s="1587">
        <v>43678</v>
      </c>
      <c r="FI7" s="1587">
        <v>43709</v>
      </c>
      <c r="FJ7" s="1587">
        <v>43739</v>
      </c>
      <c r="FK7" s="1587">
        <v>43770</v>
      </c>
      <c r="FL7" s="1601">
        <v>43800</v>
      </c>
    </row>
    <row r="8" spans="2:168" ht="16.5" customHeight="1" thickBot="1">
      <c r="B8" s="1211"/>
      <c r="C8" s="1212"/>
      <c r="D8" s="1213" t="s">
        <v>231</v>
      </c>
      <c r="E8" s="1213" t="s">
        <v>232</v>
      </c>
      <c r="F8" s="1214" t="s">
        <v>233</v>
      </c>
      <c r="G8" s="1214" t="s">
        <v>222</v>
      </c>
      <c r="H8" s="1214" t="s">
        <v>223</v>
      </c>
      <c r="I8" s="1214" t="s">
        <v>224</v>
      </c>
      <c r="J8" s="1214" t="s">
        <v>225</v>
      </c>
      <c r="K8" s="1214" t="s">
        <v>226</v>
      </c>
      <c r="L8" s="1214" t="s">
        <v>227</v>
      </c>
      <c r="M8" s="1214" t="s">
        <v>228</v>
      </c>
      <c r="N8" s="1214" t="s">
        <v>229</v>
      </c>
      <c r="O8" s="1215" t="s">
        <v>230</v>
      </c>
      <c r="Q8" s="1211"/>
      <c r="R8" s="1212"/>
      <c r="S8" s="1216" t="s">
        <v>231</v>
      </c>
      <c r="T8" s="1217" t="s">
        <v>232</v>
      </c>
      <c r="U8" s="1217" t="s">
        <v>233</v>
      </c>
      <c r="V8" s="1217" t="s">
        <v>222</v>
      </c>
      <c r="W8" s="1217" t="s">
        <v>223</v>
      </c>
      <c r="X8" s="1217" t="s">
        <v>224</v>
      </c>
      <c r="Y8" s="1217" t="s">
        <v>225</v>
      </c>
      <c r="Z8" s="1217" t="s">
        <v>226</v>
      </c>
      <c r="AA8" s="1218" t="s">
        <v>227</v>
      </c>
      <c r="AB8" s="1218" t="s">
        <v>228</v>
      </c>
      <c r="AC8" s="1218" t="s">
        <v>229</v>
      </c>
      <c r="AD8" s="1218" t="s">
        <v>230</v>
      </c>
      <c r="AG8" s="1219"/>
      <c r="AH8" s="1220"/>
      <c r="AI8" s="1221" t="s">
        <v>231</v>
      </c>
      <c r="AJ8" s="1221" t="s">
        <v>232</v>
      </c>
      <c r="AK8" s="1221" t="s">
        <v>233</v>
      </c>
      <c r="AL8" s="1221" t="s">
        <v>222</v>
      </c>
      <c r="AM8" s="1221" t="s">
        <v>223</v>
      </c>
      <c r="AN8" s="1221" t="s">
        <v>224</v>
      </c>
      <c r="AO8" s="1222" t="s">
        <v>225</v>
      </c>
      <c r="AP8" s="1222" t="s">
        <v>226</v>
      </c>
      <c r="AQ8" s="1222" t="s">
        <v>227</v>
      </c>
      <c r="AR8" s="1222" t="s">
        <v>228</v>
      </c>
      <c r="AS8" s="1222" t="s">
        <v>229</v>
      </c>
      <c r="AT8" s="1223" t="s">
        <v>230</v>
      </c>
      <c r="AV8" s="334"/>
      <c r="AW8" s="1224"/>
      <c r="AX8" s="1221" t="s">
        <v>231</v>
      </c>
      <c r="AY8" s="1221" t="s">
        <v>232</v>
      </c>
      <c r="AZ8" s="1221" t="s">
        <v>233</v>
      </c>
      <c r="BA8" s="1221" t="s">
        <v>222</v>
      </c>
      <c r="BB8" s="1221" t="s">
        <v>223</v>
      </c>
      <c r="BC8" s="1221" t="s">
        <v>224</v>
      </c>
      <c r="BD8" s="1222" t="s">
        <v>225</v>
      </c>
      <c r="BE8" s="1222" t="s">
        <v>226</v>
      </c>
      <c r="BF8" s="1222" t="s">
        <v>227</v>
      </c>
      <c r="BG8" s="1222" t="s">
        <v>228</v>
      </c>
      <c r="BH8" s="1222" t="s">
        <v>229</v>
      </c>
      <c r="BI8" s="1223" t="s">
        <v>230</v>
      </c>
      <c r="BK8" s="335"/>
      <c r="BL8" s="335"/>
      <c r="BM8" s="336" t="s">
        <v>231</v>
      </c>
      <c r="BN8" s="337" t="s">
        <v>232</v>
      </c>
      <c r="BO8" s="337" t="s">
        <v>233</v>
      </c>
      <c r="BP8" s="338" t="s">
        <v>222</v>
      </c>
      <c r="BQ8" s="337" t="s">
        <v>223</v>
      </c>
      <c r="BR8" s="337" t="s">
        <v>224</v>
      </c>
      <c r="BS8" s="337" t="s">
        <v>225</v>
      </c>
      <c r="BT8" s="337" t="s">
        <v>226</v>
      </c>
      <c r="BU8" s="337" t="s">
        <v>227</v>
      </c>
      <c r="BV8" s="337" t="s">
        <v>228</v>
      </c>
      <c r="BW8" s="337" t="s">
        <v>229</v>
      </c>
      <c r="BX8" s="339" t="s">
        <v>230</v>
      </c>
      <c r="BZ8" s="1869"/>
      <c r="CA8" s="1870"/>
      <c r="CB8" s="340" t="s">
        <v>231</v>
      </c>
      <c r="CC8" s="341" t="s">
        <v>232</v>
      </c>
      <c r="CD8" s="341" t="s">
        <v>233</v>
      </c>
      <c r="CE8" s="341" t="s">
        <v>222</v>
      </c>
      <c r="CF8" s="341" t="s">
        <v>223</v>
      </c>
      <c r="CG8" s="341" t="s">
        <v>224</v>
      </c>
      <c r="CH8" s="341" t="s">
        <v>225</v>
      </c>
      <c r="CI8" s="341" t="s">
        <v>226</v>
      </c>
      <c r="CJ8" s="341" t="s">
        <v>227</v>
      </c>
      <c r="CK8" s="341" t="s">
        <v>228</v>
      </c>
      <c r="CL8" s="341" t="s">
        <v>229</v>
      </c>
      <c r="CM8" s="342" t="s">
        <v>230</v>
      </c>
      <c r="CO8" s="1869"/>
      <c r="CP8" s="1870"/>
      <c r="CQ8" s="340" t="s">
        <v>231</v>
      </c>
      <c r="CR8" s="341" t="s">
        <v>232</v>
      </c>
      <c r="CS8" s="341" t="s">
        <v>233</v>
      </c>
      <c r="CT8" s="341" t="s">
        <v>222</v>
      </c>
      <c r="CU8" s="341" t="s">
        <v>223</v>
      </c>
      <c r="CV8" s="341" t="s">
        <v>224</v>
      </c>
      <c r="CW8" s="341" t="s">
        <v>225</v>
      </c>
      <c r="CX8" s="341" t="s">
        <v>226</v>
      </c>
      <c r="CY8" s="341" t="s">
        <v>227</v>
      </c>
      <c r="CZ8" s="341" t="s">
        <v>228</v>
      </c>
      <c r="DA8" s="341" t="s">
        <v>229</v>
      </c>
      <c r="DB8" s="342" t="s">
        <v>230</v>
      </c>
      <c r="DE8" s="1869"/>
      <c r="DF8" s="1870"/>
      <c r="DG8" s="819" t="s">
        <v>231</v>
      </c>
      <c r="DH8" s="819" t="s">
        <v>232</v>
      </c>
      <c r="DI8" s="819" t="s">
        <v>233</v>
      </c>
      <c r="DJ8" s="819" t="s">
        <v>222</v>
      </c>
      <c r="DK8" s="819" t="s">
        <v>223</v>
      </c>
      <c r="DL8" s="819" t="s">
        <v>224</v>
      </c>
      <c r="DM8" s="819" t="s">
        <v>225</v>
      </c>
      <c r="DN8" s="819" t="s">
        <v>226</v>
      </c>
      <c r="DO8" s="819" t="s">
        <v>227</v>
      </c>
      <c r="DP8" s="819" t="s">
        <v>228</v>
      </c>
      <c r="DQ8" s="819" t="s">
        <v>229</v>
      </c>
      <c r="DR8" s="820" t="s">
        <v>230</v>
      </c>
      <c r="DU8" s="1823"/>
      <c r="DV8" s="1824"/>
      <c r="DW8" s="959" t="s">
        <v>231</v>
      </c>
      <c r="DX8" s="959" t="s">
        <v>232</v>
      </c>
      <c r="DY8" s="959" t="s">
        <v>233</v>
      </c>
      <c r="DZ8" s="959" t="s">
        <v>222</v>
      </c>
      <c r="EA8" s="959" t="s">
        <v>223</v>
      </c>
      <c r="EB8" s="959" t="s">
        <v>224</v>
      </c>
      <c r="EC8" s="959" t="s">
        <v>225</v>
      </c>
      <c r="ED8" s="959" t="s">
        <v>226</v>
      </c>
      <c r="EE8" s="959" t="s">
        <v>227</v>
      </c>
      <c r="EF8" s="959" t="s">
        <v>228</v>
      </c>
      <c r="EG8" s="959" t="s">
        <v>229</v>
      </c>
      <c r="EH8" s="1225" t="s">
        <v>230</v>
      </c>
      <c r="EJ8" s="1823"/>
      <c r="EK8" s="1824"/>
      <c r="EL8" s="959" t="s">
        <v>231</v>
      </c>
      <c r="EM8" s="959" t="s">
        <v>232</v>
      </c>
      <c r="EN8" s="959" t="s">
        <v>233</v>
      </c>
      <c r="EO8" s="959" t="s">
        <v>222</v>
      </c>
      <c r="EP8" s="959" t="s">
        <v>223</v>
      </c>
      <c r="EQ8" s="959" t="s">
        <v>224</v>
      </c>
      <c r="ER8" s="959" t="s">
        <v>225</v>
      </c>
      <c r="ES8" s="959" t="s">
        <v>226</v>
      </c>
      <c r="ET8" s="959" t="s">
        <v>227</v>
      </c>
      <c r="EU8" s="959" t="s">
        <v>228</v>
      </c>
      <c r="EV8" s="959" t="s">
        <v>229</v>
      </c>
      <c r="EW8" s="1225" t="s">
        <v>230</v>
      </c>
      <c r="EY8" s="1823"/>
      <c r="EZ8" s="1824"/>
      <c r="FA8" s="1588"/>
      <c r="FB8" s="1589"/>
      <c r="FC8" s="1589"/>
      <c r="FD8" s="1589"/>
      <c r="FE8" s="1589"/>
      <c r="FF8" s="1589"/>
      <c r="FG8" s="1589"/>
      <c r="FH8" s="1589"/>
      <c r="FI8" s="1589"/>
      <c r="FJ8" s="1589"/>
      <c r="FK8" s="1589"/>
      <c r="FL8" s="1602"/>
    </row>
    <row r="9" spans="2:168" ht="15.95" customHeight="1">
      <c r="B9" s="343" t="s">
        <v>104</v>
      </c>
      <c r="C9" s="1226" t="s">
        <v>105</v>
      </c>
      <c r="D9" s="1227">
        <v>128.29680000000002</v>
      </c>
      <c r="E9" s="1228">
        <v>126.47499999999999</v>
      </c>
      <c r="F9" s="1229">
        <v>127.70650000000001</v>
      </c>
      <c r="G9" s="1229">
        <v>136.15</v>
      </c>
      <c r="H9" s="1229">
        <v>138.4871</v>
      </c>
      <c r="I9" s="1230">
        <v>141.66670000000002</v>
      </c>
      <c r="J9" s="1230">
        <v>143.70650000000001</v>
      </c>
      <c r="K9" s="1230">
        <v>145.26770000000002</v>
      </c>
      <c r="L9" s="1230">
        <v>137.8167</v>
      </c>
      <c r="M9" s="1230">
        <v>126.64190000000001</v>
      </c>
      <c r="N9" s="1230">
        <v>124.81670000000001</v>
      </c>
      <c r="O9" s="1231">
        <v>121.79350000000001</v>
      </c>
      <c r="Q9" s="344" t="s">
        <v>104</v>
      </c>
      <c r="R9" s="1232" t="s">
        <v>105</v>
      </c>
      <c r="S9" s="1229">
        <v>121.0839</v>
      </c>
      <c r="T9" s="1229">
        <v>126.375</v>
      </c>
      <c r="U9" s="1229">
        <v>122.3516</v>
      </c>
      <c r="V9" s="1230">
        <v>123.86670000000001</v>
      </c>
      <c r="W9" s="1230">
        <v>131.9194</v>
      </c>
      <c r="X9" s="1230">
        <v>142.67670000000001</v>
      </c>
      <c r="Y9" s="1230">
        <v>135.89680000000001</v>
      </c>
      <c r="Z9" s="1230">
        <v>139.21610000000001</v>
      </c>
      <c r="AA9" s="1230">
        <v>131.30000000000001</v>
      </c>
      <c r="AB9" s="1230">
        <v>127.2968</v>
      </c>
      <c r="AC9" s="1230">
        <v>128.48330000000001</v>
      </c>
      <c r="AD9" s="1233">
        <v>132.57740000000001</v>
      </c>
      <c r="AG9" s="334" t="s">
        <v>104</v>
      </c>
      <c r="AH9" s="1210" t="s">
        <v>105</v>
      </c>
      <c r="AI9" s="1234">
        <v>123.92580000000001</v>
      </c>
      <c r="AJ9" s="1235">
        <v>129.0821</v>
      </c>
      <c r="AK9" s="1235">
        <v>134.1097</v>
      </c>
      <c r="AL9" s="1235">
        <v>143.65</v>
      </c>
      <c r="AM9" s="1236">
        <v>146.51609999999999</v>
      </c>
      <c r="AN9" s="1236">
        <v>143.8433</v>
      </c>
      <c r="AO9" s="1236">
        <v>144.49350000000001</v>
      </c>
      <c r="AP9" s="1236">
        <v>141.12260000000001</v>
      </c>
      <c r="AQ9" s="1236">
        <v>141.33330000000001</v>
      </c>
      <c r="AR9" s="1236">
        <v>144.60320000000002</v>
      </c>
      <c r="AS9" s="1236">
        <v>152.0333</v>
      </c>
      <c r="AT9" s="1237">
        <v>150.7903</v>
      </c>
      <c r="AU9" s="1238"/>
      <c r="AV9" s="334" t="s">
        <v>104</v>
      </c>
      <c r="AW9" s="1224" t="s">
        <v>105</v>
      </c>
      <c r="AX9" s="1235">
        <v>142.79679999999999</v>
      </c>
      <c r="AY9" s="1235">
        <v>151.03790000000001</v>
      </c>
      <c r="AZ9" s="1235">
        <v>152.85480000000001</v>
      </c>
      <c r="BA9" s="1236">
        <v>156.7867</v>
      </c>
      <c r="BB9" s="1236">
        <v>153.91290000000001</v>
      </c>
      <c r="BC9" s="1236">
        <v>155.94329999999999</v>
      </c>
      <c r="BD9" s="1236">
        <v>153.4742</v>
      </c>
      <c r="BE9" s="1236">
        <v>169.8484</v>
      </c>
      <c r="BF9" s="1236">
        <v>181.88</v>
      </c>
      <c r="BG9" s="1236">
        <v>180.04839999999999</v>
      </c>
      <c r="BH9" s="1236">
        <v>168.88</v>
      </c>
      <c r="BI9" s="1235">
        <v>158.65809999999999</v>
      </c>
      <c r="BK9" s="324" t="s">
        <v>104</v>
      </c>
      <c r="BL9" s="1210" t="s">
        <v>105</v>
      </c>
      <c r="BM9" s="345">
        <v>153.46</v>
      </c>
      <c r="BN9" s="346">
        <v>154.06</v>
      </c>
      <c r="BO9" s="346">
        <v>154.78</v>
      </c>
      <c r="BP9" s="346">
        <v>156.07</v>
      </c>
      <c r="BQ9" s="346">
        <v>147.85</v>
      </c>
      <c r="BR9" s="346">
        <v>153.88</v>
      </c>
      <c r="BS9" s="346">
        <v>163.35</v>
      </c>
      <c r="BT9" s="346">
        <v>174.51</v>
      </c>
      <c r="BU9" s="346">
        <v>173.92</v>
      </c>
      <c r="BV9" s="346">
        <v>164.28</v>
      </c>
      <c r="BW9" s="346">
        <v>154.63999999999999</v>
      </c>
      <c r="BX9" s="347">
        <v>150.49</v>
      </c>
      <c r="BZ9" s="229" t="s">
        <v>104</v>
      </c>
      <c r="CA9" s="313" t="s">
        <v>105</v>
      </c>
      <c r="CB9" s="348">
        <v>143.37741935483874</v>
      </c>
      <c r="CC9" s="349">
        <v>142.2071</v>
      </c>
      <c r="CD9" s="349">
        <v>141.9871</v>
      </c>
      <c r="CE9" s="349">
        <v>150.28</v>
      </c>
      <c r="CF9" s="349">
        <v>149.26770000000002</v>
      </c>
      <c r="CG9" s="349">
        <v>155.36670000000001</v>
      </c>
      <c r="CH9" s="349">
        <v>151.8742</v>
      </c>
      <c r="CI9" s="349">
        <v>145.5548</v>
      </c>
      <c r="CJ9" s="349">
        <v>138.59</v>
      </c>
      <c r="CK9" s="349">
        <v>121.0968</v>
      </c>
      <c r="CL9" s="349">
        <v>121.55670000000001</v>
      </c>
      <c r="CM9" s="350">
        <v>115.21940000000001</v>
      </c>
      <c r="CO9" s="229" t="s">
        <v>104</v>
      </c>
      <c r="CP9" s="313" t="s">
        <v>105</v>
      </c>
      <c r="CQ9" s="539">
        <v>113.78710000000001</v>
      </c>
      <c r="CR9" s="539">
        <v>120.7714</v>
      </c>
      <c r="CS9" s="539">
        <v>125.66770000000001</v>
      </c>
      <c r="CT9" s="539">
        <v>127.63330000000001</v>
      </c>
      <c r="CU9" s="539">
        <v>124.6032</v>
      </c>
      <c r="CV9" s="539">
        <v>127.80330000000001</v>
      </c>
      <c r="CW9" s="539">
        <v>121.4903</v>
      </c>
      <c r="CX9" s="539">
        <v>121.2677</v>
      </c>
      <c r="CY9" s="539">
        <v>129.28</v>
      </c>
      <c r="CZ9" s="539">
        <v>124.9903</v>
      </c>
      <c r="DA9" s="539">
        <v>114.6</v>
      </c>
      <c r="DB9" s="739">
        <v>109.3258</v>
      </c>
      <c r="DE9" s="229" t="s">
        <v>104</v>
      </c>
      <c r="DF9" s="313" t="s">
        <v>105</v>
      </c>
      <c r="DG9" s="765">
        <v>112.07100000000001</v>
      </c>
      <c r="DH9" s="765">
        <v>110.53100000000001</v>
      </c>
      <c r="DI9" s="765">
        <v>110.26130000000001</v>
      </c>
      <c r="DJ9" s="765">
        <v>110.22670000000001</v>
      </c>
      <c r="DK9" s="765">
        <v>118.7548</v>
      </c>
      <c r="DL9" s="765">
        <v>134.7833</v>
      </c>
      <c r="DM9" s="765">
        <v>145.7645</v>
      </c>
      <c r="DN9" s="765">
        <v>146.75810000000001</v>
      </c>
      <c r="DO9" s="765">
        <v>148.4067</v>
      </c>
      <c r="DP9" s="765">
        <v>140.36450000000002</v>
      </c>
      <c r="DQ9" s="765">
        <v>133.61670000000001</v>
      </c>
      <c r="DR9" s="783">
        <v>138.2097</v>
      </c>
      <c r="DU9" s="229" t="s">
        <v>104</v>
      </c>
      <c r="DV9" s="960" t="s">
        <v>105</v>
      </c>
      <c r="DW9" s="765">
        <v>134.6129</v>
      </c>
      <c r="DX9" s="765">
        <v>133.8321</v>
      </c>
      <c r="DY9" s="765">
        <v>137.42260000000002</v>
      </c>
      <c r="DZ9" s="765">
        <v>153.66330000000002</v>
      </c>
      <c r="EA9" s="765">
        <v>159.81290000000001</v>
      </c>
      <c r="EB9" s="765">
        <v>161.3767</v>
      </c>
      <c r="EC9" s="765">
        <v>154.14840000000001</v>
      </c>
      <c r="ED9" s="765">
        <v>149.40649999999999</v>
      </c>
      <c r="EE9" s="765">
        <v>145.07330000000002</v>
      </c>
      <c r="EF9" s="765">
        <v>129.48060000000001</v>
      </c>
      <c r="EG9" s="765">
        <v>123.5</v>
      </c>
      <c r="EH9" s="783">
        <v>120.84840000000001</v>
      </c>
      <c r="EJ9" s="229" t="s">
        <v>104</v>
      </c>
      <c r="EK9" s="960" t="s">
        <v>105</v>
      </c>
      <c r="EL9" s="1129">
        <v>111.5548</v>
      </c>
      <c r="EM9" s="1129">
        <v>117.31790000000001</v>
      </c>
      <c r="EN9" s="1129">
        <v>125.7774</v>
      </c>
      <c r="EO9" s="1129">
        <v>119.69670000000001</v>
      </c>
      <c r="EP9" s="1129">
        <v>116.81610000000001</v>
      </c>
      <c r="EQ9" s="1129">
        <v>120.5</v>
      </c>
      <c r="ER9" s="1129">
        <v>119.2129</v>
      </c>
      <c r="ES9" s="1129">
        <v>125.1516</v>
      </c>
      <c r="ET9" s="1129">
        <v>121.27670000000001</v>
      </c>
      <c r="EU9" s="1129">
        <v>104.47420000000001</v>
      </c>
      <c r="EV9" s="1129">
        <v>104.41670000000001</v>
      </c>
      <c r="EW9" s="1239">
        <v>105.8032</v>
      </c>
      <c r="EY9" s="229" t="s">
        <v>104</v>
      </c>
      <c r="EZ9" s="1313" t="s">
        <v>105</v>
      </c>
      <c r="FA9" s="1478">
        <v>104.67</v>
      </c>
      <c r="FB9" s="1479">
        <v>105.9</v>
      </c>
      <c r="FC9" s="1479">
        <v>114.14</v>
      </c>
      <c r="FD9" s="1479">
        <v>143.44</v>
      </c>
      <c r="FE9" s="1479">
        <v>148.78</v>
      </c>
      <c r="FF9" s="1479">
        <v>151.80000000000001</v>
      </c>
      <c r="FG9" s="1479">
        <v>146.99</v>
      </c>
      <c r="FH9" s="1479">
        <v>154.82</v>
      </c>
      <c r="FI9" s="1479">
        <v>155.24</v>
      </c>
      <c r="FJ9" s="1479">
        <v>154.82</v>
      </c>
      <c r="FK9" s="1479">
        <v>158.62</v>
      </c>
      <c r="FL9" s="1480">
        <v>171.33</v>
      </c>
    </row>
    <row r="10" spans="2:168" ht="15.95" customHeight="1">
      <c r="B10" s="344" t="s">
        <v>153</v>
      </c>
      <c r="C10" s="1240" t="s">
        <v>105</v>
      </c>
      <c r="D10" s="1241">
        <v>176.8167</v>
      </c>
      <c r="E10" s="1241">
        <v>176.61660000000001</v>
      </c>
      <c r="F10" s="1242">
        <v>175.88910000000001</v>
      </c>
      <c r="G10" s="1242">
        <v>175.28280000000001</v>
      </c>
      <c r="H10" s="1242">
        <v>174.99780000000001</v>
      </c>
      <c r="I10" s="1242">
        <v>174.33940000000001</v>
      </c>
      <c r="J10" s="1242">
        <v>174.7355</v>
      </c>
      <c r="K10" s="1242">
        <v>175.27870000000001</v>
      </c>
      <c r="L10" s="1242">
        <v>175.1994</v>
      </c>
      <c r="M10" s="1242">
        <v>174.71690000000001</v>
      </c>
      <c r="N10" s="1242">
        <v>172.5676</v>
      </c>
      <c r="O10" s="1243">
        <v>167.78400000000002</v>
      </c>
      <c r="Q10" s="344" t="s">
        <v>153</v>
      </c>
      <c r="R10" s="1240" t="s">
        <v>105</v>
      </c>
      <c r="S10" s="1242">
        <v>167.77590000000001</v>
      </c>
      <c r="T10" s="1242">
        <v>167.50560000000002</v>
      </c>
      <c r="U10" s="1242">
        <v>167.86680000000001</v>
      </c>
      <c r="V10" s="1242">
        <v>166.01230000000001</v>
      </c>
      <c r="W10" s="1242">
        <v>157.6233</v>
      </c>
      <c r="X10" s="1242">
        <v>154.70340000000002</v>
      </c>
      <c r="Y10" s="1242">
        <v>155.0693</v>
      </c>
      <c r="Z10" s="1242">
        <v>158.6123</v>
      </c>
      <c r="AA10" s="1242">
        <v>161.7105</v>
      </c>
      <c r="AB10" s="1242">
        <v>165.083</v>
      </c>
      <c r="AC10" s="1242">
        <v>168.3013</v>
      </c>
      <c r="AD10" s="1243">
        <v>172.0453</v>
      </c>
      <c r="AG10" s="334" t="s">
        <v>153</v>
      </c>
      <c r="AH10" s="1224" t="s">
        <v>105</v>
      </c>
      <c r="AI10" s="1244">
        <v>170.89420000000001</v>
      </c>
      <c r="AJ10" s="1245">
        <v>164.4024</v>
      </c>
      <c r="AK10" s="1245">
        <v>165.17490000000001</v>
      </c>
      <c r="AL10" s="1245">
        <v>163.3432</v>
      </c>
      <c r="AM10" s="1245">
        <v>164.1557</v>
      </c>
      <c r="AN10" s="1245">
        <v>167.7551</v>
      </c>
      <c r="AO10" s="1245">
        <v>170.76340000000002</v>
      </c>
      <c r="AP10" s="1245">
        <v>170.99080000000001</v>
      </c>
      <c r="AQ10" s="1245">
        <v>171.44990000000001</v>
      </c>
      <c r="AR10" s="1245">
        <v>171.43520000000001</v>
      </c>
      <c r="AS10" s="1245">
        <v>171.56800000000001</v>
      </c>
      <c r="AT10" s="1246">
        <v>172.68040000000002</v>
      </c>
      <c r="AV10" s="334" t="s">
        <v>153</v>
      </c>
      <c r="AW10" s="1247" t="s">
        <v>105</v>
      </c>
      <c r="AX10" s="1245">
        <v>176.23859999999999</v>
      </c>
      <c r="AY10" s="1245">
        <v>177.1054</v>
      </c>
      <c r="AZ10" s="1245">
        <v>178.94470000000001</v>
      </c>
      <c r="BA10" s="1245">
        <v>179.3554</v>
      </c>
      <c r="BB10" s="1245">
        <v>178.84180000000001</v>
      </c>
      <c r="BC10" s="1245">
        <v>179.05359999999999</v>
      </c>
      <c r="BD10" s="1245">
        <v>179.1644</v>
      </c>
      <c r="BE10" s="1245">
        <v>180.24879999999999</v>
      </c>
      <c r="BF10" s="1245">
        <v>190.07130000000001</v>
      </c>
      <c r="BG10" s="1245">
        <v>200.6353</v>
      </c>
      <c r="BH10" s="1245">
        <v>206.26140000000001</v>
      </c>
      <c r="BI10" s="1245">
        <v>207.24119999999999</v>
      </c>
      <c r="BK10" s="334" t="s">
        <v>153</v>
      </c>
      <c r="BL10" s="1224" t="s">
        <v>105</v>
      </c>
      <c r="BM10" s="351">
        <v>207.99</v>
      </c>
      <c r="BN10" s="346">
        <v>208.66</v>
      </c>
      <c r="BO10" s="346">
        <v>206.03</v>
      </c>
      <c r="BP10" s="346">
        <v>193.57</v>
      </c>
      <c r="BQ10" s="346">
        <v>186.93</v>
      </c>
      <c r="BR10" s="346">
        <v>185.84</v>
      </c>
      <c r="BS10" s="346">
        <v>186.06</v>
      </c>
      <c r="BT10" s="346">
        <v>202.8</v>
      </c>
      <c r="BU10" s="346">
        <v>215.31</v>
      </c>
      <c r="BV10" s="346">
        <v>223.66</v>
      </c>
      <c r="BW10" s="346">
        <v>211.84</v>
      </c>
      <c r="BX10" s="347">
        <v>201.06</v>
      </c>
      <c r="BZ10" s="229" t="s">
        <v>153</v>
      </c>
      <c r="CA10" s="314" t="s">
        <v>105</v>
      </c>
      <c r="CB10" s="348">
        <v>209.83625214003678</v>
      </c>
      <c r="CC10" s="349">
        <v>207.83200000000002</v>
      </c>
      <c r="CD10" s="349">
        <v>204.54680000000002</v>
      </c>
      <c r="CE10" s="349">
        <v>191.40900000000002</v>
      </c>
      <c r="CF10" s="349">
        <v>193.10060000000001</v>
      </c>
      <c r="CG10" s="349">
        <v>189.80549999999999</v>
      </c>
      <c r="CH10" s="349">
        <v>193.4648</v>
      </c>
      <c r="CI10" s="349">
        <v>193.28140000000002</v>
      </c>
      <c r="CJ10" s="349">
        <v>191.93010000000001</v>
      </c>
      <c r="CK10" s="349">
        <v>183.3252</v>
      </c>
      <c r="CL10" s="349">
        <v>175.4067</v>
      </c>
      <c r="CM10" s="350">
        <v>173.87870000000001</v>
      </c>
      <c r="CO10" s="229" t="s">
        <v>153</v>
      </c>
      <c r="CP10" s="314" t="s">
        <v>105</v>
      </c>
      <c r="CQ10" s="539">
        <v>171.37630000000001</v>
      </c>
      <c r="CR10" s="539">
        <v>164.4641</v>
      </c>
      <c r="CS10" s="539">
        <v>163.6388</v>
      </c>
      <c r="CT10" s="539">
        <v>166.97499999999999</v>
      </c>
      <c r="CU10" s="539">
        <v>163.53210000000001</v>
      </c>
      <c r="CV10" s="539">
        <v>158.59</v>
      </c>
      <c r="CW10" s="539">
        <v>163.0317</v>
      </c>
      <c r="CX10" s="539">
        <v>170.72890000000001</v>
      </c>
      <c r="CY10" s="539">
        <v>171.91500000000002</v>
      </c>
      <c r="CZ10" s="539">
        <v>173.33700000000002</v>
      </c>
      <c r="DA10" s="539">
        <v>168.786</v>
      </c>
      <c r="DB10" s="739">
        <v>162.6208</v>
      </c>
      <c r="DE10" s="229" t="s">
        <v>153</v>
      </c>
      <c r="DF10" s="314" t="s">
        <v>105</v>
      </c>
      <c r="DG10" s="765">
        <v>162.30110000000002</v>
      </c>
      <c r="DH10" s="765">
        <v>160.5309</v>
      </c>
      <c r="DI10" s="765">
        <v>134.25310000000002</v>
      </c>
      <c r="DJ10" s="765">
        <v>132.6242</v>
      </c>
      <c r="DK10" s="765">
        <v>134.2775</v>
      </c>
      <c r="DL10" s="765">
        <v>165.77340000000001</v>
      </c>
      <c r="DM10" s="765">
        <v>178.53060000000002</v>
      </c>
      <c r="DN10" s="765">
        <v>183.03710000000001</v>
      </c>
      <c r="DO10" s="765">
        <v>182.21100000000001</v>
      </c>
      <c r="DP10" s="765">
        <v>184.14450000000002</v>
      </c>
      <c r="DQ10" s="765">
        <v>174.4631</v>
      </c>
      <c r="DR10" s="783">
        <v>181.73090000000002</v>
      </c>
      <c r="DU10" s="229" t="s">
        <v>153</v>
      </c>
      <c r="DV10" s="963" t="s">
        <v>105</v>
      </c>
      <c r="DW10" s="765">
        <v>192.46020000000001</v>
      </c>
      <c r="DX10" s="765">
        <v>187.95760000000001</v>
      </c>
      <c r="DY10" s="765">
        <v>175.80410000000001</v>
      </c>
      <c r="DZ10" s="765">
        <v>182.96620000000001</v>
      </c>
      <c r="EA10" s="765">
        <v>193.69580000000002</v>
      </c>
      <c r="EB10" s="765">
        <v>204.24860000000001</v>
      </c>
      <c r="EC10" s="765">
        <v>207.1465</v>
      </c>
      <c r="ED10" s="765">
        <v>207.7466</v>
      </c>
      <c r="EE10" s="765">
        <v>207.96030000000002</v>
      </c>
      <c r="EF10" s="765">
        <v>199.98610000000002</v>
      </c>
      <c r="EG10" s="765">
        <v>186.7936</v>
      </c>
      <c r="EH10" s="783">
        <v>178.67440000000002</v>
      </c>
      <c r="EJ10" s="229" t="s">
        <v>153</v>
      </c>
      <c r="EK10" s="963" t="s">
        <v>105</v>
      </c>
      <c r="EL10" s="1130">
        <v>185.2919</v>
      </c>
      <c r="EM10" s="1130">
        <v>177.577</v>
      </c>
      <c r="EN10" s="1130">
        <v>155.91240000000002</v>
      </c>
      <c r="EO10" s="1130">
        <v>146.66630000000001</v>
      </c>
      <c r="EP10" s="1130">
        <v>147.07650000000001</v>
      </c>
      <c r="EQ10" s="1130">
        <v>162.96790000000001</v>
      </c>
      <c r="ER10" s="1130">
        <v>171.96790000000001</v>
      </c>
      <c r="ES10" s="1130">
        <v>171.69330000000002</v>
      </c>
      <c r="ET10" s="1130">
        <v>170.05520000000001</v>
      </c>
      <c r="EU10" s="1130">
        <v>172.30070000000001</v>
      </c>
      <c r="EV10" s="1130">
        <v>174.64160000000001</v>
      </c>
      <c r="EW10" s="1248">
        <v>169.25290000000001</v>
      </c>
      <c r="EY10" s="229" t="s">
        <v>153</v>
      </c>
      <c r="EZ10" s="963" t="s">
        <v>105</v>
      </c>
      <c r="FA10" s="1481">
        <v>164.44</v>
      </c>
      <c r="FB10" s="1454">
        <v>158.54</v>
      </c>
      <c r="FC10" s="1454">
        <v>161.21</v>
      </c>
      <c r="FD10" s="1454">
        <v>177.85</v>
      </c>
      <c r="FE10" s="1454">
        <v>191.22</v>
      </c>
      <c r="FF10" s="1454">
        <v>194.47</v>
      </c>
      <c r="FG10" s="1454">
        <v>194.49</v>
      </c>
      <c r="FH10" s="1454">
        <v>196.55</v>
      </c>
      <c r="FI10" s="1454">
        <v>197.92</v>
      </c>
      <c r="FJ10" s="1454">
        <v>199.07</v>
      </c>
      <c r="FK10" s="1454">
        <v>202.93</v>
      </c>
      <c r="FL10" s="1482">
        <v>211.41</v>
      </c>
    </row>
    <row r="11" spans="2:168" ht="15.95" customHeight="1">
      <c r="B11" s="344"/>
      <c r="C11" s="1240" t="s">
        <v>157</v>
      </c>
      <c r="D11" s="1241">
        <v>345.81810000000002</v>
      </c>
      <c r="E11" s="1241">
        <v>345.42680000000001</v>
      </c>
      <c r="F11" s="1242">
        <v>344.00390000000004</v>
      </c>
      <c r="G11" s="1242">
        <v>342.81800000000004</v>
      </c>
      <c r="H11" s="1242">
        <v>342.26060000000001</v>
      </c>
      <c r="I11" s="1242">
        <v>340.97300000000001</v>
      </c>
      <c r="J11" s="1242">
        <v>341.74770000000001</v>
      </c>
      <c r="K11" s="1242">
        <v>342.81</v>
      </c>
      <c r="L11" s="1242">
        <v>342.65499999999997</v>
      </c>
      <c r="M11" s="1242">
        <v>341.71129999999999</v>
      </c>
      <c r="N11" s="1242">
        <v>337.5077</v>
      </c>
      <c r="O11" s="1243">
        <v>328.15190000000001</v>
      </c>
      <c r="Q11" s="344"/>
      <c r="R11" s="1240" t="s">
        <v>157</v>
      </c>
      <c r="S11" s="1242">
        <v>328.1361</v>
      </c>
      <c r="T11" s="1242">
        <v>327.60750000000002</v>
      </c>
      <c r="U11" s="1242">
        <v>328.31389999999999</v>
      </c>
      <c r="V11" s="1242">
        <v>324.68729999999999</v>
      </c>
      <c r="W11" s="1242">
        <v>308.27969999999999</v>
      </c>
      <c r="X11" s="1242">
        <v>302.56900000000002</v>
      </c>
      <c r="Y11" s="1242">
        <v>303.28450000000004</v>
      </c>
      <c r="Z11" s="1242">
        <v>310.21390000000002</v>
      </c>
      <c r="AA11" s="1242">
        <v>316.27330000000001</v>
      </c>
      <c r="AB11" s="1242">
        <v>322.86940000000004</v>
      </c>
      <c r="AC11" s="1242">
        <v>329.16370000000001</v>
      </c>
      <c r="AD11" s="1243">
        <v>336.48610000000002</v>
      </c>
      <c r="AG11" s="334"/>
      <c r="AH11" s="1224" t="s">
        <v>157</v>
      </c>
      <c r="AI11" s="1244">
        <v>334.23480000000001</v>
      </c>
      <c r="AJ11" s="1245">
        <v>321.53820000000002</v>
      </c>
      <c r="AK11" s="1245">
        <v>323.04900000000004</v>
      </c>
      <c r="AL11" s="1245">
        <v>319.4667</v>
      </c>
      <c r="AM11" s="1245">
        <v>321.05580000000003</v>
      </c>
      <c r="AN11" s="1245">
        <v>328.09530000000001</v>
      </c>
      <c r="AO11" s="1245">
        <v>333.97900000000004</v>
      </c>
      <c r="AP11" s="1245">
        <v>334.4239</v>
      </c>
      <c r="AQ11" s="1245">
        <v>335.32170000000002</v>
      </c>
      <c r="AR11" s="1245">
        <v>335.29290000000003</v>
      </c>
      <c r="AS11" s="1245">
        <v>335.55270000000002</v>
      </c>
      <c r="AT11" s="1246">
        <v>337.72840000000002</v>
      </c>
      <c r="AV11" s="334"/>
      <c r="AW11" s="1247" t="s">
        <v>157</v>
      </c>
      <c r="AX11" s="1245">
        <v>344.68740000000003</v>
      </c>
      <c r="AY11" s="1245">
        <v>346.38279999999997</v>
      </c>
      <c r="AZ11" s="1245">
        <v>349.98</v>
      </c>
      <c r="BA11" s="1245">
        <v>350.7833</v>
      </c>
      <c r="BB11" s="1245">
        <v>349.77870000000001</v>
      </c>
      <c r="BC11" s="1245">
        <v>350.19299999999998</v>
      </c>
      <c r="BD11" s="1245">
        <v>350.40969999999999</v>
      </c>
      <c r="BE11" s="1245">
        <v>352.53059999999999</v>
      </c>
      <c r="BF11" s="1245">
        <v>371.74130000000002</v>
      </c>
      <c r="BG11" s="1245">
        <v>392.40260000000001</v>
      </c>
      <c r="BH11" s="1245">
        <v>403.40600000000001</v>
      </c>
      <c r="BI11" s="1245">
        <v>405.32229999999998</v>
      </c>
      <c r="BK11" s="334"/>
      <c r="BL11" s="1224" t="s">
        <v>157</v>
      </c>
      <c r="BM11" s="352">
        <v>406.78</v>
      </c>
      <c r="BN11" s="353">
        <v>408.09</v>
      </c>
      <c r="BO11" s="353">
        <v>402.96</v>
      </c>
      <c r="BP11" s="353">
        <v>378.59</v>
      </c>
      <c r="BQ11" s="353">
        <v>365.59</v>
      </c>
      <c r="BR11" s="353">
        <v>363.46</v>
      </c>
      <c r="BS11" s="353">
        <v>363.9</v>
      </c>
      <c r="BT11" s="353">
        <v>396.63</v>
      </c>
      <c r="BU11" s="353">
        <v>421.1</v>
      </c>
      <c r="BV11" s="353">
        <v>437.43</v>
      </c>
      <c r="BW11" s="353">
        <v>414.31</v>
      </c>
      <c r="BX11" s="354">
        <v>393.23</v>
      </c>
      <c r="BZ11" s="229"/>
      <c r="CA11" s="314" t="s">
        <v>157</v>
      </c>
      <c r="CB11" s="355">
        <v>410.39774193548385</v>
      </c>
      <c r="CC11" s="356">
        <v>406.47790000000003</v>
      </c>
      <c r="CD11" s="356">
        <v>400.05260000000004</v>
      </c>
      <c r="CE11" s="356">
        <v>374.86070000000001</v>
      </c>
      <c r="CF11" s="356">
        <v>378.3152</v>
      </c>
      <c r="CG11" s="356">
        <v>287.04430000000002</v>
      </c>
      <c r="CH11" s="356">
        <v>378.3784</v>
      </c>
      <c r="CI11" s="356">
        <v>378.0197</v>
      </c>
      <c r="CJ11" s="356">
        <v>375.37700000000001</v>
      </c>
      <c r="CK11" s="356">
        <v>358.54740000000004</v>
      </c>
      <c r="CL11" s="356">
        <v>343.06030000000004</v>
      </c>
      <c r="CM11" s="357">
        <v>340.07190000000003</v>
      </c>
      <c r="CO11" s="229"/>
      <c r="CP11" s="314" t="s">
        <v>157</v>
      </c>
      <c r="CQ11" s="540">
        <v>335.17770000000002</v>
      </c>
      <c r="CR11" s="540">
        <v>321.65890000000002</v>
      </c>
      <c r="CS11" s="540">
        <v>320.04480000000001</v>
      </c>
      <c r="CT11" s="540">
        <v>326.56970000000001</v>
      </c>
      <c r="CU11" s="540">
        <v>319.83609999999999</v>
      </c>
      <c r="CV11" s="540">
        <v>310.1687</v>
      </c>
      <c r="CW11" s="540">
        <v>318.85740000000004</v>
      </c>
      <c r="CX11" s="540">
        <v>333.91160000000002</v>
      </c>
      <c r="CY11" s="540">
        <v>336.23130000000003</v>
      </c>
      <c r="CZ11" s="540">
        <v>339.01260000000002</v>
      </c>
      <c r="DA11" s="540">
        <v>330.11170000000004</v>
      </c>
      <c r="DB11" s="740">
        <v>318.05380000000002</v>
      </c>
      <c r="DE11" s="229"/>
      <c r="DF11" s="314" t="s">
        <v>157</v>
      </c>
      <c r="DG11" s="766">
        <v>317.42840000000001</v>
      </c>
      <c r="DH11" s="766">
        <v>313.96620000000001</v>
      </c>
      <c r="DI11" s="766">
        <v>262.57229999999998</v>
      </c>
      <c r="DJ11" s="766">
        <v>259.38630000000001</v>
      </c>
      <c r="DK11" s="766">
        <v>262.62</v>
      </c>
      <c r="DL11" s="766">
        <v>324.21930000000003</v>
      </c>
      <c r="DM11" s="766">
        <v>349.17</v>
      </c>
      <c r="DN11" s="766">
        <v>357.98390000000001</v>
      </c>
      <c r="DO11" s="766">
        <v>356.36830000000003</v>
      </c>
      <c r="DP11" s="766">
        <v>360.1497</v>
      </c>
      <c r="DQ11" s="766">
        <v>341.21500000000003</v>
      </c>
      <c r="DR11" s="784">
        <v>355.42940000000004</v>
      </c>
      <c r="DU11" s="229"/>
      <c r="DV11" s="963" t="s">
        <v>157</v>
      </c>
      <c r="DW11" s="766">
        <v>376.4135</v>
      </c>
      <c r="DX11" s="766">
        <v>367.60750000000002</v>
      </c>
      <c r="DY11" s="766">
        <v>343.83770000000004</v>
      </c>
      <c r="DZ11" s="766">
        <v>357.84530000000001</v>
      </c>
      <c r="EA11" s="766">
        <v>378.83030000000002</v>
      </c>
      <c r="EB11" s="766">
        <v>399.46930000000003</v>
      </c>
      <c r="EC11" s="766">
        <v>405.13710000000003</v>
      </c>
      <c r="ED11" s="766">
        <v>406.31060000000002</v>
      </c>
      <c r="EE11" s="766">
        <v>406.7287</v>
      </c>
      <c r="EF11" s="766">
        <v>391.13290000000001</v>
      </c>
      <c r="EG11" s="766">
        <v>365.33100000000002</v>
      </c>
      <c r="EH11" s="784">
        <v>349.4513</v>
      </c>
      <c r="EJ11" s="229"/>
      <c r="EK11" s="963" t="s">
        <v>157</v>
      </c>
      <c r="EL11" s="1131">
        <v>362.39390000000003</v>
      </c>
      <c r="EM11" s="1131">
        <v>347.30500000000001</v>
      </c>
      <c r="EN11" s="1131">
        <v>304.93350000000004</v>
      </c>
      <c r="EO11" s="1131">
        <v>286.85000000000002</v>
      </c>
      <c r="EP11" s="1131">
        <v>287.65230000000003</v>
      </c>
      <c r="EQ11" s="1131">
        <v>318.73270000000002</v>
      </c>
      <c r="ER11" s="1131">
        <v>336.33480000000003</v>
      </c>
      <c r="ES11" s="1131">
        <v>335.79770000000002</v>
      </c>
      <c r="ET11" s="1131">
        <v>332.59399999999999</v>
      </c>
      <c r="EU11" s="1131">
        <v>336.98580000000004</v>
      </c>
      <c r="EV11" s="1131">
        <v>341.56400000000002</v>
      </c>
      <c r="EW11" s="1249">
        <v>331.02480000000003</v>
      </c>
      <c r="EY11" s="229"/>
      <c r="EZ11" s="963" t="s">
        <v>157</v>
      </c>
      <c r="FA11" s="1483">
        <v>321.61</v>
      </c>
      <c r="FB11" s="1455">
        <v>310.07</v>
      </c>
      <c r="FC11" s="1455">
        <v>315.29000000000002</v>
      </c>
      <c r="FD11" s="1455">
        <v>347.83</v>
      </c>
      <c r="FE11" s="1455">
        <v>373.99</v>
      </c>
      <c r="FF11" s="1455">
        <v>380.34</v>
      </c>
      <c r="FG11" s="1455">
        <v>380.38</v>
      </c>
      <c r="FH11" s="1455">
        <v>384.41</v>
      </c>
      <c r="FI11" s="1455">
        <v>387.1</v>
      </c>
      <c r="FJ11" s="1455">
        <v>389.34</v>
      </c>
      <c r="FK11" s="1455">
        <v>396.89</v>
      </c>
      <c r="FL11" s="1484">
        <v>413.48</v>
      </c>
    </row>
    <row r="12" spans="2:168" ht="15.95" customHeight="1">
      <c r="B12" s="344" t="s">
        <v>127</v>
      </c>
      <c r="C12" s="1250" t="s">
        <v>105</v>
      </c>
      <c r="D12" s="1241">
        <v>143.7972</v>
      </c>
      <c r="E12" s="1241">
        <v>133.1628</v>
      </c>
      <c r="F12" s="1242">
        <v>145.10599999999999</v>
      </c>
      <c r="G12" s="1242">
        <v>153.3323</v>
      </c>
      <c r="H12" s="1242">
        <v>153.83180000000002</v>
      </c>
      <c r="I12" s="1242">
        <v>162.26650000000001</v>
      </c>
      <c r="J12" s="1242">
        <v>165.5077</v>
      </c>
      <c r="K12" s="1242">
        <v>162.78660000000002</v>
      </c>
      <c r="L12" s="1242">
        <v>161.084</v>
      </c>
      <c r="M12" s="1242">
        <v>145.42740000000001</v>
      </c>
      <c r="N12" s="1242">
        <v>136.7998</v>
      </c>
      <c r="O12" s="1243">
        <v>136.39930000000001</v>
      </c>
      <c r="Q12" s="344" t="s">
        <v>127</v>
      </c>
      <c r="R12" s="1250" t="s">
        <v>105</v>
      </c>
      <c r="S12" s="1242">
        <v>133.023</v>
      </c>
      <c r="T12" s="1242">
        <v>130.82150000000001</v>
      </c>
      <c r="U12" s="1242">
        <v>134.3742</v>
      </c>
      <c r="V12" s="1242">
        <v>135.70760000000001</v>
      </c>
      <c r="W12" s="1242">
        <v>137.58020000000002</v>
      </c>
      <c r="X12" s="1242">
        <v>151.79170000000002</v>
      </c>
      <c r="Y12" s="1242">
        <v>155.29499999999999</v>
      </c>
      <c r="Z12" s="1242">
        <v>154.00630000000001</v>
      </c>
      <c r="AA12" s="1242">
        <v>149.99680000000001</v>
      </c>
      <c r="AB12" s="1242">
        <v>143.9314</v>
      </c>
      <c r="AC12" s="1242">
        <v>140.12049999999999</v>
      </c>
      <c r="AD12" s="1243">
        <v>138.369</v>
      </c>
      <c r="AG12" s="334" t="s">
        <v>127</v>
      </c>
      <c r="AH12" s="1247" t="s">
        <v>105</v>
      </c>
      <c r="AI12" s="1244">
        <v>142.0736</v>
      </c>
      <c r="AJ12" s="1245">
        <v>139.56050000000002</v>
      </c>
      <c r="AK12" s="1245">
        <v>145.4006</v>
      </c>
      <c r="AL12" s="1245">
        <v>154.69110000000001</v>
      </c>
      <c r="AM12" s="1245">
        <v>161.40440000000001</v>
      </c>
      <c r="AN12" s="1245">
        <v>160.7704</v>
      </c>
      <c r="AO12" s="1245">
        <v>162.70510000000002</v>
      </c>
      <c r="AP12" s="1245">
        <v>161.99190000000002</v>
      </c>
      <c r="AQ12" s="1245">
        <v>157.9888</v>
      </c>
      <c r="AR12" s="1245">
        <v>156.3887</v>
      </c>
      <c r="AS12" s="1245">
        <v>161.78400000000002</v>
      </c>
      <c r="AT12" s="1246">
        <v>169.916</v>
      </c>
      <c r="AV12" s="334" t="s">
        <v>127</v>
      </c>
      <c r="AW12" s="1247" t="s">
        <v>105</v>
      </c>
      <c r="AX12" s="1245">
        <v>164.33080000000001</v>
      </c>
      <c r="AY12" s="1245">
        <v>163.61410000000001</v>
      </c>
      <c r="AZ12" s="1245">
        <v>170.10839999999999</v>
      </c>
      <c r="BA12" s="1245">
        <v>175.79560000000001</v>
      </c>
      <c r="BB12" s="1245">
        <v>172.4359</v>
      </c>
      <c r="BC12" s="1245">
        <v>172.77010000000001</v>
      </c>
      <c r="BD12" s="1245">
        <v>170.696</v>
      </c>
      <c r="BE12" s="1245">
        <v>178.5247</v>
      </c>
      <c r="BF12" s="1245">
        <v>194.05119999999999</v>
      </c>
      <c r="BG12" s="1245">
        <v>195.29509999999999</v>
      </c>
      <c r="BH12" s="1245">
        <v>188.16210000000001</v>
      </c>
      <c r="BI12" s="1245">
        <v>182.8158</v>
      </c>
      <c r="BK12" s="334" t="s">
        <v>127</v>
      </c>
      <c r="BL12" s="1247" t="s">
        <v>105</v>
      </c>
      <c r="BM12" s="351">
        <v>169.85</v>
      </c>
      <c r="BN12" s="358">
        <v>164.2</v>
      </c>
      <c r="BO12" s="358">
        <v>164.09</v>
      </c>
      <c r="BP12" s="358">
        <v>164.38</v>
      </c>
      <c r="BQ12" s="358">
        <v>166.33</v>
      </c>
      <c r="BR12" s="358">
        <v>170.75</v>
      </c>
      <c r="BS12" s="358">
        <v>176.01</v>
      </c>
      <c r="BT12" s="358">
        <v>183.15</v>
      </c>
      <c r="BU12" s="358">
        <v>191.74</v>
      </c>
      <c r="BV12" s="358">
        <v>185.61</v>
      </c>
      <c r="BW12" s="358">
        <v>171.87</v>
      </c>
      <c r="BX12" s="359">
        <v>170.26</v>
      </c>
      <c r="BZ12" s="229" t="s">
        <v>127</v>
      </c>
      <c r="CA12" s="315" t="s">
        <v>105</v>
      </c>
      <c r="CB12" s="348">
        <v>160.00287303097016</v>
      </c>
      <c r="CC12" s="349">
        <v>157.1695</v>
      </c>
      <c r="CD12" s="349">
        <v>154.2809</v>
      </c>
      <c r="CE12" s="349">
        <v>158.00660000000002</v>
      </c>
      <c r="CF12" s="349">
        <v>161.5581</v>
      </c>
      <c r="CG12" s="349">
        <v>170.7073</v>
      </c>
      <c r="CH12" s="349">
        <v>174.6532</v>
      </c>
      <c r="CI12" s="349">
        <v>167.4513</v>
      </c>
      <c r="CJ12" s="349">
        <v>164.49270000000001</v>
      </c>
      <c r="CK12" s="349">
        <v>148.5462</v>
      </c>
      <c r="CL12" s="349">
        <v>143.45410000000001</v>
      </c>
      <c r="CM12" s="350">
        <v>140.5523</v>
      </c>
      <c r="CO12" s="229" t="s">
        <v>127</v>
      </c>
      <c r="CP12" s="315" t="s">
        <v>105</v>
      </c>
      <c r="CQ12" s="539">
        <v>133.1902</v>
      </c>
      <c r="CR12" s="539">
        <v>134.68360000000001</v>
      </c>
      <c r="CS12" s="539">
        <v>139.7945</v>
      </c>
      <c r="CT12" s="539">
        <v>139.51990000000001</v>
      </c>
      <c r="CU12" s="539">
        <v>139.39750000000001</v>
      </c>
      <c r="CV12" s="539">
        <v>146.52180000000001</v>
      </c>
      <c r="CW12" s="539">
        <v>146.4624</v>
      </c>
      <c r="CX12" s="539">
        <v>145.38310000000001</v>
      </c>
      <c r="CY12" s="539">
        <v>146.8049</v>
      </c>
      <c r="CZ12" s="539">
        <v>147.5446</v>
      </c>
      <c r="DA12" s="539">
        <v>139.31380000000001</v>
      </c>
      <c r="DB12" s="739">
        <v>132.58530000000002</v>
      </c>
      <c r="DE12" s="229" t="s">
        <v>127</v>
      </c>
      <c r="DF12" s="315" t="s">
        <v>105</v>
      </c>
      <c r="DG12" s="765">
        <v>131.9855</v>
      </c>
      <c r="DH12" s="765">
        <v>130.66380000000001</v>
      </c>
      <c r="DI12" s="765">
        <v>125.1974</v>
      </c>
      <c r="DJ12" s="765">
        <v>124.65570000000001</v>
      </c>
      <c r="DK12" s="765">
        <v>130.36160000000001</v>
      </c>
      <c r="DL12" s="765">
        <v>147.1549</v>
      </c>
      <c r="DM12" s="765">
        <v>160.02690000000001</v>
      </c>
      <c r="DN12" s="765">
        <v>161.626</v>
      </c>
      <c r="DO12" s="765">
        <v>163.02420000000001</v>
      </c>
      <c r="DP12" s="765">
        <v>162.251</v>
      </c>
      <c r="DQ12" s="765">
        <v>155.79430000000002</v>
      </c>
      <c r="DR12" s="783">
        <v>156.59780000000001</v>
      </c>
      <c r="DU12" s="229" t="s">
        <v>127</v>
      </c>
      <c r="DV12" s="964" t="s">
        <v>105</v>
      </c>
      <c r="DW12" s="765">
        <v>152.95570000000001</v>
      </c>
      <c r="DX12" s="765">
        <v>151.99260000000001</v>
      </c>
      <c r="DY12" s="765">
        <v>153.24510000000001</v>
      </c>
      <c r="DZ12" s="765">
        <v>164.0008</v>
      </c>
      <c r="EA12" s="765">
        <v>170.624</v>
      </c>
      <c r="EB12" s="765">
        <v>176.90200000000002</v>
      </c>
      <c r="EC12" s="765">
        <v>173.27170000000001</v>
      </c>
      <c r="ED12" s="765">
        <v>169.63480000000001</v>
      </c>
      <c r="EE12" s="765">
        <v>166.7013</v>
      </c>
      <c r="EF12" s="765">
        <v>157.17000000000002</v>
      </c>
      <c r="EG12" s="765">
        <v>150.96729999999999</v>
      </c>
      <c r="EH12" s="783">
        <v>146.12620000000001</v>
      </c>
      <c r="EJ12" s="229" t="s">
        <v>127</v>
      </c>
      <c r="EK12" s="964" t="s">
        <v>105</v>
      </c>
      <c r="EL12" s="1130">
        <v>139.42449999999999</v>
      </c>
      <c r="EM12" s="1130">
        <v>136.0044</v>
      </c>
      <c r="EN12" s="1130">
        <v>142.012</v>
      </c>
      <c r="EO12" s="1130">
        <v>139.78919999999999</v>
      </c>
      <c r="EP12" s="1130">
        <v>134.74379999999999</v>
      </c>
      <c r="EQ12" s="1130">
        <v>140.50130000000001</v>
      </c>
      <c r="ER12" s="1130">
        <v>141.76760000000002</v>
      </c>
      <c r="ES12" s="1130">
        <v>144.2756</v>
      </c>
      <c r="ET12" s="1130">
        <v>145.5454</v>
      </c>
      <c r="EU12" s="1130">
        <v>138.59870000000001</v>
      </c>
      <c r="EV12" s="1130">
        <v>136.02340000000001</v>
      </c>
      <c r="EW12" s="1248">
        <v>136.5651</v>
      </c>
      <c r="EY12" s="229" t="s">
        <v>127</v>
      </c>
      <c r="EZ12" s="964" t="s">
        <v>105</v>
      </c>
      <c r="FA12" s="1481">
        <v>137.58000000000001</v>
      </c>
      <c r="FB12" s="1454">
        <v>137.71</v>
      </c>
      <c r="FC12" s="1454">
        <v>140.04</v>
      </c>
      <c r="FD12" s="1454">
        <v>156.66</v>
      </c>
      <c r="FE12" s="1454">
        <v>166.25</v>
      </c>
      <c r="FF12" s="1454">
        <v>176.85</v>
      </c>
      <c r="FG12" s="1454">
        <v>178.2</v>
      </c>
      <c r="FH12" s="1454">
        <v>177.34</v>
      </c>
      <c r="FI12" s="1454">
        <v>178.47</v>
      </c>
      <c r="FJ12" s="1454">
        <v>179.82</v>
      </c>
      <c r="FK12" s="1454">
        <v>183.22</v>
      </c>
      <c r="FL12" s="1482">
        <v>194.03</v>
      </c>
    </row>
    <row r="13" spans="2:168" ht="15.95" customHeight="1">
      <c r="B13" s="344"/>
      <c r="C13" s="1250" t="s">
        <v>234</v>
      </c>
      <c r="D13" s="1241">
        <v>3898.4194000000002</v>
      </c>
      <c r="E13" s="1251">
        <v>3783.75</v>
      </c>
      <c r="F13" s="1252">
        <v>3950.6774</v>
      </c>
      <c r="G13" s="1252">
        <v>4104.3667000000005</v>
      </c>
      <c r="H13" s="1252">
        <v>4113.8387000000002</v>
      </c>
      <c r="I13" s="1252">
        <v>4308.2332999999999</v>
      </c>
      <c r="J13" s="1252">
        <v>4273.6129000000001</v>
      </c>
      <c r="K13" s="1252">
        <v>4174.7741999999998</v>
      </c>
      <c r="L13" s="1252">
        <v>4084.5</v>
      </c>
      <c r="M13" s="1252">
        <v>3751.7419</v>
      </c>
      <c r="N13" s="1252">
        <v>3533.4666999999999</v>
      </c>
      <c r="O13" s="1253">
        <v>3558.9355</v>
      </c>
      <c r="Q13" s="344"/>
      <c r="R13" s="1250" t="s">
        <v>234</v>
      </c>
      <c r="S13" s="1252">
        <v>3482.5161000000003</v>
      </c>
      <c r="T13" s="1252">
        <v>3400</v>
      </c>
      <c r="U13" s="1252">
        <v>3433</v>
      </c>
      <c r="V13" s="1252">
        <v>3434.9666999999999</v>
      </c>
      <c r="W13" s="1252">
        <v>3533.7097000000003</v>
      </c>
      <c r="X13" s="1252">
        <v>3913.4333000000001</v>
      </c>
      <c r="Y13" s="1252">
        <v>3938.7742000000003</v>
      </c>
      <c r="Z13" s="1252">
        <v>3820.0645000000004</v>
      </c>
      <c r="AA13" s="1252">
        <v>3699.1333</v>
      </c>
      <c r="AB13" s="1252">
        <v>3531.6774</v>
      </c>
      <c r="AC13" s="1252">
        <v>3452.8667</v>
      </c>
      <c r="AD13" s="1253">
        <v>3479.9032000000002</v>
      </c>
      <c r="AG13" s="334"/>
      <c r="AH13" s="1247" t="s">
        <v>234</v>
      </c>
      <c r="AI13" s="1254">
        <v>3481.0968000000003</v>
      </c>
      <c r="AJ13" s="1255">
        <v>3387.6071000000002</v>
      </c>
      <c r="AK13" s="1255">
        <v>3546.5806000000002</v>
      </c>
      <c r="AL13" s="1255">
        <v>3760.4</v>
      </c>
      <c r="AM13" s="1255">
        <v>3932.1290000000004</v>
      </c>
      <c r="AN13" s="1255">
        <v>3904.6</v>
      </c>
      <c r="AO13" s="1255">
        <v>3960.2581</v>
      </c>
      <c r="AP13" s="1255">
        <v>3932.9677000000001</v>
      </c>
      <c r="AQ13" s="1255">
        <v>3874.2667000000001</v>
      </c>
      <c r="AR13" s="1255">
        <v>3882.4839000000002</v>
      </c>
      <c r="AS13" s="1255">
        <v>4114.5667000000003</v>
      </c>
      <c r="AT13" s="1256">
        <v>4338.4839000000002</v>
      </c>
      <c r="AV13" s="334"/>
      <c r="AW13" s="1247" t="s">
        <v>234</v>
      </c>
      <c r="AX13" s="1255">
        <v>4197.9031999999997</v>
      </c>
      <c r="AY13" s="1255">
        <v>4099.7930999999999</v>
      </c>
      <c r="AZ13" s="1255">
        <v>4200.0645000000004</v>
      </c>
      <c r="BA13" s="1255">
        <v>4358.9332999999997</v>
      </c>
      <c r="BB13" s="1255">
        <v>4357.4516000000003</v>
      </c>
      <c r="BC13" s="1255">
        <v>4427.2667000000001</v>
      </c>
      <c r="BD13" s="1255">
        <v>4349.8710000000001</v>
      </c>
      <c r="BE13" s="1255">
        <v>4472.0645000000004</v>
      </c>
      <c r="BF13" s="1255">
        <v>4801.7</v>
      </c>
      <c r="BG13" s="1255">
        <v>4870.9354999999996</v>
      </c>
      <c r="BH13" s="1255">
        <v>4769.4332999999997</v>
      </c>
      <c r="BI13" s="1255">
        <v>4609.4516000000003</v>
      </c>
      <c r="BK13" s="334"/>
      <c r="BL13" s="1247" t="s">
        <v>234</v>
      </c>
      <c r="BM13" s="352">
        <v>4335.3999999999996</v>
      </c>
      <c r="BN13" s="360">
        <v>4182.6000000000004</v>
      </c>
      <c r="BO13" s="360">
        <v>4208.8</v>
      </c>
      <c r="BP13" s="360">
        <v>4245.3</v>
      </c>
      <c r="BQ13" s="360">
        <v>4303.1000000000004</v>
      </c>
      <c r="BR13" s="360">
        <v>4398.3999999999996</v>
      </c>
      <c r="BS13" s="360">
        <v>4566.5</v>
      </c>
      <c r="BT13" s="360">
        <v>4729.5</v>
      </c>
      <c r="BU13" s="360">
        <v>4942.3999999999996</v>
      </c>
      <c r="BV13" s="360">
        <v>4763.7</v>
      </c>
      <c r="BW13" s="360">
        <v>4613.1000000000004</v>
      </c>
      <c r="BX13" s="361">
        <v>4679.1000000000004</v>
      </c>
      <c r="BZ13" s="229"/>
      <c r="CA13" s="315" t="s">
        <v>234</v>
      </c>
      <c r="CB13" s="355">
        <v>4396.2580645161288</v>
      </c>
      <c r="CC13" s="356">
        <v>4314.8213999999998</v>
      </c>
      <c r="CD13" s="356">
        <v>4226.3870999999999</v>
      </c>
      <c r="CE13" s="356">
        <v>4343.1333000000004</v>
      </c>
      <c r="CF13" s="356">
        <v>4433.8710000000001</v>
      </c>
      <c r="CG13" s="356">
        <v>4685.8333000000002</v>
      </c>
      <c r="CH13" s="356">
        <v>4795.8387000000002</v>
      </c>
      <c r="CI13" s="356">
        <v>4653.8710000000001</v>
      </c>
      <c r="CJ13" s="356">
        <v>4541.1000000000004</v>
      </c>
      <c r="CK13" s="356">
        <v>4089.6129000000001</v>
      </c>
      <c r="CL13" s="356">
        <v>3961.0667000000003</v>
      </c>
      <c r="CM13" s="357">
        <v>3886.2258000000002</v>
      </c>
      <c r="CO13" s="229"/>
      <c r="CP13" s="315" t="s">
        <v>234</v>
      </c>
      <c r="CQ13" s="540">
        <v>3712.2258000000002</v>
      </c>
      <c r="CR13" s="540">
        <v>3720.0357000000004</v>
      </c>
      <c r="CS13" s="540">
        <v>3828.5806000000002</v>
      </c>
      <c r="CT13" s="540">
        <v>3830.7</v>
      </c>
      <c r="CU13" s="540">
        <v>3820</v>
      </c>
      <c r="CV13" s="540">
        <v>4000.3667</v>
      </c>
      <c r="CW13" s="540">
        <v>3969.3871000000004</v>
      </c>
      <c r="CX13" s="540">
        <v>3930.8065000000001</v>
      </c>
      <c r="CY13" s="540">
        <v>3975.9667000000004</v>
      </c>
      <c r="CZ13" s="540">
        <v>3999.9355</v>
      </c>
      <c r="DA13" s="540">
        <v>3767.2</v>
      </c>
      <c r="DB13" s="740">
        <v>3583.3871000000004</v>
      </c>
      <c r="DE13" s="229"/>
      <c r="DF13" s="315" t="s">
        <v>234</v>
      </c>
      <c r="DG13" s="766">
        <v>3567</v>
      </c>
      <c r="DH13" s="766">
        <v>3533.2414000000003</v>
      </c>
      <c r="DI13" s="766">
        <v>3386.7419</v>
      </c>
      <c r="DJ13" s="766">
        <v>3369.9</v>
      </c>
      <c r="DK13" s="766">
        <v>3523.1935000000003</v>
      </c>
      <c r="DL13" s="766">
        <v>3981.4667000000004</v>
      </c>
      <c r="DM13" s="766">
        <v>4328.0968000000003</v>
      </c>
      <c r="DN13" s="766">
        <v>4367.7741999999998</v>
      </c>
      <c r="DO13" s="766">
        <v>4405.3</v>
      </c>
      <c r="DP13" s="766">
        <v>4384.4193999999998</v>
      </c>
      <c r="DQ13" s="766">
        <v>4211.7667000000001</v>
      </c>
      <c r="DR13" s="784">
        <v>4232.9677000000001</v>
      </c>
      <c r="DU13" s="229"/>
      <c r="DV13" s="964" t="s">
        <v>234</v>
      </c>
      <c r="DW13" s="766">
        <v>4133.0645000000004</v>
      </c>
      <c r="DX13" s="766">
        <v>4107</v>
      </c>
      <c r="DY13" s="766">
        <v>4140.9032000000007</v>
      </c>
      <c r="DZ13" s="766">
        <v>4398.3667000000005</v>
      </c>
      <c r="EA13" s="766">
        <v>4537.4193999999998</v>
      </c>
      <c r="EB13" s="766">
        <v>4648.4800000000005</v>
      </c>
      <c r="EC13" s="766">
        <v>4518</v>
      </c>
      <c r="ED13" s="766">
        <v>4427.4193999999998</v>
      </c>
      <c r="EE13" s="766">
        <v>4346.8333000000002</v>
      </c>
      <c r="EF13" s="766">
        <v>4051.6129000000001</v>
      </c>
      <c r="EG13" s="766">
        <v>3857.6667000000002</v>
      </c>
      <c r="EH13" s="784">
        <v>3745.7742000000003</v>
      </c>
      <c r="EJ13" s="229"/>
      <c r="EK13" s="964" t="s">
        <v>234</v>
      </c>
      <c r="EL13" s="1131">
        <v>3550.6129000000001</v>
      </c>
      <c r="EM13" s="1131">
        <v>3443.3571000000002</v>
      </c>
      <c r="EN13" s="1131">
        <v>3610.4839000000002</v>
      </c>
      <c r="EO13" s="1131">
        <v>3546.0333000000001</v>
      </c>
      <c r="EP13" s="1131">
        <v>3451.3871000000004</v>
      </c>
      <c r="EQ13" s="1131">
        <v>3622.5333000000001</v>
      </c>
      <c r="ER13" s="1131">
        <v>3666.5806000000002</v>
      </c>
      <c r="ES13" s="1131">
        <v>3705.0968000000003</v>
      </c>
      <c r="ET13" s="1131">
        <v>3729.6</v>
      </c>
      <c r="EU13" s="1131">
        <v>3577.1935000000003</v>
      </c>
      <c r="EV13" s="1131">
        <v>3527.1</v>
      </c>
      <c r="EW13" s="1249">
        <v>3529.9677000000001</v>
      </c>
      <c r="EY13" s="229"/>
      <c r="EZ13" s="964" t="s">
        <v>234</v>
      </c>
      <c r="FA13" s="1483">
        <v>3528.52</v>
      </c>
      <c r="FB13" s="1455">
        <v>3543.07</v>
      </c>
      <c r="FC13" s="1455">
        <v>3595.9</v>
      </c>
      <c r="FD13" s="1455">
        <v>4022.33</v>
      </c>
      <c r="FE13" s="1455">
        <v>4282</v>
      </c>
      <c r="FF13" s="1455">
        <v>4530.7</v>
      </c>
      <c r="FG13" s="1455">
        <v>4552.0600000000004</v>
      </c>
      <c r="FH13" s="1455">
        <v>4572.8100000000004</v>
      </c>
      <c r="FI13" s="1455">
        <v>4616.2299999999996</v>
      </c>
      <c r="FJ13" s="1455">
        <v>4621.68</v>
      </c>
      <c r="FK13" s="1455">
        <v>4677.33</v>
      </c>
      <c r="FL13" s="1484">
        <v>4946.9399999999996</v>
      </c>
    </row>
    <row r="14" spans="2:168" ht="15.95" customHeight="1">
      <c r="B14" s="344" t="s">
        <v>106</v>
      </c>
      <c r="C14" s="1250" t="s">
        <v>105</v>
      </c>
      <c r="D14" s="1257">
        <v>119.90600000000001</v>
      </c>
      <c r="E14" s="1257">
        <v>114.68440000000001</v>
      </c>
      <c r="F14" s="1258">
        <v>113.8536</v>
      </c>
      <c r="G14" s="1258">
        <v>121.7307</v>
      </c>
      <c r="H14" s="1258">
        <v>125.9093</v>
      </c>
      <c r="I14" s="1258">
        <v>132.05110000000002</v>
      </c>
      <c r="J14" s="1258">
        <v>134.2689</v>
      </c>
      <c r="K14" s="1258">
        <v>131.54160000000002</v>
      </c>
      <c r="L14" s="1258">
        <v>130.22320000000002</v>
      </c>
      <c r="M14" s="1258">
        <v>120.06960000000001</v>
      </c>
      <c r="N14" s="1258">
        <v>116.4316</v>
      </c>
      <c r="O14" s="1259">
        <v>113.7775</v>
      </c>
      <c r="Q14" s="344" t="s">
        <v>106</v>
      </c>
      <c r="R14" s="1250" t="s">
        <v>105</v>
      </c>
      <c r="S14" s="1258">
        <v>108.83540000000001</v>
      </c>
      <c r="T14" s="1258">
        <v>114.62270000000001</v>
      </c>
      <c r="U14" s="1258">
        <v>116.96990000000001</v>
      </c>
      <c r="V14" s="1258">
        <v>120.27040000000001</v>
      </c>
      <c r="W14" s="1258">
        <v>130.87450000000001</v>
      </c>
      <c r="X14" s="1258">
        <v>141.482</v>
      </c>
      <c r="Y14" s="1258">
        <v>137.41800000000001</v>
      </c>
      <c r="Z14" s="1258">
        <v>135.5736</v>
      </c>
      <c r="AA14" s="1258">
        <v>130.96360000000001</v>
      </c>
      <c r="AB14" s="1258">
        <v>126.2038</v>
      </c>
      <c r="AC14" s="1258">
        <v>126.23140000000001</v>
      </c>
      <c r="AD14" s="1259">
        <v>126.26230000000001</v>
      </c>
      <c r="AG14" s="334" t="s">
        <v>106</v>
      </c>
      <c r="AH14" s="1247" t="s">
        <v>105</v>
      </c>
      <c r="AI14" s="1244">
        <v>123.70450000000001</v>
      </c>
      <c r="AJ14" s="1245">
        <v>128.28270000000001</v>
      </c>
      <c r="AK14" s="1245">
        <v>134.02350000000001</v>
      </c>
      <c r="AL14" s="1245">
        <v>138.05070000000001</v>
      </c>
      <c r="AM14" s="1245">
        <v>141.55930000000001</v>
      </c>
      <c r="AN14" s="1245">
        <v>140.44400000000002</v>
      </c>
      <c r="AO14" s="1245">
        <v>141.49370000000002</v>
      </c>
      <c r="AP14" s="1245">
        <v>139.64230000000001</v>
      </c>
      <c r="AQ14" s="1245">
        <v>139.11590000000001</v>
      </c>
      <c r="AR14" s="1245">
        <v>142.90300000000002</v>
      </c>
      <c r="AS14" s="1245">
        <v>148.5515</v>
      </c>
      <c r="AT14" s="1246">
        <v>149.21280000000002</v>
      </c>
      <c r="AV14" s="334" t="s">
        <v>106</v>
      </c>
      <c r="AW14" s="1224" t="s">
        <v>105</v>
      </c>
      <c r="AX14" s="1245">
        <v>139.8372</v>
      </c>
      <c r="AY14" s="1245">
        <v>141.3596</v>
      </c>
      <c r="AZ14" s="1245">
        <v>143.24889999999999</v>
      </c>
      <c r="BA14" s="1245">
        <v>147.22540000000001</v>
      </c>
      <c r="BB14" s="1245">
        <v>151.47989999999999</v>
      </c>
      <c r="BC14" s="1245">
        <v>157.4375</v>
      </c>
      <c r="BD14" s="1245">
        <v>158.9699</v>
      </c>
      <c r="BE14" s="1245">
        <v>164.1054</v>
      </c>
      <c r="BF14" s="1245">
        <v>172.28540000000001</v>
      </c>
      <c r="BG14" s="1245">
        <v>175.61930000000001</v>
      </c>
      <c r="BH14" s="1245">
        <v>169.85040000000001</v>
      </c>
      <c r="BI14" s="1245">
        <v>167.26926785481109</v>
      </c>
      <c r="BK14" s="334" t="s">
        <v>106</v>
      </c>
      <c r="BL14" s="1247" t="s">
        <v>105</v>
      </c>
      <c r="BM14" s="351">
        <v>159.84</v>
      </c>
      <c r="BN14" s="358">
        <v>156.69999999999999</v>
      </c>
      <c r="BO14" s="358">
        <v>155.16</v>
      </c>
      <c r="BP14" s="358">
        <v>154.38999999999999</v>
      </c>
      <c r="BQ14" s="358">
        <v>150.93</v>
      </c>
      <c r="BR14" s="358">
        <v>154.16</v>
      </c>
      <c r="BS14" s="358">
        <v>159.75</v>
      </c>
      <c r="BT14" s="358">
        <v>165.69</v>
      </c>
      <c r="BU14" s="358">
        <v>169.39</v>
      </c>
      <c r="BV14" s="358">
        <v>166.78</v>
      </c>
      <c r="BW14" s="358">
        <v>162.94</v>
      </c>
      <c r="BX14" s="359">
        <v>158.4</v>
      </c>
      <c r="BZ14" s="229" t="s">
        <v>106</v>
      </c>
      <c r="CA14" s="314" t="s">
        <v>105</v>
      </c>
      <c r="CB14" s="348">
        <v>151.4003878090256</v>
      </c>
      <c r="CC14" s="349">
        <v>147.95480000000001</v>
      </c>
      <c r="CD14" s="349">
        <v>143.2217</v>
      </c>
      <c r="CE14" s="349">
        <v>148.2602</v>
      </c>
      <c r="CF14" s="349">
        <v>150.30540000000002</v>
      </c>
      <c r="CG14" s="349">
        <v>155.82680000000002</v>
      </c>
      <c r="CH14" s="349">
        <v>152.72830000000002</v>
      </c>
      <c r="CI14" s="349">
        <v>149.69490000000002</v>
      </c>
      <c r="CJ14" s="349">
        <v>149.30540000000002</v>
      </c>
      <c r="CK14" s="349">
        <v>134.13470000000001</v>
      </c>
      <c r="CL14" s="349">
        <v>135.54259999999999</v>
      </c>
      <c r="CM14" s="350">
        <v>134.07089999999999</v>
      </c>
      <c r="CO14" s="229" t="s">
        <v>106</v>
      </c>
      <c r="CP14" s="314" t="s">
        <v>105</v>
      </c>
      <c r="CQ14" s="539">
        <v>124.33580000000001</v>
      </c>
      <c r="CR14" s="539">
        <v>122.83590000000001</v>
      </c>
      <c r="CS14" s="539">
        <v>129.2757</v>
      </c>
      <c r="CT14" s="539">
        <v>131.3699</v>
      </c>
      <c r="CU14" s="539">
        <v>135.6311</v>
      </c>
      <c r="CV14" s="539">
        <v>136.0522</v>
      </c>
      <c r="CW14" s="539">
        <v>135.0909</v>
      </c>
      <c r="CX14" s="539">
        <v>129.46520000000001</v>
      </c>
      <c r="CY14" s="539">
        <v>131.0701</v>
      </c>
      <c r="CZ14" s="539">
        <v>132.84</v>
      </c>
      <c r="DA14" s="539">
        <v>128.93180000000001</v>
      </c>
      <c r="DB14" s="739">
        <v>123.47460000000001</v>
      </c>
      <c r="DE14" s="229" t="s">
        <v>106</v>
      </c>
      <c r="DF14" s="314" t="s">
        <v>105</v>
      </c>
      <c r="DG14" s="765">
        <v>121.81780000000001</v>
      </c>
      <c r="DH14" s="765">
        <v>121.8092</v>
      </c>
      <c r="DI14" s="765">
        <v>120.13250000000001</v>
      </c>
      <c r="DJ14" s="765">
        <v>123.7317</v>
      </c>
      <c r="DK14" s="765">
        <v>128.84390000000002</v>
      </c>
      <c r="DL14" s="765">
        <v>140.84780000000001</v>
      </c>
      <c r="DM14" s="765">
        <v>149.63079999999999</v>
      </c>
      <c r="DN14" s="765">
        <v>147.13570000000001</v>
      </c>
      <c r="DO14" s="765">
        <v>150.89610000000002</v>
      </c>
      <c r="DP14" s="765">
        <v>147.4948</v>
      </c>
      <c r="DQ14" s="765">
        <v>142.5145</v>
      </c>
      <c r="DR14" s="783">
        <v>146.20230000000001</v>
      </c>
      <c r="DU14" s="229" t="s">
        <v>106</v>
      </c>
      <c r="DV14" s="963" t="s">
        <v>105</v>
      </c>
      <c r="DW14" s="765">
        <v>141.78630000000001</v>
      </c>
      <c r="DX14" s="765">
        <v>141.49370000000002</v>
      </c>
      <c r="DY14" s="765">
        <v>143.9847</v>
      </c>
      <c r="DZ14" s="765">
        <v>153.95650000000001</v>
      </c>
      <c r="EA14" s="765">
        <v>161.56280000000001</v>
      </c>
      <c r="EB14" s="765">
        <v>163.4905</v>
      </c>
      <c r="EC14" s="765">
        <v>158.53810000000001</v>
      </c>
      <c r="ED14" s="765">
        <v>154.58350000000002</v>
      </c>
      <c r="EE14" s="765">
        <v>151.2568</v>
      </c>
      <c r="EF14" s="765">
        <v>142.04920000000001</v>
      </c>
      <c r="EG14" s="765">
        <v>137.19730000000001</v>
      </c>
      <c r="EH14" s="783">
        <v>134.28810000000001</v>
      </c>
      <c r="EJ14" s="229" t="s">
        <v>106</v>
      </c>
      <c r="EK14" s="963" t="s">
        <v>105</v>
      </c>
      <c r="EL14" s="1130">
        <v>126.84650000000001</v>
      </c>
      <c r="EM14" s="1130">
        <v>124.96430000000001</v>
      </c>
      <c r="EN14" s="1130">
        <v>130.2724</v>
      </c>
      <c r="EO14" s="1130">
        <v>127.14400000000001</v>
      </c>
      <c r="EP14" s="1130">
        <v>127.1384</v>
      </c>
      <c r="EQ14" s="1130">
        <v>126.7539</v>
      </c>
      <c r="ER14" s="1130">
        <v>127.12740000000001</v>
      </c>
      <c r="ES14" s="1130">
        <v>130.0094</v>
      </c>
      <c r="ET14" s="1130">
        <v>131.8049</v>
      </c>
      <c r="EU14" s="1130">
        <v>126.88500000000001</v>
      </c>
      <c r="EV14" s="1130">
        <v>127.09500000000001</v>
      </c>
      <c r="EW14" s="1248">
        <v>130.08360000000002</v>
      </c>
      <c r="EY14" s="229" t="s">
        <v>106</v>
      </c>
      <c r="EZ14" s="963" t="s">
        <v>105</v>
      </c>
      <c r="FA14" s="1481">
        <v>127.18</v>
      </c>
      <c r="FB14" s="1454">
        <v>129.26</v>
      </c>
      <c r="FC14" s="1454">
        <v>133.69</v>
      </c>
      <c r="FD14" s="1454">
        <v>154.33000000000001</v>
      </c>
      <c r="FE14" s="1454">
        <v>165.19</v>
      </c>
      <c r="FF14" s="1454">
        <v>172.64</v>
      </c>
      <c r="FG14" s="1454">
        <v>170.75</v>
      </c>
      <c r="FH14" s="1454">
        <v>170.38</v>
      </c>
      <c r="FI14" s="1454">
        <v>176.67</v>
      </c>
      <c r="FJ14" s="1454">
        <v>183.46</v>
      </c>
      <c r="FK14" s="1454">
        <v>194.69</v>
      </c>
      <c r="FL14" s="1482">
        <v>194.77</v>
      </c>
    </row>
    <row r="15" spans="2:168" ht="15.95" customHeight="1">
      <c r="B15" s="344"/>
      <c r="C15" s="1250" t="s">
        <v>107</v>
      </c>
      <c r="D15" s="1257">
        <v>893.51610000000005</v>
      </c>
      <c r="E15" s="1257">
        <v>854.57140000000004</v>
      </c>
      <c r="F15" s="1258">
        <v>848.32260000000008</v>
      </c>
      <c r="G15" s="1258">
        <v>906.8</v>
      </c>
      <c r="H15" s="1258">
        <v>937.64520000000005</v>
      </c>
      <c r="I15" s="1258">
        <v>983.2</v>
      </c>
      <c r="J15" s="1258">
        <v>999.7419000000001</v>
      </c>
      <c r="K15" s="1258">
        <v>979.22580000000005</v>
      </c>
      <c r="L15" s="1258">
        <v>969.2333000000001</v>
      </c>
      <c r="M15" s="1258">
        <v>893.77420000000006</v>
      </c>
      <c r="N15" s="1258">
        <v>866.43330000000003</v>
      </c>
      <c r="O15" s="1259">
        <v>846.74189999999999</v>
      </c>
      <c r="Q15" s="344"/>
      <c r="R15" s="1250" t="s">
        <v>107</v>
      </c>
      <c r="S15" s="1258">
        <v>810</v>
      </c>
      <c r="T15" s="1258">
        <v>853.25</v>
      </c>
      <c r="U15" s="1258">
        <v>870.45159999999998</v>
      </c>
      <c r="V15" s="1258">
        <v>895.16669999999999</v>
      </c>
      <c r="W15" s="1258">
        <v>973.90320000000008</v>
      </c>
      <c r="X15" s="1258">
        <v>1052.7333000000001</v>
      </c>
      <c r="Y15" s="1258">
        <v>1024</v>
      </c>
      <c r="Z15" s="1258">
        <v>1010</v>
      </c>
      <c r="AA15" s="1258">
        <v>975.33330000000001</v>
      </c>
      <c r="AB15" s="1258">
        <v>941</v>
      </c>
      <c r="AC15" s="1258">
        <v>941</v>
      </c>
      <c r="AD15" s="1259">
        <v>941</v>
      </c>
      <c r="AG15" s="334"/>
      <c r="AH15" s="1247" t="s">
        <v>107</v>
      </c>
      <c r="AI15" s="1244">
        <v>921.83870000000002</v>
      </c>
      <c r="AJ15" s="1245">
        <v>956.39290000000005</v>
      </c>
      <c r="AK15" s="1245">
        <v>999.4516000000001</v>
      </c>
      <c r="AL15" s="1245">
        <v>1029.5</v>
      </c>
      <c r="AM15" s="1245">
        <v>1055.5484000000001</v>
      </c>
      <c r="AN15" s="1245">
        <v>1047.4000000000001</v>
      </c>
      <c r="AO15" s="1245">
        <v>1055</v>
      </c>
      <c r="AP15" s="1245">
        <v>1040.2903000000001</v>
      </c>
      <c r="AQ15" s="1245">
        <v>1036</v>
      </c>
      <c r="AR15" s="1245">
        <v>1063.7742000000001</v>
      </c>
      <c r="AS15" s="1245">
        <v>1105.5</v>
      </c>
      <c r="AT15" s="1246">
        <v>1109.2903000000001</v>
      </c>
      <c r="AV15" s="334"/>
      <c r="AW15" s="1224" t="s">
        <v>107</v>
      </c>
      <c r="AX15" s="1245">
        <v>1039.7419</v>
      </c>
      <c r="AY15" s="1245">
        <v>1050.8621000000001</v>
      </c>
      <c r="AZ15" s="1245">
        <v>1065.1289999999999</v>
      </c>
      <c r="BA15" s="1245">
        <v>1095.2333000000001</v>
      </c>
      <c r="BB15" s="1245">
        <v>1126.0968</v>
      </c>
      <c r="BC15" s="1245">
        <v>1170.1333</v>
      </c>
      <c r="BD15" s="1245">
        <v>1182.4838999999999</v>
      </c>
      <c r="BE15" s="1245">
        <v>1221.7419</v>
      </c>
      <c r="BF15" s="1245">
        <v>1284.1333</v>
      </c>
      <c r="BG15" s="1245">
        <v>1309.7742000000001</v>
      </c>
      <c r="BH15" s="1245">
        <v>1266.8667</v>
      </c>
      <c r="BI15" s="1245">
        <v>1247.9032</v>
      </c>
      <c r="BK15" s="334"/>
      <c r="BL15" s="1247" t="s">
        <v>107</v>
      </c>
      <c r="BM15" s="360">
        <v>1192.5999999999999</v>
      </c>
      <c r="BN15" s="360">
        <v>1169</v>
      </c>
      <c r="BO15" s="360">
        <v>1156.8</v>
      </c>
      <c r="BP15" s="360">
        <v>1151</v>
      </c>
      <c r="BQ15" s="360">
        <v>1125</v>
      </c>
      <c r="BR15" s="360">
        <v>1149.5999999999999</v>
      </c>
      <c r="BS15" s="360">
        <v>1191.4000000000001</v>
      </c>
      <c r="BT15" s="360">
        <v>1235.7</v>
      </c>
      <c r="BU15" s="360">
        <v>1263.3</v>
      </c>
      <c r="BV15" s="360">
        <v>1244</v>
      </c>
      <c r="BW15" s="360">
        <v>1215.3</v>
      </c>
      <c r="BX15" s="361">
        <v>1181.7</v>
      </c>
      <c r="BZ15" s="229"/>
      <c r="CA15" s="315" t="s">
        <v>107</v>
      </c>
      <c r="CB15" s="355">
        <v>1129.6451612903227</v>
      </c>
      <c r="CC15" s="356">
        <v>1104.0714</v>
      </c>
      <c r="CD15" s="356">
        <v>1068.9677000000001</v>
      </c>
      <c r="CE15" s="356">
        <v>1106.8667</v>
      </c>
      <c r="CF15" s="356">
        <v>1121.9032</v>
      </c>
      <c r="CG15" s="356">
        <v>1162.3333</v>
      </c>
      <c r="CH15" s="356">
        <v>1138.8065000000001</v>
      </c>
      <c r="CI15" s="356">
        <v>1116</v>
      </c>
      <c r="CJ15" s="356">
        <v>1111.6333</v>
      </c>
      <c r="CK15" s="356">
        <v>998.61290000000008</v>
      </c>
      <c r="CL15" s="356">
        <v>1008.8</v>
      </c>
      <c r="CM15" s="357">
        <v>997.5</v>
      </c>
      <c r="CO15" s="229"/>
      <c r="CP15" s="315" t="s">
        <v>107</v>
      </c>
      <c r="CQ15" s="540">
        <v>925.12900000000002</v>
      </c>
      <c r="CR15" s="540">
        <v>915.10710000000006</v>
      </c>
      <c r="CS15" s="540">
        <v>964.33330000000001</v>
      </c>
      <c r="CT15" s="540">
        <v>981.04550000000006</v>
      </c>
      <c r="CU15" s="540">
        <v>1012</v>
      </c>
      <c r="CV15" s="540">
        <v>1015</v>
      </c>
      <c r="CW15" s="540">
        <v>1008</v>
      </c>
      <c r="CX15" s="540">
        <v>966.12900000000002</v>
      </c>
      <c r="CY15" s="540">
        <v>977.93330000000003</v>
      </c>
      <c r="CZ15" s="540">
        <v>991</v>
      </c>
      <c r="DA15" s="540">
        <v>961.83330000000001</v>
      </c>
      <c r="DB15" s="740">
        <v>921.25810000000001</v>
      </c>
      <c r="DE15" s="229"/>
      <c r="DF15" s="315" t="s">
        <v>107</v>
      </c>
      <c r="DG15" s="766">
        <v>909</v>
      </c>
      <c r="DH15" s="766">
        <v>909.03060000000005</v>
      </c>
      <c r="DI15" s="766">
        <v>895.81680000000006</v>
      </c>
      <c r="DJ15" s="766">
        <v>921</v>
      </c>
      <c r="DK15" s="766">
        <v>958.4516000000001</v>
      </c>
      <c r="DL15" s="766">
        <v>1047.4666999999999</v>
      </c>
      <c r="DM15" s="766">
        <v>1113.1935000000001</v>
      </c>
      <c r="DN15" s="766">
        <v>1094.7419</v>
      </c>
      <c r="DO15" s="766">
        <v>1123.7333000000001</v>
      </c>
      <c r="DP15" s="766">
        <v>1097.5484000000001</v>
      </c>
      <c r="DQ15" s="766">
        <v>1060.3667</v>
      </c>
      <c r="DR15" s="784">
        <v>1087.1935000000001</v>
      </c>
      <c r="DU15" s="229"/>
      <c r="DV15" s="964" t="s">
        <v>107</v>
      </c>
      <c r="DW15" s="766">
        <v>1054.2258000000002</v>
      </c>
      <c r="DX15" s="766">
        <v>1052</v>
      </c>
      <c r="DY15" s="766">
        <v>1070.5484000000001</v>
      </c>
      <c r="DZ15" s="766">
        <v>1145.0667000000001</v>
      </c>
      <c r="EA15" s="766">
        <v>1202</v>
      </c>
      <c r="EB15" s="766">
        <v>1216</v>
      </c>
      <c r="EC15" s="766">
        <v>1179</v>
      </c>
      <c r="ED15" s="766">
        <v>1149.7419</v>
      </c>
      <c r="EE15" s="766">
        <v>1125.3667</v>
      </c>
      <c r="EF15" s="766">
        <v>1057.2581</v>
      </c>
      <c r="EG15" s="766">
        <v>1021</v>
      </c>
      <c r="EH15" s="784">
        <v>999.54840000000002</v>
      </c>
      <c r="EJ15" s="229"/>
      <c r="EK15" s="964" t="s">
        <v>107</v>
      </c>
      <c r="EL15" s="1131">
        <v>944.4516000000001</v>
      </c>
      <c r="EM15" s="1131">
        <v>930.42860000000007</v>
      </c>
      <c r="EN15" s="1131">
        <v>970.38710000000003</v>
      </c>
      <c r="EO15" s="1131">
        <v>947</v>
      </c>
      <c r="EP15" s="1131">
        <v>947</v>
      </c>
      <c r="EQ15" s="1131">
        <v>944.2</v>
      </c>
      <c r="ER15" s="1131">
        <v>947.4194</v>
      </c>
      <c r="ES15" s="1131">
        <v>969.2903</v>
      </c>
      <c r="ET15" s="1131">
        <v>983.03330000000005</v>
      </c>
      <c r="EU15" s="1131">
        <v>946.51610000000005</v>
      </c>
      <c r="EV15" s="1131">
        <v>948.26670000000001</v>
      </c>
      <c r="EW15" s="1249">
        <v>971.09680000000003</v>
      </c>
      <c r="EY15" s="229"/>
      <c r="EZ15" s="964" t="s">
        <v>107</v>
      </c>
      <c r="FA15" s="1483">
        <v>949.52</v>
      </c>
      <c r="FB15" s="1455">
        <v>964.64</v>
      </c>
      <c r="FC15" s="1455">
        <v>997.65</v>
      </c>
      <c r="FD15" s="1455">
        <v>1152.0999999999999</v>
      </c>
      <c r="FE15" s="1455">
        <v>1233.48</v>
      </c>
      <c r="FF15" s="1455">
        <v>1289.1300000000001</v>
      </c>
      <c r="FG15" s="1455">
        <v>1274.71</v>
      </c>
      <c r="FH15" s="1455">
        <v>1271.1600000000001</v>
      </c>
      <c r="FI15" s="1455">
        <v>1318.6</v>
      </c>
      <c r="FJ15" s="1455">
        <v>1370.29</v>
      </c>
      <c r="FK15" s="1455">
        <v>1454.73</v>
      </c>
      <c r="FL15" s="1484">
        <v>1455.35</v>
      </c>
    </row>
    <row r="16" spans="2:168" ht="15.95" customHeight="1">
      <c r="B16" s="344" t="s">
        <v>108</v>
      </c>
      <c r="C16" s="1240" t="s">
        <v>105</v>
      </c>
      <c r="D16" s="1257">
        <v>140.82740000000001</v>
      </c>
      <c r="E16" s="1260">
        <v>139.39930000000001</v>
      </c>
      <c r="F16" s="1261">
        <v>141.3287</v>
      </c>
      <c r="G16" s="1261">
        <v>147.21</v>
      </c>
      <c r="H16" s="1261">
        <v>149.61610000000002</v>
      </c>
      <c r="I16" s="1261">
        <v>154.90300000000002</v>
      </c>
      <c r="J16" s="1261">
        <v>158.40350000000001</v>
      </c>
      <c r="K16" s="1261">
        <v>160.0703</v>
      </c>
      <c r="L16" s="1261">
        <v>150.4367</v>
      </c>
      <c r="M16" s="1258">
        <v>138.20770000000002</v>
      </c>
      <c r="N16" s="1258">
        <v>137.56900000000002</v>
      </c>
      <c r="O16" s="1262">
        <v>134.33580000000001</v>
      </c>
      <c r="Q16" s="344" t="s">
        <v>108</v>
      </c>
      <c r="R16" s="1240" t="s">
        <v>105</v>
      </c>
      <c r="S16" s="1261">
        <v>134.03579999999999</v>
      </c>
      <c r="T16" s="1261">
        <v>140.47749999999999</v>
      </c>
      <c r="U16" s="1261">
        <v>135.6671</v>
      </c>
      <c r="V16" s="1261">
        <v>137.03400000000002</v>
      </c>
      <c r="W16" s="1261">
        <v>145.251</v>
      </c>
      <c r="X16" s="1261">
        <v>156.28530000000001</v>
      </c>
      <c r="Y16" s="1261">
        <v>150.59710000000001</v>
      </c>
      <c r="Z16" s="1258">
        <v>153.2081</v>
      </c>
      <c r="AA16" s="1258">
        <v>144.79430000000002</v>
      </c>
      <c r="AB16" s="1261">
        <v>141.0187</v>
      </c>
      <c r="AC16" s="1261">
        <v>144.6163</v>
      </c>
      <c r="AD16" s="1262">
        <v>149.4</v>
      </c>
      <c r="AG16" s="334" t="s">
        <v>108</v>
      </c>
      <c r="AH16" s="1224" t="s">
        <v>105</v>
      </c>
      <c r="AI16" s="1263">
        <v>130.4948</v>
      </c>
      <c r="AJ16" s="1264">
        <v>144.7671</v>
      </c>
      <c r="AK16" s="1264">
        <v>151.19030000000001</v>
      </c>
      <c r="AL16" s="1264">
        <v>159.494</v>
      </c>
      <c r="AM16" s="1264">
        <v>160.30450000000002</v>
      </c>
      <c r="AN16" s="1264">
        <v>159.63</v>
      </c>
      <c r="AO16" s="1264">
        <v>160.83100000000002</v>
      </c>
      <c r="AP16" s="1264">
        <v>158.1</v>
      </c>
      <c r="AQ16" s="1245">
        <v>158.1</v>
      </c>
      <c r="AR16" s="1245">
        <v>158.0342</v>
      </c>
      <c r="AS16" s="1264">
        <v>164.83200000000002</v>
      </c>
      <c r="AT16" s="1265">
        <v>162.93680000000001</v>
      </c>
      <c r="AV16" s="334" t="s">
        <v>108</v>
      </c>
      <c r="AW16" s="1224" t="s">
        <v>105</v>
      </c>
      <c r="AX16" s="1264">
        <v>154.4477</v>
      </c>
      <c r="AY16" s="1264">
        <v>162.28550000000001</v>
      </c>
      <c r="AZ16" s="1264">
        <v>164.84520000000001</v>
      </c>
      <c r="BA16" s="1264">
        <v>170.952</v>
      </c>
      <c r="BB16" s="1264">
        <v>168.92519999999999</v>
      </c>
      <c r="BC16" s="1264">
        <v>168.91200000000001</v>
      </c>
      <c r="BD16" s="1264">
        <v>165.33869999999999</v>
      </c>
      <c r="BE16" s="1245">
        <v>183.6</v>
      </c>
      <c r="BF16" s="1245">
        <v>194.99</v>
      </c>
      <c r="BG16" s="1264">
        <v>193.20769999999999</v>
      </c>
      <c r="BH16" s="1264">
        <v>184.72200000000001</v>
      </c>
      <c r="BI16" s="1264">
        <v>173.89349999999999</v>
      </c>
      <c r="BK16" s="334" t="s">
        <v>108</v>
      </c>
      <c r="BL16" s="1224" t="s">
        <v>105</v>
      </c>
      <c r="BM16" s="345">
        <v>169.35</v>
      </c>
      <c r="BN16" s="346">
        <v>171.03</v>
      </c>
      <c r="BO16" s="346">
        <v>171.36</v>
      </c>
      <c r="BP16" s="346">
        <v>171.43</v>
      </c>
      <c r="BQ16" s="346">
        <v>163.53</v>
      </c>
      <c r="BR16" s="346">
        <v>170.82</v>
      </c>
      <c r="BS16" s="346">
        <v>177.84</v>
      </c>
      <c r="BT16" s="346">
        <v>189.82</v>
      </c>
      <c r="BU16" s="346">
        <v>185.86</v>
      </c>
      <c r="BV16" s="346">
        <v>177.27</v>
      </c>
      <c r="BW16" s="346">
        <v>169.18</v>
      </c>
      <c r="BX16" s="347">
        <v>170.18</v>
      </c>
      <c r="BZ16" s="229" t="s">
        <v>108</v>
      </c>
      <c r="CA16" s="314" t="s">
        <v>105</v>
      </c>
      <c r="CB16" s="348">
        <v>159.78290322580645</v>
      </c>
      <c r="CC16" s="349">
        <v>155.25710000000001</v>
      </c>
      <c r="CD16" s="349">
        <v>156.2835</v>
      </c>
      <c r="CE16" s="349">
        <v>163.5607</v>
      </c>
      <c r="CF16" s="349">
        <v>166.4665</v>
      </c>
      <c r="CG16" s="349">
        <v>176.48330000000001</v>
      </c>
      <c r="CH16" s="349">
        <v>171.2252</v>
      </c>
      <c r="CI16" s="349">
        <v>167.2826</v>
      </c>
      <c r="CJ16" s="349">
        <v>160.68700000000001</v>
      </c>
      <c r="CK16" s="349">
        <v>144.4145</v>
      </c>
      <c r="CL16" s="349">
        <v>143.08270000000002</v>
      </c>
      <c r="CM16" s="350">
        <v>135.6797</v>
      </c>
      <c r="CO16" s="229" t="s">
        <v>108</v>
      </c>
      <c r="CP16" s="314" t="s">
        <v>105</v>
      </c>
      <c r="CQ16" s="539">
        <v>132.2784</v>
      </c>
      <c r="CR16" s="539">
        <v>143.7261</v>
      </c>
      <c r="CS16" s="539">
        <v>145.6942</v>
      </c>
      <c r="CT16" s="539">
        <v>148.78470000000002</v>
      </c>
      <c r="CU16" s="539">
        <v>146.34030000000001</v>
      </c>
      <c r="CV16" s="539">
        <v>150.87569999999999</v>
      </c>
      <c r="CW16" s="539">
        <v>144.07160000000002</v>
      </c>
      <c r="CX16" s="539">
        <v>141.27520000000001</v>
      </c>
      <c r="CY16" s="539">
        <v>149.2167</v>
      </c>
      <c r="CZ16" s="539">
        <v>145.67060000000001</v>
      </c>
      <c r="DA16" s="539">
        <v>134.0367</v>
      </c>
      <c r="DB16" s="739">
        <v>128.76770000000002</v>
      </c>
      <c r="DE16" s="229" t="s">
        <v>108</v>
      </c>
      <c r="DF16" s="314" t="s">
        <v>105</v>
      </c>
      <c r="DG16" s="765">
        <v>132.8913</v>
      </c>
      <c r="DH16" s="765">
        <v>133.20340000000002</v>
      </c>
      <c r="DI16" s="765">
        <v>131.9316</v>
      </c>
      <c r="DJ16" s="765">
        <v>131.84900000000002</v>
      </c>
      <c r="DK16" s="765">
        <v>143.8887</v>
      </c>
      <c r="DL16" s="765">
        <v>157.8373</v>
      </c>
      <c r="DM16" s="765">
        <v>168.59710000000001</v>
      </c>
      <c r="DN16" s="765">
        <v>169.7826</v>
      </c>
      <c r="DO16" s="765">
        <v>172.77200000000002</v>
      </c>
      <c r="DP16" s="765">
        <v>161.20870000000002</v>
      </c>
      <c r="DQ16" s="765">
        <v>157.48099999999999</v>
      </c>
      <c r="DR16" s="783">
        <v>159.6694</v>
      </c>
      <c r="DU16" s="229" t="s">
        <v>108</v>
      </c>
      <c r="DV16" s="963" t="s">
        <v>105</v>
      </c>
      <c r="DW16" s="765">
        <v>157.39870000000002</v>
      </c>
      <c r="DX16" s="765">
        <v>156.61430000000001</v>
      </c>
      <c r="DY16" s="765">
        <v>161.91900000000001</v>
      </c>
      <c r="DZ16" s="765">
        <v>176.81900000000002</v>
      </c>
      <c r="EA16" s="765">
        <v>182.6465</v>
      </c>
      <c r="EB16" s="765">
        <v>185.63900000000001</v>
      </c>
      <c r="EC16" s="765">
        <v>177.51</v>
      </c>
      <c r="ED16" s="765">
        <v>174.73940000000002</v>
      </c>
      <c r="EE16" s="765">
        <v>168.26170000000002</v>
      </c>
      <c r="EF16" s="765">
        <v>154.0061</v>
      </c>
      <c r="EG16" s="765">
        <v>149.32300000000001</v>
      </c>
      <c r="EH16" s="783">
        <v>145.5223</v>
      </c>
      <c r="EJ16" s="229" t="s">
        <v>108</v>
      </c>
      <c r="EK16" s="963" t="s">
        <v>105</v>
      </c>
      <c r="EL16" s="1130">
        <v>137.1129</v>
      </c>
      <c r="EM16" s="1130">
        <v>146.43110000000001</v>
      </c>
      <c r="EN16" s="1130">
        <v>152.2842</v>
      </c>
      <c r="EO16" s="1130">
        <v>147.90470000000002</v>
      </c>
      <c r="EP16" s="1130">
        <v>144.97450000000001</v>
      </c>
      <c r="EQ16" s="1130">
        <v>148.94200000000001</v>
      </c>
      <c r="ER16" s="1130">
        <v>147.12610000000001</v>
      </c>
      <c r="ES16" s="1130">
        <v>154.2071</v>
      </c>
      <c r="ET16" s="1130">
        <v>150.27930000000001</v>
      </c>
      <c r="EU16" s="1130">
        <v>141.4803</v>
      </c>
      <c r="EV16" s="1130">
        <v>140.3963</v>
      </c>
      <c r="EW16" s="1248">
        <v>140.26900000000001</v>
      </c>
      <c r="EY16" s="229" t="s">
        <v>108</v>
      </c>
      <c r="EZ16" s="963" t="s">
        <v>105</v>
      </c>
      <c r="FA16" s="1481">
        <v>140.09</v>
      </c>
      <c r="FB16" s="1454">
        <v>143.1</v>
      </c>
      <c r="FC16" s="1454">
        <v>149.97999999999999</v>
      </c>
      <c r="FD16" s="1454">
        <v>175.77</v>
      </c>
      <c r="FE16" s="1454">
        <v>182.07</v>
      </c>
      <c r="FF16" s="1454">
        <v>187.42</v>
      </c>
      <c r="FG16" s="1454">
        <v>182.92</v>
      </c>
      <c r="FH16" s="1454">
        <v>188.79</v>
      </c>
      <c r="FI16" s="1454">
        <v>190.3</v>
      </c>
      <c r="FJ16" s="1454">
        <v>190.32</v>
      </c>
      <c r="FK16" s="1454">
        <v>194.79</v>
      </c>
      <c r="FL16" s="1482">
        <v>204.65</v>
      </c>
    </row>
    <row r="17" spans="2:168" ht="15.95" customHeight="1">
      <c r="B17" s="344" t="s">
        <v>126</v>
      </c>
      <c r="C17" s="1240" t="s">
        <v>105</v>
      </c>
      <c r="D17" s="1257">
        <v>151.9025</v>
      </c>
      <c r="E17" s="1260">
        <v>148.95600000000002</v>
      </c>
      <c r="F17" s="1261">
        <v>146.7054</v>
      </c>
      <c r="G17" s="1261">
        <v>147.98439999999999</v>
      </c>
      <c r="H17" s="1261">
        <v>150.5617</v>
      </c>
      <c r="I17" s="1261">
        <v>152.39619999999999</v>
      </c>
      <c r="J17" s="1261">
        <v>156.04470000000001</v>
      </c>
      <c r="K17" s="1261">
        <v>155.23869999999999</v>
      </c>
      <c r="L17" s="1261">
        <v>153.95529999999999</v>
      </c>
      <c r="M17" s="1258">
        <v>148.22410000000002</v>
      </c>
      <c r="N17" s="1258">
        <v>142.97749999999999</v>
      </c>
      <c r="O17" s="1262">
        <v>142.70099999999999</v>
      </c>
      <c r="Q17" s="344" t="s">
        <v>126</v>
      </c>
      <c r="R17" s="1240" t="s">
        <v>105</v>
      </c>
      <c r="S17" s="1261">
        <v>138.46850000000001</v>
      </c>
      <c r="T17" s="1261">
        <v>139.36860000000001</v>
      </c>
      <c r="U17" s="1261">
        <v>141.0284</v>
      </c>
      <c r="V17" s="1261">
        <v>138.8229</v>
      </c>
      <c r="W17" s="1261">
        <v>139.44140000000002</v>
      </c>
      <c r="X17" s="1261">
        <v>144.54310000000001</v>
      </c>
      <c r="Y17" s="1261">
        <v>149.5137</v>
      </c>
      <c r="Z17" s="1258">
        <v>145.81100000000001</v>
      </c>
      <c r="AA17" s="1258">
        <v>145.3776</v>
      </c>
      <c r="AB17" s="1261">
        <v>143.2998</v>
      </c>
      <c r="AC17" s="1261">
        <v>141.5325</v>
      </c>
      <c r="AD17" s="1262">
        <v>143.16650000000001</v>
      </c>
      <c r="AG17" s="334" t="s">
        <v>126</v>
      </c>
      <c r="AH17" s="1224" t="s">
        <v>105</v>
      </c>
      <c r="AI17" s="1263">
        <v>146.11760000000001</v>
      </c>
      <c r="AJ17" s="1264">
        <v>141.73140000000001</v>
      </c>
      <c r="AK17" s="1264">
        <v>149.10939999999999</v>
      </c>
      <c r="AL17" s="1264">
        <v>153.69999999999999</v>
      </c>
      <c r="AM17" s="1264">
        <v>160.60060000000001</v>
      </c>
      <c r="AN17" s="1264">
        <v>161.58770000000001</v>
      </c>
      <c r="AO17" s="1264">
        <v>159.1765</v>
      </c>
      <c r="AP17" s="1264">
        <v>160.3948</v>
      </c>
      <c r="AQ17" s="1245">
        <v>159.78400000000002</v>
      </c>
      <c r="AR17" s="1245">
        <v>159.75320000000002</v>
      </c>
      <c r="AS17" s="1264">
        <v>160.29670000000002</v>
      </c>
      <c r="AT17" s="1265">
        <v>163.3981</v>
      </c>
      <c r="AV17" s="334" t="s">
        <v>126</v>
      </c>
      <c r="AW17" s="1224" t="s">
        <v>105</v>
      </c>
      <c r="AX17" s="1264">
        <v>163.71350000000001</v>
      </c>
      <c r="AY17" s="1264">
        <v>159.04929999999999</v>
      </c>
      <c r="AZ17" s="1264">
        <v>164.62100000000001</v>
      </c>
      <c r="BA17" s="1264">
        <v>164.09870000000001</v>
      </c>
      <c r="BB17" s="1264">
        <v>165.4726</v>
      </c>
      <c r="BC17" s="1264">
        <v>166.04929999999999</v>
      </c>
      <c r="BD17" s="1264">
        <v>168.17869999999999</v>
      </c>
      <c r="BE17" s="1245">
        <v>168.66</v>
      </c>
      <c r="BF17" s="1245">
        <v>175.28800000000001</v>
      </c>
      <c r="BG17" s="1264">
        <v>183.16480000000001</v>
      </c>
      <c r="BH17" s="1264">
        <v>181.65700000000001</v>
      </c>
      <c r="BI17" s="1264">
        <v>178.4606</v>
      </c>
      <c r="BK17" s="334" t="s">
        <v>126</v>
      </c>
      <c r="BL17" s="1224" t="s">
        <v>105</v>
      </c>
      <c r="BM17" s="351">
        <v>172.54</v>
      </c>
      <c r="BN17" s="358">
        <v>170.35</v>
      </c>
      <c r="BO17" s="358">
        <v>170.82</v>
      </c>
      <c r="BP17" s="358">
        <v>169.67</v>
      </c>
      <c r="BQ17" s="358">
        <v>172.59</v>
      </c>
      <c r="BR17" s="358">
        <v>170.15</v>
      </c>
      <c r="BS17" s="358">
        <v>173.75</v>
      </c>
      <c r="BT17" s="358">
        <v>175.73</v>
      </c>
      <c r="BU17" s="358">
        <v>181.22</v>
      </c>
      <c r="BV17" s="358">
        <v>180.46</v>
      </c>
      <c r="BW17" s="358">
        <v>175.56</v>
      </c>
      <c r="BX17" s="359">
        <v>171.13</v>
      </c>
      <c r="BZ17" s="229" t="s">
        <v>126</v>
      </c>
      <c r="CA17" s="314" t="s">
        <v>105</v>
      </c>
      <c r="CB17" s="348">
        <v>167.36548387096775</v>
      </c>
      <c r="CC17" s="349">
        <v>163.02180000000001</v>
      </c>
      <c r="CD17" s="349">
        <v>157.79390000000001</v>
      </c>
      <c r="CE17" s="349">
        <v>160.828</v>
      </c>
      <c r="CF17" s="349">
        <v>163.001</v>
      </c>
      <c r="CG17" s="349">
        <v>163.7963</v>
      </c>
      <c r="CH17" s="349">
        <v>167.17680000000001</v>
      </c>
      <c r="CI17" s="349">
        <v>164.4658</v>
      </c>
      <c r="CJ17" s="349">
        <v>162.69730000000001</v>
      </c>
      <c r="CK17" s="349">
        <v>159.59450000000001</v>
      </c>
      <c r="CL17" s="349">
        <v>150.12900000000002</v>
      </c>
      <c r="CM17" s="350">
        <v>149.0703</v>
      </c>
      <c r="CO17" s="229" t="s">
        <v>126</v>
      </c>
      <c r="CP17" s="314" t="s">
        <v>105</v>
      </c>
      <c r="CQ17" s="539">
        <v>141.1268</v>
      </c>
      <c r="CR17" s="539">
        <v>137.72290000000001</v>
      </c>
      <c r="CS17" s="539">
        <v>143.85230000000001</v>
      </c>
      <c r="CT17" s="539">
        <v>144.244</v>
      </c>
      <c r="CU17" s="539">
        <v>145.63249999999999</v>
      </c>
      <c r="CV17" s="539">
        <v>144.62430000000001</v>
      </c>
      <c r="CW17" s="539">
        <v>146.6448</v>
      </c>
      <c r="CX17" s="539">
        <v>145.3561</v>
      </c>
      <c r="CY17" s="539">
        <v>141.24600000000001</v>
      </c>
      <c r="CZ17" s="539">
        <v>142.50320000000002</v>
      </c>
      <c r="DA17" s="539">
        <v>142.691</v>
      </c>
      <c r="DB17" s="739">
        <v>137.53450000000001</v>
      </c>
      <c r="DE17" s="229" t="s">
        <v>126</v>
      </c>
      <c r="DF17" s="314" t="s">
        <v>105</v>
      </c>
      <c r="DG17" s="765">
        <v>133.37810000000002</v>
      </c>
      <c r="DH17" s="765">
        <v>133.7945</v>
      </c>
      <c r="DI17" s="765">
        <v>132.34290000000001</v>
      </c>
      <c r="DJ17" s="765">
        <v>136.37530000000001</v>
      </c>
      <c r="DK17" s="765">
        <v>134.6874</v>
      </c>
      <c r="DL17" s="765">
        <v>141.536</v>
      </c>
      <c r="DM17" s="765">
        <v>148.11940000000001</v>
      </c>
      <c r="DN17" s="765">
        <v>152.4332</v>
      </c>
      <c r="DO17" s="765">
        <v>154.64570000000001</v>
      </c>
      <c r="DP17" s="765">
        <v>152.9794</v>
      </c>
      <c r="DQ17" s="765">
        <v>150.07330000000002</v>
      </c>
      <c r="DR17" s="783">
        <v>149.70320000000001</v>
      </c>
      <c r="DU17" s="229" t="s">
        <v>126</v>
      </c>
      <c r="DV17" s="963" t="s">
        <v>105</v>
      </c>
      <c r="DW17" s="765">
        <v>148.42350000000002</v>
      </c>
      <c r="DX17" s="765">
        <v>147.23500000000001</v>
      </c>
      <c r="DY17" s="765">
        <v>148.71520000000001</v>
      </c>
      <c r="DZ17" s="765">
        <v>153.74299999999999</v>
      </c>
      <c r="EA17" s="765">
        <v>161.87739999999999</v>
      </c>
      <c r="EB17" s="765">
        <v>161.8323</v>
      </c>
      <c r="EC17" s="765">
        <v>162.5429</v>
      </c>
      <c r="ED17" s="765">
        <v>157.6952</v>
      </c>
      <c r="EE17" s="765">
        <v>156.43700000000001</v>
      </c>
      <c r="EF17" s="765">
        <v>150.82160000000002</v>
      </c>
      <c r="EG17" s="765">
        <v>146.75470000000001</v>
      </c>
      <c r="EH17" s="783">
        <v>146.1832</v>
      </c>
      <c r="EJ17" s="229" t="s">
        <v>126</v>
      </c>
      <c r="EK17" s="963" t="s">
        <v>105</v>
      </c>
      <c r="EL17" s="1130">
        <v>141.49549999999999</v>
      </c>
      <c r="EM17" s="1130">
        <v>142.625</v>
      </c>
      <c r="EN17" s="1130">
        <v>145.24260000000001</v>
      </c>
      <c r="EO17" s="1130">
        <v>142.42570000000001</v>
      </c>
      <c r="EP17" s="1130">
        <v>143.5942</v>
      </c>
      <c r="EQ17" s="1130">
        <v>146.8603</v>
      </c>
      <c r="ER17" s="1130">
        <v>146.0874</v>
      </c>
      <c r="ES17" s="1130">
        <v>146.34030000000001</v>
      </c>
      <c r="ET17" s="1130">
        <v>149.452</v>
      </c>
      <c r="EU17" s="1130">
        <v>148.28060000000002</v>
      </c>
      <c r="EV17" s="1130">
        <v>144.3783</v>
      </c>
      <c r="EW17" s="1248">
        <v>145.92060000000001</v>
      </c>
      <c r="EY17" s="229" t="s">
        <v>126</v>
      </c>
      <c r="EZ17" s="963" t="s">
        <v>105</v>
      </c>
      <c r="FA17" s="1481">
        <v>144.62</v>
      </c>
      <c r="FB17" s="1454">
        <v>145.9</v>
      </c>
      <c r="FC17" s="1454">
        <v>145.38999999999999</v>
      </c>
      <c r="FD17" s="1454">
        <v>149.32</v>
      </c>
      <c r="FE17" s="1454">
        <v>156.81</v>
      </c>
      <c r="FF17" s="1454">
        <v>164.37</v>
      </c>
      <c r="FG17" s="1454">
        <v>167.93</v>
      </c>
      <c r="FH17" s="1454">
        <v>167.48</v>
      </c>
      <c r="FI17" s="1454">
        <v>170.21</v>
      </c>
      <c r="FJ17" s="1454">
        <v>170.47</v>
      </c>
      <c r="FK17" s="1454">
        <v>171.4</v>
      </c>
      <c r="FL17" s="1482">
        <v>176.34</v>
      </c>
    </row>
    <row r="18" spans="2:168" ht="15.95" customHeight="1">
      <c r="B18" s="344"/>
      <c r="C18" s="1240" t="s">
        <v>279</v>
      </c>
      <c r="D18" s="1257">
        <v>2376.7577000000001</v>
      </c>
      <c r="E18" s="1266">
        <v>2330.6546000000003</v>
      </c>
      <c r="F18" s="1267">
        <v>2295.44</v>
      </c>
      <c r="G18" s="1267">
        <v>2315.4520000000002</v>
      </c>
      <c r="H18" s="1267">
        <v>2355.7787000000003</v>
      </c>
      <c r="I18" s="1267">
        <v>2384.4827</v>
      </c>
      <c r="J18" s="1267">
        <v>2441.5694000000003</v>
      </c>
      <c r="K18" s="1267">
        <v>2428.9574000000002</v>
      </c>
      <c r="L18" s="1267">
        <v>2408.8777</v>
      </c>
      <c r="M18" s="1268">
        <v>2319.2039</v>
      </c>
      <c r="N18" s="1268">
        <v>2237.1110000000003</v>
      </c>
      <c r="O18" s="1269">
        <v>2232.7861000000003</v>
      </c>
      <c r="Q18" s="344"/>
      <c r="R18" s="1240" t="s">
        <v>279</v>
      </c>
      <c r="S18" s="1267">
        <v>2166.5610000000001</v>
      </c>
      <c r="T18" s="1267">
        <v>2180.645</v>
      </c>
      <c r="U18" s="1267">
        <v>2206.6154999999999</v>
      </c>
      <c r="V18" s="1267">
        <v>2172.107</v>
      </c>
      <c r="W18" s="1267">
        <v>2181.7832000000003</v>
      </c>
      <c r="X18" s="1267">
        <v>2261.607</v>
      </c>
      <c r="Y18" s="1267">
        <v>2339.3806</v>
      </c>
      <c r="Z18" s="1268">
        <v>2281.4465</v>
      </c>
      <c r="AA18" s="1268">
        <v>2274.6657</v>
      </c>
      <c r="AB18" s="1267">
        <v>2242.1545000000001</v>
      </c>
      <c r="AC18" s="1267">
        <v>2214.5017000000003</v>
      </c>
      <c r="AD18" s="1269">
        <v>2240.069</v>
      </c>
      <c r="AG18" s="334" t="s">
        <v>109</v>
      </c>
      <c r="AH18" s="1224" t="s">
        <v>105</v>
      </c>
      <c r="AI18" s="1263">
        <v>171.36100000000002</v>
      </c>
      <c r="AJ18" s="1264">
        <v>166.40820000000002</v>
      </c>
      <c r="AK18" s="1264">
        <v>160.77260000000001</v>
      </c>
      <c r="AL18" s="1264">
        <v>156.042</v>
      </c>
      <c r="AM18" s="1264">
        <v>158.0958</v>
      </c>
      <c r="AN18" s="1264">
        <v>163.78030000000001</v>
      </c>
      <c r="AO18" s="1264">
        <v>173.86450000000002</v>
      </c>
      <c r="AP18" s="1264">
        <v>176.61</v>
      </c>
      <c r="AQ18" s="1245">
        <v>176.95</v>
      </c>
      <c r="AR18" s="1245">
        <v>180.39770000000001</v>
      </c>
      <c r="AS18" s="1264">
        <v>187.2183</v>
      </c>
      <c r="AT18" s="1265">
        <v>199.0223</v>
      </c>
      <c r="AV18" s="334" t="s">
        <v>109</v>
      </c>
      <c r="AW18" s="1247" t="s">
        <v>105</v>
      </c>
      <c r="AX18" s="1264">
        <v>191.8287</v>
      </c>
      <c r="AY18" s="1264">
        <v>179.61660000000001</v>
      </c>
      <c r="AZ18" s="1264">
        <v>168.27969999999999</v>
      </c>
      <c r="BA18" s="1264">
        <v>164.67930000000001</v>
      </c>
      <c r="BB18" s="1264">
        <v>173.0548</v>
      </c>
      <c r="BC18" s="1264">
        <v>183.02930000000001</v>
      </c>
      <c r="BD18" s="1264">
        <v>188.79679999999999</v>
      </c>
      <c r="BE18" s="1245">
        <v>201.90520000000001</v>
      </c>
      <c r="BF18" s="1245">
        <v>210.68170000000001</v>
      </c>
      <c r="BG18" s="1264">
        <v>211.1045</v>
      </c>
      <c r="BH18" s="1264">
        <v>207.94470000000001</v>
      </c>
      <c r="BI18" s="1264">
        <v>207.4365</v>
      </c>
      <c r="BK18" s="334" t="s">
        <v>109</v>
      </c>
      <c r="BL18" s="1224" t="s">
        <v>105</v>
      </c>
      <c r="BM18" s="345">
        <v>208.61</v>
      </c>
      <c r="BN18" s="346">
        <v>204.81</v>
      </c>
      <c r="BO18" s="346">
        <v>200.19</v>
      </c>
      <c r="BP18" s="346">
        <v>193.62</v>
      </c>
      <c r="BQ18" s="346">
        <v>191.03</v>
      </c>
      <c r="BR18" s="346">
        <v>189.97</v>
      </c>
      <c r="BS18" s="346">
        <v>195.78</v>
      </c>
      <c r="BT18" s="346">
        <v>199.97</v>
      </c>
      <c r="BU18" s="346">
        <v>202.26</v>
      </c>
      <c r="BV18" s="346">
        <v>201.18</v>
      </c>
      <c r="BW18" s="346">
        <v>199.36</v>
      </c>
      <c r="BX18" s="347">
        <v>200.38</v>
      </c>
      <c r="BZ18" s="229" t="s">
        <v>109</v>
      </c>
      <c r="CA18" s="314" t="s">
        <v>105</v>
      </c>
      <c r="CB18" s="348">
        <v>200.91774193548386</v>
      </c>
      <c r="CC18" s="349">
        <v>199.9418</v>
      </c>
      <c r="CD18" s="349">
        <v>193.79160000000002</v>
      </c>
      <c r="CE18" s="349">
        <v>189.92430000000002</v>
      </c>
      <c r="CF18" s="349">
        <v>185.80260000000001</v>
      </c>
      <c r="CG18" s="349">
        <v>181.08870000000002</v>
      </c>
      <c r="CH18" s="349">
        <v>187.0642</v>
      </c>
      <c r="CI18" s="349">
        <v>190.01650000000001</v>
      </c>
      <c r="CJ18" s="349">
        <v>185.7373</v>
      </c>
      <c r="CK18" s="349">
        <v>184.4042</v>
      </c>
      <c r="CL18" s="349">
        <v>180.84870000000001</v>
      </c>
      <c r="CM18" s="350">
        <v>180.089</v>
      </c>
      <c r="CO18" s="229" t="s">
        <v>112</v>
      </c>
      <c r="CP18" s="314" t="s">
        <v>105</v>
      </c>
      <c r="CQ18" s="539">
        <v>137.05610000000001</v>
      </c>
      <c r="CR18" s="539">
        <v>137.27540000000002</v>
      </c>
      <c r="CS18" s="539">
        <v>142.691</v>
      </c>
      <c r="CT18" s="539">
        <v>144.8503</v>
      </c>
      <c r="CU18" s="539">
        <v>147.7123</v>
      </c>
      <c r="CV18" s="539">
        <v>153.2483</v>
      </c>
      <c r="CW18" s="539">
        <v>150.1942</v>
      </c>
      <c r="CX18" s="539">
        <v>144.6103</v>
      </c>
      <c r="CY18" s="539">
        <v>143.2304</v>
      </c>
      <c r="CZ18" s="539">
        <v>140.8458</v>
      </c>
      <c r="DA18" s="539">
        <v>137.77430000000001</v>
      </c>
      <c r="DB18" s="739">
        <v>136.50970000000001</v>
      </c>
      <c r="DE18" s="229" t="s">
        <v>112</v>
      </c>
      <c r="DF18" s="314" t="s">
        <v>105</v>
      </c>
      <c r="DG18" s="765">
        <v>135.27260000000001</v>
      </c>
      <c r="DH18" s="765">
        <v>135.4486</v>
      </c>
      <c r="DI18" s="765">
        <v>132.5932</v>
      </c>
      <c r="DJ18" s="765">
        <v>135.9357</v>
      </c>
      <c r="DK18" s="765">
        <v>140.14610000000002</v>
      </c>
      <c r="DL18" s="765">
        <v>146.37430000000001</v>
      </c>
      <c r="DM18" s="765">
        <v>151.60650000000001</v>
      </c>
      <c r="DN18" s="765">
        <v>152.899</v>
      </c>
      <c r="DO18" s="765">
        <v>159.44200000000001</v>
      </c>
      <c r="DP18" s="765">
        <v>159.16230000000002</v>
      </c>
      <c r="DQ18" s="765">
        <v>155.30270000000002</v>
      </c>
      <c r="DR18" s="783">
        <v>155.0735</v>
      </c>
      <c r="DU18" s="229" t="s">
        <v>112</v>
      </c>
      <c r="DV18" s="963" t="s">
        <v>105</v>
      </c>
      <c r="DW18" s="765">
        <v>153.86840000000001</v>
      </c>
      <c r="DX18" s="765">
        <v>157.73820000000001</v>
      </c>
      <c r="DY18" s="765">
        <v>164.01390000000001</v>
      </c>
      <c r="DZ18" s="765">
        <v>164.42700000000002</v>
      </c>
      <c r="EA18" s="765">
        <v>164.92420000000001</v>
      </c>
      <c r="EB18" s="765">
        <v>165.97900000000001</v>
      </c>
      <c r="EC18" s="765">
        <v>169.00190000000001</v>
      </c>
      <c r="ED18" s="765">
        <v>163.1103</v>
      </c>
      <c r="EE18" s="765">
        <v>158.4753</v>
      </c>
      <c r="EF18" s="765">
        <v>153.83000000000001</v>
      </c>
      <c r="EG18" s="765">
        <v>149.5993</v>
      </c>
      <c r="EH18" s="783">
        <v>145.61420000000001</v>
      </c>
      <c r="EJ18" s="229" t="s">
        <v>112</v>
      </c>
      <c r="EK18" s="963" t="s">
        <v>105</v>
      </c>
      <c r="EL18" s="1130">
        <v>140.3065</v>
      </c>
      <c r="EM18" s="1130">
        <v>138.4461</v>
      </c>
      <c r="EN18" s="1130">
        <v>138.83450000000002</v>
      </c>
      <c r="EO18" s="1130">
        <v>139.40100000000001</v>
      </c>
      <c r="EP18" s="1130">
        <v>140.19900000000001</v>
      </c>
      <c r="EQ18" s="1130">
        <v>140.66400000000002</v>
      </c>
      <c r="ER18" s="1130">
        <v>140.47130000000001</v>
      </c>
      <c r="ES18" s="1130">
        <v>137.2594</v>
      </c>
      <c r="ET18" s="1130">
        <v>137.4333</v>
      </c>
      <c r="EU18" s="1130">
        <v>139.9658</v>
      </c>
      <c r="EV18" s="1130">
        <v>138.3793</v>
      </c>
      <c r="EW18" s="1248">
        <v>138.7268</v>
      </c>
      <c r="EY18" s="229" t="s">
        <v>112</v>
      </c>
      <c r="EZ18" s="963" t="s">
        <v>105</v>
      </c>
      <c r="FA18" s="1481">
        <v>136.62</v>
      </c>
      <c r="FB18" s="1454">
        <v>137.31</v>
      </c>
      <c r="FC18" s="1454">
        <v>139.88</v>
      </c>
      <c r="FD18" s="1454">
        <v>151.19999999999999</v>
      </c>
      <c r="FE18" s="1454">
        <v>165.79</v>
      </c>
      <c r="FF18" s="1454">
        <v>172.75</v>
      </c>
      <c r="FG18" s="1454">
        <v>173.34</v>
      </c>
      <c r="FH18" s="1454">
        <v>171.43</v>
      </c>
      <c r="FI18" s="1454">
        <v>174.48</v>
      </c>
      <c r="FJ18" s="1454">
        <v>178.62</v>
      </c>
      <c r="FK18" s="1454">
        <v>186</v>
      </c>
      <c r="FL18" s="1482">
        <v>189.74</v>
      </c>
    </row>
    <row r="19" spans="2:168" ht="15.95" customHeight="1">
      <c r="B19" s="344" t="s">
        <v>109</v>
      </c>
      <c r="C19" s="1240" t="s">
        <v>105</v>
      </c>
      <c r="D19" s="1257">
        <v>196.56450000000001</v>
      </c>
      <c r="E19" s="1260">
        <v>189.8579</v>
      </c>
      <c r="F19" s="1261">
        <v>177.54770000000002</v>
      </c>
      <c r="G19" s="1261">
        <v>162.53570000000002</v>
      </c>
      <c r="H19" s="1261">
        <v>157.38550000000001</v>
      </c>
      <c r="I19" s="1261">
        <v>160.73570000000001</v>
      </c>
      <c r="J19" s="1261">
        <v>176.00030000000001</v>
      </c>
      <c r="K19" s="1261">
        <v>179.58420000000001</v>
      </c>
      <c r="L19" s="1261">
        <v>173.70500000000001</v>
      </c>
      <c r="M19" s="1258">
        <v>168.89840000000001</v>
      </c>
      <c r="N19" s="1258">
        <v>163.60599999999999</v>
      </c>
      <c r="O19" s="1262">
        <v>169.36870000000002</v>
      </c>
      <c r="Q19" s="344" t="s">
        <v>109</v>
      </c>
      <c r="R19" s="1240" t="s">
        <v>105</v>
      </c>
      <c r="S19" s="1261">
        <v>169.96290000000002</v>
      </c>
      <c r="T19" s="1261">
        <v>163.01</v>
      </c>
      <c r="U19" s="1261">
        <v>158.2784</v>
      </c>
      <c r="V19" s="1261">
        <v>150.20830000000001</v>
      </c>
      <c r="W19" s="1261">
        <v>142.70189999999999</v>
      </c>
      <c r="X19" s="1261">
        <v>146.73430000000002</v>
      </c>
      <c r="Y19" s="1261">
        <v>160.45940000000002</v>
      </c>
      <c r="Z19" s="1258">
        <v>169.95350000000002</v>
      </c>
      <c r="AA19" s="1258">
        <v>168.1277</v>
      </c>
      <c r="AB19" s="1261">
        <v>165.7174</v>
      </c>
      <c r="AC19" s="1261">
        <v>165.64500000000001</v>
      </c>
      <c r="AD19" s="1262">
        <v>169.6542</v>
      </c>
      <c r="AG19" s="334" t="s">
        <v>110</v>
      </c>
      <c r="AH19" s="1224" t="s">
        <v>105</v>
      </c>
      <c r="AI19" s="1263">
        <v>139.43350000000001</v>
      </c>
      <c r="AJ19" s="1264">
        <v>158.2304</v>
      </c>
      <c r="AK19" s="1264">
        <v>166.05030000000002</v>
      </c>
      <c r="AL19" s="1264">
        <v>166.26830000000001</v>
      </c>
      <c r="AM19" s="1264">
        <v>168.3039</v>
      </c>
      <c r="AN19" s="1264">
        <v>165.05070000000001</v>
      </c>
      <c r="AO19" s="1264">
        <v>165.49420000000001</v>
      </c>
      <c r="AP19" s="1264">
        <v>163.64230000000001</v>
      </c>
      <c r="AQ19" s="1245">
        <v>160.01730000000001</v>
      </c>
      <c r="AR19" s="1245">
        <v>157.23770000000002</v>
      </c>
      <c r="AS19" s="1264">
        <v>154.88030000000001</v>
      </c>
      <c r="AT19" s="1265">
        <v>152.40710000000001</v>
      </c>
      <c r="AV19" s="334" t="s">
        <v>110</v>
      </c>
      <c r="AW19" s="1224" t="s">
        <v>105</v>
      </c>
      <c r="AX19" s="1264">
        <v>145.79740000000001</v>
      </c>
      <c r="AY19" s="1264">
        <v>156.3134</v>
      </c>
      <c r="AZ19" s="1264">
        <v>167.95769999999999</v>
      </c>
      <c r="BA19" s="1264">
        <v>168.38200000000001</v>
      </c>
      <c r="BB19" s="1264">
        <v>170.13480000000001</v>
      </c>
      <c r="BC19" s="1264">
        <v>178.63829999999999</v>
      </c>
      <c r="BD19" s="1264">
        <v>178.97229999999999</v>
      </c>
      <c r="BE19" s="1245">
        <v>183.3477</v>
      </c>
      <c r="BF19" s="1245">
        <v>192.8937</v>
      </c>
      <c r="BG19" s="1264">
        <v>189.87610000000001</v>
      </c>
      <c r="BH19" s="1264">
        <v>178.1823</v>
      </c>
      <c r="BI19" s="1264">
        <v>174.27350000000001</v>
      </c>
      <c r="BK19" s="334" t="s">
        <v>110</v>
      </c>
      <c r="BL19" s="1224" t="s">
        <v>105</v>
      </c>
      <c r="BM19" s="345">
        <v>178.5</v>
      </c>
      <c r="BN19" s="346">
        <v>187.13</v>
      </c>
      <c r="BO19" s="346">
        <v>192.27</v>
      </c>
      <c r="BP19" s="346">
        <v>192.65</v>
      </c>
      <c r="BQ19" s="346">
        <v>185.58</v>
      </c>
      <c r="BR19" s="346">
        <v>191.54</v>
      </c>
      <c r="BS19" s="346">
        <v>203.76</v>
      </c>
      <c r="BT19" s="346">
        <v>213.26</v>
      </c>
      <c r="BU19" s="346">
        <v>214.03</v>
      </c>
      <c r="BV19" s="346">
        <v>197.61</v>
      </c>
      <c r="BW19" s="346">
        <v>184</v>
      </c>
      <c r="BX19" s="347">
        <v>179.07</v>
      </c>
      <c r="BZ19" s="229" t="s">
        <v>110</v>
      </c>
      <c r="CA19" s="314" t="s">
        <v>105</v>
      </c>
      <c r="CB19" s="348">
        <v>173.65096774193549</v>
      </c>
      <c r="CC19" s="349">
        <v>173.8175</v>
      </c>
      <c r="CD19" s="349">
        <v>175.55940000000001</v>
      </c>
      <c r="CE19" s="349">
        <v>185.55100000000002</v>
      </c>
      <c r="CF19" s="349">
        <v>182.0642</v>
      </c>
      <c r="CG19" s="349">
        <v>182.7997</v>
      </c>
      <c r="CH19" s="349">
        <v>187.35580000000002</v>
      </c>
      <c r="CI19" s="349">
        <v>181.0548</v>
      </c>
      <c r="CJ19" s="349">
        <v>169.95529999999999</v>
      </c>
      <c r="CK19" s="349">
        <v>146.79519999999999</v>
      </c>
      <c r="CL19" s="349">
        <v>139.3997</v>
      </c>
      <c r="CM19" s="350">
        <v>130.14520000000002</v>
      </c>
      <c r="CO19" s="229" t="s">
        <v>109</v>
      </c>
      <c r="CP19" s="314" t="s">
        <v>105</v>
      </c>
      <c r="CQ19" s="539">
        <v>138.74290000000002</v>
      </c>
      <c r="CR19" s="539">
        <v>152.00640000000001</v>
      </c>
      <c r="CS19" s="539">
        <v>148.52160000000001</v>
      </c>
      <c r="CT19" s="539">
        <v>153.7063</v>
      </c>
      <c r="CU19" s="539">
        <v>150.76520000000002</v>
      </c>
      <c r="CV19" s="539">
        <v>155.5343</v>
      </c>
      <c r="CW19" s="539">
        <v>170.04770000000002</v>
      </c>
      <c r="CX19" s="539">
        <v>171.6968</v>
      </c>
      <c r="CY19" s="539">
        <v>172.81200000000001</v>
      </c>
      <c r="CZ19" s="539">
        <v>172.2158</v>
      </c>
      <c r="DA19" s="539">
        <v>169.69970000000001</v>
      </c>
      <c r="DB19" s="739">
        <v>169.99450000000002</v>
      </c>
      <c r="DE19" s="229" t="s">
        <v>109</v>
      </c>
      <c r="DF19" s="314" t="s">
        <v>105</v>
      </c>
      <c r="DG19" s="765">
        <v>168.1139</v>
      </c>
      <c r="DH19" s="765">
        <v>164.20520000000002</v>
      </c>
      <c r="DI19" s="765">
        <v>158.42680000000001</v>
      </c>
      <c r="DJ19" s="765">
        <v>151.3837</v>
      </c>
      <c r="DK19" s="765">
        <v>152.13679999999999</v>
      </c>
      <c r="DL19" s="765">
        <v>155.2877</v>
      </c>
      <c r="DM19" s="765">
        <v>177.7329</v>
      </c>
      <c r="DN19" s="765">
        <v>184.88420000000002</v>
      </c>
      <c r="DO19" s="765">
        <v>184.87870000000001</v>
      </c>
      <c r="DP19" s="765">
        <v>182.29770000000002</v>
      </c>
      <c r="DQ19" s="765">
        <v>178.58530000000002</v>
      </c>
      <c r="DR19" s="783">
        <v>178.76840000000001</v>
      </c>
      <c r="DU19" s="229" t="s">
        <v>109</v>
      </c>
      <c r="DV19" s="963" t="s">
        <v>105</v>
      </c>
      <c r="DW19" s="765">
        <v>177.37650000000002</v>
      </c>
      <c r="DX19" s="765">
        <v>177.01570000000001</v>
      </c>
      <c r="DY19" s="765">
        <v>175.43970000000002</v>
      </c>
      <c r="DZ19" s="765">
        <v>176.36799999999999</v>
      </c>
      <c r="EA19" s="765">
        <v>180.05</v>
      </c>
      <c r="EB19" s="765">
        <v>189.67700000000002</v>
      </c>
      <c r="EC19" s="765">
        <v>198.8306</v>
      </c>
      <c r="ED19" s="765">
        <v>202.8</v>
      </c>
      <c r="EE19" s="765">
        <v>201.994</v>
      </c>
      <c r="EF19" s="765">
        <v>196.929</v>
      </c>
      <c r="EG19" s="765">
        <v>194.506</v>
      </c>
      <c r="EH19" s="783">
        <v>193.7</v>
      </c>
      <c r="EJ19" s="229" t="s">
        <v>109</v>
      </c>
      <c r="EK19" s="963" t="s">
        <v>105</v>
      </c>
      <c r="EL19" s="1130">
        <v>181.80030000000002</v>
      </c>
      <c r="EM19" s="1130">
        <v>167.67500000000001</v>
      </c>
      <c r="EN19" s="1130">
        <v>159.29420000000002</v>
      </c>
      <c r="EO19" s="1130">
        <v>159.18800000000002</v>
      </c>
      <c r="EP19" s="1130">
        <v>163.06870000000001</v>
      </c>
      <c r="EQ19" s="1130">
        <v>168.256</v>
      </c>
      <c r="ER19" s="1130">
        <v>173.01260000000002</v>
      </c>
      <c r="ES19" s="1130">
        <v>175.77</v>
      </c>
      <c r="ET19" s="1130">
        <v>173.05330000000001</v>
      </c>
      <c r="EU19" s="1130">
        <v>172.50230000000002</v>
      </c>
      <c r="EV19" s="1130">
        <v>173.51600000000002</v>
      </c>
      <c r="EW19" s="1248">
        <v>173.64</v>
      </c>
      <c r="EY19" s="229" t="s">
        <v>109</v>
      </c>
      <c r="EZ19" s="963" t="s">
        <v>105</v>
      </c>
      <c r="FA19" s="1481">
        <v>174.48</v>
      </c>
      <c r="FB19" s="1454">
        <v>170.96</v>
      </c>
      <c r="FC19" s="1454">
        <v>171.04</v>
      </c>
      <c r="FD19" s="1454">
        <v>173.46</v>
      </c>
      <c r="FE19" s="1454">
        <v>180.74</v>
      </c>
      <c r="FF19" s="1454">
        <v>189.03</v>
      </c>
      <c r="FG19" s="1454">
        <v>198.37</v>
      </c>
      <c r="FH19" s="1454">
        <v>204.31</v>
      </c>
      <c r="FI19" s="1454">
        <v>205.32</v>
      </c>
      <c r="FJ19" s="1454">
        <v>208.13</v>
      </c>
      <c r="FK19" s="1454">
        <v>212.33</v>
      </c>
      <c r="FL19" s="1482">
        <v>222.31</v>
      </c>
    </row>
    <row r="20" spans="2:168" ht="15.95" customHeight="1">
      <c r="B20" s="344" t="s">
        <v>110</v>
      </c>
      <c r="C20" s="1240" t="s">
        <v>105</v>
      </c>
      <c r="D20" s="1257">
        <v>131.17189999999999</v>
      </c>
      <c r="E20" s="1260">
        <v>132.89320000000001</v>
      </c>
      <c r="F20" s="1261">
        <v>146.29940000000002</v>
      </c>
      <c r="G20" s="1261">
        <v>149.1763</v>
      </c>
      <c r="H20" s="1261">
        <v>147.65100000000001</v>
      </c>
      <c r="I20" s="1261">
        <v>156.09300000000002</v>
      </c>
      <c r="J20" s="1261">
        <v>170.25970000000001</v>
      </c>
      <c r="K20" s="1261">
        <v>162.5745</v>
      </c>
      <c r="L20" s="1261">
        <v>148.946</v>
      </c>
      <c r="M20" s="1258">
        <v>132.73609999999999</v>
      </c>
      <c r="N20" s="1258">
        <v>129.7303</v>
      </c>
      <c r="O20" s="1262">
        <v>134.51580000000001</v>
      </c>
      <c r="Q20" s="344" t="s">
        <v>110</v>
      </c>
      <c r="R20" s="1240" t="s">
        <v>105</v>
      </c>
      <c r="S20" s="1261">
        <v>133.11709999999999</v>
      </c>
      <c r="T20" s="1261">
        <v>143.20249999999999</v>
      </c>
      <c r="U20" s="1261">
        <v>145.5874</v>
      </c>
      <c r="V20" s="1261">
        <v>136.37</v>
      </c>
      <c r="W20" s="1261">
        <v>149.649</v>
      </c>
      <c r="X20" s="1261">
        <v>164.23170000000002</v>
      </c>
      <c r="Y20" s="1261">
        <v>165.07940000000002</v>
      </c>
      <c r="Z20" s="1258">
        <v>161.98350000000002</v>
      </c>
      <c r="AA20" s="1258">
        <v>146.82300000000001</v>
      </c>
      <c r="AB20" s="1261">
        <v>134.72480000000002</v>
      </c>
      <c r="AC20" s="1261">
        <v>133.27270000000001</v>
      </c>
      <c r="AD20" s="1262">
        <v>134.36969999999999</v>
      </c>
      <c r="AG20" s="334" t="s">
        <v>111</v>
      </c>
      <c r="AH20" s="1247" t="s">
        <v>105</v>
      </c>
      <c r="AI20" s="1263">
        <v>131.7097</v>
      </c>
      <c r="AJ20" s="1264">
        <v>137.8929</v>
      </c>
      <c r="AK20" s="1264">
        <v>144.51609999999999</v>
      </c>
      <c r="AL20" s="1264">
        <v>153.26670000000001</v>
      </c>
      <c r="AM20" s="1264">
        <v>155.74190000000002</v>
      </c>
      <c r="AN20" s="1264">
        <v>145.4333</v>
      </c>
      <c r="AO20" s="1264">
        <v>144.45160000000001</v>
      </c>
      <c r="AP20" s="1264">
        <v>145.03230000000002</v>
      </c>
      <c r="AQ20" s="1245">
        <v>142.9333</v>
      </c>
      <c r="AR20" s="1245">
        <v>149.54840000000002</v>
      </c>
      <c r="AS20" s="1264">
        <v>157.5333</v>
      </c>
      <c r="AT20" s="1265">
        <v>150.8065</v>
      </c>
      <c r="AV20" s="334" t="s">
        <v>111</v>
      </c>
      <c r="AW20" s="1224" t="s">
        <v>105</v>
      </c>
      <c r="AX20" s="1264">
        <v>141.93549999999999</v>
      </c>
      <c r="AY20" s="1264">
        <v>155.41380000000001</v>
      </c>
      <c r="AZ20" s="1264">
        <v>158.51609999999999</v>
      </c>
      <c r="BA20" s="1264">
        <v>149.66669999999999</v>
      </c>
      <c r="BB20" s="1264">
        <v>146.74189999999999</v>
      </c>
      <c r="BC20" s="1264">
        <v>157.80000000000001</v>
      </c>
      <c r="BD20" s="1264">
        <v>162</v>
      </c>
      <c r="BE20" s="1245">
        <v>170.03229999999999</v>
      </c>
      <c r="BF20" s="1245">
        <v>187.23330000000001</v>
      </c>
      <c r="BG20" s="1264">
        <v>179.51609999999999</v>
      </c>
      <c r="BH20" s="1264">
        <v>166.5667</v>
      </c>
      <c r="BI20" s="1264">
        <v>157.93549999999999</v>
      </c>
      <c r="BK20" s="334" t="s">
        <v>111</v>
      </c>
      <c r="BL20" s="1247" t="s">
        <v>105</v>
      </c>
      <c r="BM20" s="345">
        <v>155.16</v>
      </c>
      <c r="BN20" s="346">
        <v>155.36000000000001</v>
      </c>
      <c r="BO20" s="346">
        <v>162.16</v>
      </c>
      <c r="BP20" s="346">
        <v>159.30000000000001</v>
      </c>
      <c r="BQ20" s="346">
        <v>153.77000000000001</v>
      </c>
      <c r="BR20" s="346">
        <v>163.63</v>
      </c>
      <c r="BS20" s="346">
        <v>172.58</v>
      </c>
      <c r="BT20" s="346">
        <v>180.03</v>
      </c>
      <c r="BU20" s="346">
        <v>185.3</v>
      </c>
      <c r="BV20" s="346">
        <v>166.26</v>
      </c>
      <c r="BW20" s="346">
        <v>156.1</v>
      </c>
      <c r="BX20" s="347">
        <v>153.03</v>
      </c>
      <c r="BZ20" s="229" t="s">
        <v>111</v>
      </c>
      <c r="CA20" s="315" t="s">
        <v>105</v>
      </c>
      <c r="CB20" s="348">
        <v>149.16129032258064</v>
      </c>
      <c r="CC20" s="349">
        <v>146.07140000000001</v>
      </c>
      <c r="CD20" s="349">
        <v>147.8065</v>
      </c>
      <c r="CE20" s="349">
        <v>161.13330000000002</v>
      </c>
      <c r="CF20" s="349">
        <v>156.51609999999999</v>
      </c>
      <c r="CG20" s="349">
        <v>155.26670000000001</v>
      </c>
      <c r="CH20" s="349">
        <v>158.8065</v>
      </c>
      <c r="CI20" s="349">
        <v>154.4194</v>
      </c>
      <c r="CJ20" s="349">
        <v>146.26670000000001</v>
      </c>
      <c r="CK20" s="349">
        <v>130.4194</v>
      </c>
      <c r="CL20" s="349">
        <v>127.7667</v>
      </c>
      <c r="CM20" s="350">
        <v>123.22580000000001</v>
      </c>
      <c r="CO20" s="229" t="s">
        <v>110</v>
      </c>
      <c r="CP20" s="315" t="s">
        <v>105</v>
      </c>
      <c r="CQ20" s="539">
        <v>125.87320000000001</v>
      </c>
      <c r="CR20" s="539">
        <v>131.16070000000002</v>
      </c>
      <c r="CS20" s="539">
        <v>141.32680000000002</v>
      </c>
      <c r="CT20" s="539">
        <v>143.26570000000001</v>
      </c>
      <c r="CU20" s="539">
        <v>144.9316</v>
      </c>
      <c r="CV20" s="539">
        <v>150.81570000000002</v>
      </c>
      <c r="CW20" s="539">
        <v>154.18970000000002</v>
      </c>
      <c r="CX20" s="539">
        <v>153.61320000000001</v>
      </c>
      <c r="CY20" s="539">
        <v>148.298</v>
      </c>
      <c r="CZ20" s="539">
        <v>136.44810000000001</v>
      </c>
      <c r="DA20" s="539">
        <v>124.8597</v>
      </c>
      <c r="DB20" s="739">
        <v>118.3232</v>
      </c>
      <c r="DE20" s="229" t="s">
        <v>110</v>
      </c>
      <c r="DF20" s="315" t="s">
        <v>105</v>
      </c>
      <c r="DG20" s="765">
        <v>116.9726</v>
      </c>
      <c r="DH20" s="765">
        <v>118.74550000000001</v>
      </c>
      <c r="DI20" s="765">
        <v>117.411</v>
      </c>
      <c r="DJ20" s="765">
        <v>118.11800000000001</v>
      </c>
      <c r="DK20" s="765">
        <v>128.77190000000002</v>
      </c>
      <c r="DL20" s="765">
        <v>149.0127</v>
      </c>
      <c r="DM20" s="765">
        <v>161.49</v>
      </c>
      <c r="DN20" s="765">
        <v>163.4939</v>
      </c>
      <c r="DO20" s="765">
        <v>162.73070000000001</v>
      </c>
      <c r="DP20" s="765">
        <v>153.98520000000002</v>
      </c>
      <c r="DQ20" s="765">
        <v>142.15700000000001</v>
      </c>
      <c r="DR20" s="783">
        <v>140.42840000000001</v>
      </c>
      <c r="DU20" s="229" t="s">
        <v>110</v>
      </c>
      <c r="DV20" s="964" t="s">
        <v>105</v>
      </c>
      <c r="DW20" s="765">
        <v>140.02450000000002</v>
      </c>
      <c r="DX20" s="765">
        <v>143.9289</v>
      </c>
      <c r="DY20" s="765">
        <v>152.36610000000002</v>
      </c>
      <c r="DZ20" s="765">
        <v>164.05770000000001</v>
      </c>
      <c r="EA20" s="765">
        <v>166.37870000000001</v>
      </c>
      <c r="EB20" s="765">
        <v>170.63230000000001</v>
      </c>
      <c r="EC20" s="765">
        <v>174.9435</v>
      </c>
      <c r="ED20" s="765">
        <v>175.5061</v>
      </c>
      <c r="EE20" s="765">
        <v>169.173</v>
      </c>
      <c r="EF20" s="765">
        <v>144.55840000000001</v>
      </c>
      <c r="EG20" s="765">
        <v>128.94130000000001</v>
      </c>
      <c r="EH20" s="783">
        <v>126.51870000000001</v>
      </c>
      <c r="EJ20" s="229" t="s">
        <v>110</v>
      </c>
      <c r="EK20" s="964" t="s">
        <v>105</v>
      </c>
      <c r="EL20" s="1130">
        <v>123.5184</v>
      </c>
      <c r="EM20" s="1130">
        <v>127.08320000000001</v>
      </c>
      <c r="EN20" s="1130">
        <v>140.0523</v>
      </c>
      <c r="EO20" s="1130">
        <v>140.71469999999999</v>
      </c>
      <c r="EP20" s="1130">
        <v>141.5865</v>
      </c>
      <c r="EQ20" s="1130">
        <v>147.143</v>
      </c>
      <c r="ER20" s="1130">
        <v>151.00060000000002</v>
      </c>
      <c r="ES20" s="1130">
        <v>152.3058</v>
      </c>
      <c r="ET20" s="1130">
        <v>149.1583</v>
      </c>
      <c r="EU20" s="1130">
        <v>136.13480000000001</v>
      </c>
      <c r="EV20" s="1130">
        <v>128.4333</v>
      </c>
      <c r="EW20" s="1248">
        <v>127.91520000000001</v>
      </c>
      <c r="EY20" s="229" t="s">
        <v>110</v>
      </c>
      <c r="EZ20" s="964" t="s">
        <v>105</v>
      </c>
      <c r="FA20" s="1481">
        <v>127.54</v>
      </c>
      <c r="FB20" s="1454">
        <v>130.56</v>
      </c>
      <c r="FC20" s="1454">
        <v>141.96</v>
      </c>
      <c r="FD20" s="1454">
        <v>161.12</v>
      </c>
      <c r="FE20" s="1454">
        <v>167.6</v>
      </c>
      <c r="FF20" s="1454">
        <v>177.66</v>
      </c>
      <c r="FG20" s="1454">
        <v>180.82</v>
      </c>
      <c r="FH20" s="1454">
        <v>180.87</v>
      </c>
      <c r="FI20" s="1454">
        <v>181.38</v>
      </c>
      <c r="FJ20" s="1454">
        <v>179.54</v>
      </c>
      <c r="FK20" s="1454">
        <v>178.35</v>
      </c>
      <c r="FL20" s="1482">
        <v>185.77</v>
      </c>
    </row>
    <row r="21" spans="2:168" ht="15.95" customHeight="1">
      <c r="B21" s="344" t="s">
        <v>111</v>
      </c>
      <c r="C21" s="1250" t="s">
        <v>105</v>
      </c>
      <c r="D21" s="1257">
        <v>124.3871</v>
      </c>
      <c r="E21" s="1257">
        <v>126.32140000000001</v>
      </c>
      <c r="F21" s="1258">
        <v>133.06450000000001</v>
      </c>
      <c r="G21" s="1258">
        <v>136</v>
      </c>
      <c r="H21" s="1258">
        <v>135.0968</v>
      </c>
      <c r="I21" s="1258">
        <v>139.5</v>
      </c>
      <c r="J21" s="1258">
        <v>146.3871</v>
      </c>
      <c r="K21" s="1258">
        <v>138.35480000000001</v>
      </c>
      <c r="L21" s="1258">
        <v>135.9</v>
      </c>
      <c r="M21" s="1258">
        <v>121.48390000000001</v>
      </c>
      <c r="N21" s="1258">
        <v>117.7667</v>
      </c>
      <c r="O21" s="1259">
        <v>118.51610000000001</v>
      </c>
      <c r="Q21" s="344" t="s">
        <v>111</v>
      </c>
      <c r="R21" s="1250" t="s">
        <v>105</v>
      </c>
      <c r="S21" s="1258">
        <v>117</v>
      </c>
      <c r="T21" s="1258">
        <v>123.5</v>
      </c>
      <c r="U21" s="1258">
        <v>126.03230000000001</v>
      </c>
      <c r="V21" s="1258">
        <v>123.9</v>
      </c>
      <c r="W21" s="1258">
        <v>132.1935</v>
      </c>
      <c r="X21" s="1258">
        <v>139.9667</v>
      </c>
      <c r="Y21" s="1258">
        <v>139.0968</v>
      </c>
      <c r="Z21" s="1258">
        <v>137.64520000000002</v>
      </c>
      <c r="AA21" s="1258">
        <v>136.4667</v>
      </c>
      <c r="AB21" s="1258">
        <v>128.51609999999999</v>
      </c>
      <c r="AC21" s="1258">
        <v>126.7667</v>
      </c>
      <c r="AD21" s="1259">
        <v>127.87100000000001</v>
      </c>
      <c r="AG21" s="334" t="s">
        <v>112</v>
      </c>
      <c r="AH21" s="1224" t="s">
        <v>105</v>
      </c>
      <c r="AI21" s="1244">
        <v>130.1284</v>
      </c>
      <c r="AJ21" s="1245">
        <v>133.7825</v>
      </c>
      <c r="AK21" s="1245">
        <v>136.97550000000001</v>
      </c>
      <c r="AL21" s="1245">
        <v>140.25900000000001</v>
      </c>
      <c r="AM21" s="1245">
        <v>144.661</v>
      </c>
      <c r="AN21" s="1245">
        <v>146.75570000000002</v>
      </c>
      <c r="AO21" s="1245">
        <v>147.28030000000001</v>
      </c>
      <c r="AP21" s="1245">
        <v>147.51420000000002</v>
      </c>
      <c r="AQ21" s="1245">
        <v>147.8347</v>
      </c>
      <c r="AR21" s="1245">
        <v>146.19320000000002</v>
      </c>
      <c r="AS21" s="1245">
        <v>146.03630000000001</v>
      </c>
      <c r="AT21" s="1246">
        <v>146.05420000000001</v>
      </c>
      <c r="AV21" s="334" t="s">
        <v>112</v>
      </c>
      <c r="AW21" s="1224" t="s">
        <v>105</v>
      </c>
      <c r="AX21" s="1245">
        <v>145.8458</v>
      </c>
      <c r="AY21" s="1245">
        <v>146.2062</v>
      </c>
      <c r="AZ21" s="1245">
        <v>147.98480000000001</v>
      </c>
      <c r="BA21" s="1245">
        <v>151.49369999999999</v>
      </c>
      <c r="BB21" s="1245">
        <v>154.25059999999999</v>
      </c>
      <c r="BC21" s="1245">
        <v>155.88069999999999</v>
      </c>
      <c r="BD21" s="1245">
        <v>156.06710000000001</v>
      </c>
      <c r="BE21" s="1245">
        <v>160.4194</v>
      </c>
      <c r="BF21" s="1245">
        <v>167.0257</v>
      </c>
      <c r="BG21" s="1245">
        <v>169.98390000000001</v>
      </c>
      <c r="BH21" s="1245">
        <v>170.58869999999999</v>
      </c>
      <c r="BI21" s="1245">
        <v>171.49680000000001</v>
      </c>
      <c r="BK21" s="334" t="s">
        <v>252</v>
      </c>
      <c r="BL21" s="1224" t="s">
        <v>254</v>
      </c>
      <c r="BM21" s="345"/>
      <c r="BN21" s="346"/>
      <c r="BO21" s="346"/>
      <c r="BP21" s="346"/>
      <c r="BQ21" s="346"/>
      <c r="BR21" s="346"/>
      <c r="BS21" s="346">
        <v>183.05</v>
      </c>
      <c r="BT21" s="346">
        <v>185.19</v>
      </c>
      <c r="BU21" s="346">
        <v>181.15</v>
      </c>
      <c r="BV21" s="346">
        <v>177.34</v>
      </c>
      <c r="BW21" s="346">
        <v>170.27</v>
      </c>
      <c r="BX21" s="347">
        <v>171.76</v>
      </c>
      <c r="BZ21" s="229" t="s">
        <v>252</v>
      </c>
      <c r="CA21" s="314" t="s">
        <v>254</v>
      </c>
      <c r="CB21" s="348">
        <v>169.42327595407579</v>
      </c>
      <c r="CC21" s="349">
        <v>163.01930000000002</v>
      </c>
      <c r="CD21" s="349">
        <v>157.43819999999999</v>
      </c>
      <c r="CE21" s="349">
        <v>160.8621</v>
      </c>
      <c r="CF21" s="349">
        <v>167.17240000000001</v>
      </c>
      <c r="CG21" s="349">
        <v>174.2133</v>
      </c>
      <c r="CH21" s="349">
        <v>175.6814</v>
      </c>
      <c r="CI21" s="349">
        <v>169.9186</v>
      </c>
      <c r="CJ21" s="349">
        <v>169.3476</v>
      </c>
      <c r="CK21" s="349">
        <v>158.2578</v>
      </c>
      <c r="CL21" s="349">
        <v>156.75839999999999</v>
      </c>
      <c r="CM21" s="350">
        <v>154.49469999999999</v>
      </c>
      <c r="CO21" s="229" t="s">
        <v>111</v>
      </c>
      <c r="CP21" s="314" t="s">
        <v>254</v>
      </c>
      <c r="CQ21" s="539">
        <v>120.6452</v>
      </c>
      <c r="CR21" s="539">
        <v>123.3571</v>
      </c>
      <c r="CS21" s="539">
        <v>133.1935</v>
      </c>
      <c r="CT21" s="539">
        <v>134.9667</v>
      </c>
      <c r="CU21" s="539">
        <v>134.1935</v>
      </c>
      <c r="CV21" s="539">
        <v>139.86670000000001</v>
      </c>
      <c r="CW21" s="539">
        <v>147.0968</v>
      </c>
      <c r="CX21" s="539">
        <v>150.93550000000002</v>
      </c>
      <c r="CY21" s="539">
        <v>147.80000000000001</v>
      </c>
      <c r="CZ21" s="539">
        <v>137.35480000000001</v>
      </c>
      <c r="DA21" s="539">
        <v>126.2333</v>
      </c>
      <c r="DB21" s="739">
        <v>117.8387</v>
      </c>
      <c r="DE21" s="229" t="s">
        <v>111</v>
      </c>
      <c r="DF21" s="314" t="s">
        <v>254</v>
      </c>
      <c r="DG21" s="765">
        <v>118.129</v>
      </c>
      <c r="DH21" s="765">
        <v>120.55170000000001</v>
      </c>
      <c r="DI21" s="765">
        <v>122</v>
      </c>
      <c r="DJ21" s="765">
        <v>122.86670000000001</v>
      </c>
      <c r="DK21" s="765">
        <v>128.0968</v>
      </c>
      <c r="DL21" s="765">
        <v>141.76670000000001</v>
      </c>
      <c r="DM21" s="765">
        <v>154.4194</v>
      </c>
      <c r="DN21" s="765">
        <v>157.32259999999999</v>
      </c>
      <c r="DO21" s="765">
        <v>160.9333</v>
      </c>
      <c r="DP21" s="765">
        <v>155.3871</v>
      </c>
      <c r="DQ21" s="765">
        <v>142.4</v>
      </c>
      <c r="DR21" s="783">
        <v>142</v>
      </c>
      <c r="DU21" s="229" t="s">
        <v>111</v>
      </c>
      <c r="DV21" s="963" t="s">
        <v>105</v>
      </c>
      <c r="DW21" s="765">
        <v>142.64520000000002</v>
      </c>
      <c r="DX21" s="765">
        <v>147.8571</v>
      </c>
      <c r="DY21" s="765">
        <v>151.48390000000001</v>
      </c>
      <c r="DZ21" s="765">
        <v>163.4</v>
      </c>
      <c r="EA21" s="765">
        <v>161.48390000000001</v>
      </c>
      <c r="EB21" s="765">
        <v>159.63330000000002</v>
      </c>
      <c r="EC21" s="765">
        <v>159.96770000000001</v>
      </c>
      <c r="ED21" s="765">
        <v>157.22580000000002</v>
      </c>
      <c r="EE21" s="765">
        <v>148.0667</v>
      </c>
      <c r="EF21" s="765">
        <v>135.45160000000001</v>
      </c>
      <c r="EG21" s="765">
        <v>130.16670000000002</v>
      </c>
      <c r="EH21" s="783">
        <v>128.87100000000001</v>
      </c>
      <c r="EJ21" s="229" t="s">
        <v>111</v>
      </c>
      <c r="EK21" s="963" t="s">
        <v>105</v>
      </c>
      <c r="EL21" s="1130">
        <v>124.03230000000001</v>
      </c>
      <c r="EM21" s="1130">
        <v>125.71430000000001</v>
      </c>
      <c r="EN21" s="1130">
        <v>134.03229999999999</v>
      </c>
      <c r="EO21" s="1130">
        <v>131.33330000000001</v>
      </c>
      <c r="EP21" s="1130">
        <v>130</v>
      </c>
      <c r="EQ21" s="1130">
        <v>131.1</v>
      </c>
      <c r="ER21" s="1130">
        <v>132.45160000000001</v>
      </c>
      <c r="ES21" s="1130">
        <v>133.48390000000001</v>
      </c>
      <c r="ET21" s="1130">
        <v>138.4</v>
      </c>
      <c r="EU21" s="1130">
        <v>131.35480000000001</v>
      </c>
      <c r="EV21" s="1130">
        <v>129.13330000000002</v>
      </c>
      <c r="EW21" s="1248">
        <v>129</v>
      </c>
      <c r="EY21" s="229" t="s">
        <v>111</v>
      </c>
      <c r="EZ21" s="963" t="s">
        <v>105</v>
      </c>
      <c r="FA21" s="1481">
        <v>129</v>
      </c>
      <c r="FB21" s="1454">
        <v>129.13999999999999</v>
      </c>
      <c r="FC21" s="1454">
        <v>133.16</v>
      </c>
      <c r="FD21" s="1454">
        <v>148.80000000000001</v>
      </c>
      <c r="FE21" s="1454">
        <v>155.16</v>
      </c>
      <c r="FF21" s="1454">
        <v>161.27000000000001</v>
      </c>
      <c r="FG21" s="1454">
        <v>164.74</v>
      </c>
      <c r="FH21" s="1454">
        <v>168.65</v>
      </c>
      <c r="FI21" s="1454">
        <v>178.13</v>
      </c>
      <c r="FJ21" s="1454">
        <v>181</v>
      </c>
      <c r="FK21" s="1454">
        <v>180.3</v>
      </c>
      <c r="FL21" s="1482">
        <v>180.06</v>
      </c>
    </row>
    <row r="22" spans="2:168" ht="15.95" customHeight="1">
      <c r="B22" s="344" t="s">
        <v>112</v>
      </c>
      <c r="C22" s="1240" t="s">
        <v>105</v>
      </c>
      <c r="D22" s="1257">
        <v>130.55160000000001</v>
      </c>
      <c r="E22" s="1260">
        <v>128.24930000000001</v>
      </c>
      <c r="F22" s="1261">
        <v>130.9674</v>
      </c>
      <c r="G22" s="1261">
        <v>132.7277</v>
      </c>
      <c r="H22" s="1261">
        <v>141.4939</v>
      </c>
      <c r="I22" s="1261">
        <v>143.53900000000002</v>
      </c>
      <c r="J22" s="1261">
        <v>139.69480000000001</v>
      </c>
      <c r="K22" s="1261">
        <v>134.95740000000001</v>
      </c>
      <c r="L22" s="1261">
        <v>130.4863</v>
      </c>
      <c r="M22" s="1258">
        <v>125.3974</v>
      </c>
      <c r="N22" s="1258">
        <v>120.7497</v>
      </c>
      <c r="O22" s="1262">
        <v>120.3429</v>
      </c>
      <c r="Q22" s="344" t="s">
        <v>112</v>
      </c>
      <c r="R22" s="1240" t="s">
        <v>105</v>
      </c>
      <c r="S22" s="1261">
        <v>117.869</v>
      </c>
      <c r="T22" s="1261">
        <v>121.8625</v>
      </c>
      <c r="U22" s="1261">
        <v>122.9406</v>
      </c>
      <c r="V22" s="1261">
        <v>124.69370000000001</v>
      </c>
      <c r="W22" s="1261">
        <v>130.03059999999999</v>
      </c>
      <c r="X22" s="1261">
        <v>137.91499999999999</v>
      </c>
      <c r="Y22" s="1261">
        <v>141.2003</v>
      </c>
      <c r="Z22" s="1258">
        <v>140.36770000000001</v>
      </c>
      <c r="AA22" s="1258">
        <v>138.23600000000002</v>
      </c>
      <c r="AB22" s="1261">
        <v>132.381</v>
      </c>
      <c r="AC22" s="1261">
        <v>129.97130000000001</v>
      </c>
      <c r="AD22" s="1262">
        <v>130.1448</v>
      </c>
      <c r="AG22" s="334" t="s">
        <v>113</v>
      </c>
      <c r="AH22" s="1224" t="s">
        <v>105</v>
      </c>
      <c r="AI22" s="1263">
        <v>152.93100000000001</v>
      </c>
      <c r="AJ22" s="1264">
        <v>160.64250000000001</v>
      </c>
      <c r="AK22" s="1264">
        <v>157.4</v>
      </c>
      <c r="AL22" s="1264">
        <v>157.3827</v>
      </c>
      <c r="AM22" s="1264">
        <v>164.0223</v>
      </c>
      <c r="AN22" s="1264">
        <v>166.19670000000002</v>
      </c>
      <c r="AO22" s="1264">
        <v>173.02100000000002</v>
      </c>
      <c r="AP22" s="1264">
        <v>180.52450000000002</v>
      </c>
      <c r="AQ22" s="1245">
        <v>186.01900000000001</v>
      </c>
      <c r="AR22" s="1245">
        <v>191.1448</v>
      </c>
      <c r="AS22" s="1264">
        <v>195.30930000000001</v>
      </c>
      <c r="AT22" s="1265">
        <v>187.69390000000001</v>
      </c>
      <c r="AV22" s="334" t="s">
        <v>113</v>
      </c>
      <c r="AW22" s="1224" t="s">
        <v>105</v>
      </c>
      <c r="AX22" s="1264">
        <v>174.7732</v>
      </c>
      <c r="AY22" s="1264">
        <v>172.25720000000001</v>
      </c>
      <c r="AZ22" s="1264">
        <v>175.5471</v>
      </c>
      <c r="BA22" s="1264">
        <v>172.32570000000001</v>
      </c>
      <c r="BB22" s="1264">
        <v>161.78899999999999</v>
      </c>
      <c r="BC22" s="1264">
        <v>167.315</v>
      </c>
      <c r="BD22" s="1264">
        <v>186.63419999999999</v>
      </c>
      <c r="BE22" s="1245">
        <v>205.48740000000001</v>
      </c>
      <c r="BF22" s="1245">
        <v>215.71530000000001</v>
      </c>
      <c r="BG22" s="1264">
        <v>216.58580000000001</v>
      </c>
      <c r="BH22" s="1264">
        <v>202.483</v>
      </c>
      <c r="BI22" s="1264">
        <v>188.5745</v>
      </c>
      <c r="BK22" s="334"/>
      <c r="BL22" s="1224" t="s">
        <v>255</v>
      </c>
      <c r="BM22" s="345"/>
      <c r="BN22" s="346"/>
      <c r="BO22" s="346"/>
      <c r="BP22" s="346"/>
      <c r="BQ22" s="346"/>
      <c r="BR22" s="346"/>
      <c r="BS22" s="346">
        <v>1374.16</v>
      </c>
      <c r="BT22" s="346">
        <v>1395.32</v>
      </c>
      <c r="BU22" s="346">
        <v>1376.07</v>
      </c>
      <c r="BV22" s="346">
        <v>1351.03</v>
      </c>
      <c r="BW22" s="346">
        <v>1299.4000000000001</v>
      </c>
      <c r="BX22" s="347">
        <v>1311.1</v>
      </c>
      <c r="BZ22" s="229"/>
      <c r="CA22" s="315" t="s">
        <v>255</v>
      </c>
      <c r="CB22" s="355">
        <v>1293.3548387096773</v>
      </c>
      <c r="CC22" s="356">
        <v>1248.1071000000002</v>
      </c>
      <c r="CD22" s="356">
        <v>1205.8065000000001</v>
      </c>
      <c r="CE22" s="356">
        <v>1226.9000000000001</v>
      </c>
      <c r="CF22" s="356">
        <v>1269.8710000000001</v>
      </c>
      <c r="CG22" s="356">
        <v>1326.7333000000001</v>
      </c>
      <c r="CH22" s="356">
        <v>1337.2258000000002</v>
      </c>
      <c r="CI22" s="356">
        <v>1297</v>
      </c>
      <c r="CJ22" s="356">
        <v>1290.5333000000001</v>
      </c>
      <c r="CK22" s="356">
        <v>1210.8710000000001</v>
      </c>
      <c r="CL22" s="356">
        <v>1202.3</v>
      </c>
      <c r="CM22" s="357">
        <v>1184.8387</v>
      </c>
      <c r="CO22" s="229" t="s">
        <v>252</v>
      </c>
      <c r="CP22" s="314" t="s">
        <v>254</v>
      </c>
      <c r="CQ22" s="539">
        <v>144.9427</v>
      </c>
      <c r="CR22" s="539">
        <v>142.22150000000002</v>
      </c>
      <c r="CS22" s="539">
        <v>144.62280000000001</v>
      </c>
      <c r="CT22" s="539">
        <v>144.59450000000001</v>
      </c>
      <c r="CU22" s="539">
        <v>147.0223</v>
      </c>
      <c r="CV22" s="539">
        <v>149.69310000000002</v>
      </c>
      <c r="CW22" s="539">
        <v>146.33750000000001</v>
      </c>
      <c r="CX22" s="539">
        <v>146.6996</v>
      </c>
      <c r="CY22" s="539">
        <v>150.96700000000001</v>
      </c>
      <c r="CZ22" s="539">
        <v>147.98230000000001</v>
      </c>
      <c r="DA22" s="539">
        <v>139.96630000000002</v>
      </c>
      <c r="DB22" s="739">
        <v>134.00990000000002</v>
      </c>
      <c r="DE22" s="229" t="s">
        <v>252</v>
      </c>
      <c r="DF22" s="314" t="s">
        <v>254</v>
      </c>
      <c r="DG22" s="765">
        <v>131.76300000000001</v>
      </c>
      <c r="DH22" s="765">
        <v>132.56610000000001</v>
      </c>
      <c r="DI22" s="765">
        <v>129.81220000000002</v>
      </c>
      <c r="DJ22" s="765">
        <v>130.28530000000001</v>
      </c>
      <c r="DK22" s="765">
        <v>139.60820000000001</v>
      </c>
      <c r="DL22" s="765">
        <v>152.62100000000001</v>
      </c>
      <c r="DM22" s="765">
        <v>163.1978</v>
      </c>
      <c r="DN22" s="765">
        <v>165.233</v>
      </c>
      <c r="DO22" s="765">
        <v>167.52770000000001</v>
      </c>
      <c r="DP22" s="765">
        <v>160.58510000000001</v>
      </c>
      <c r="DQ22" s="765">
        <v>155.50400000000002</v>
      </c>
      <c r="DR22" s="783">
        <v>159.8683</v>
      </c>
      <c r="DU22" s="229" t="s">
        <v>252</v>
      </c>
      <c r="DV22" s="963" t="s">
        <v>254</v>
      </c>
      <c r="DW22" s="765">
        <v>155.79660000000001</v>
      </c>
      <c r="DX22" s="765">
        <v>157.30500000000001</v>
      </c>
      <c r="DY22" s="765">
        <v>159.1798</v>
      </c>
      <c r="DZ22" s="765">
        <v>171.07920000000001</v>
      </c>
      <c r="EA22" s="765">
        <v>180.21970000000002</v>
      </c>
      <c r="EB22" s="765">
        <v>183.52610000000001</v>
      </c>
      <c r="EC22" s="765">
        <v>178.49210000000002</v>
      </c>
      <c r="ED22" s="765">
        <v>174.7139</v>
      </c>
      <c r="EE22" s="765">
        <v>170.07340000000002</v>
      </c>
      <c r="EF22" s="765">
        <v>155.08410000000001</v>
      </c>
      <c r="EG22" s="765">
        <v>149.61960000000002</v>
      </c>
      <c r="EH22" s="783">
        <v>147.8296</v>
      </c>
      <c r="EJ22" s="229" t="s">
        <v>252</v>
      </c>
      <c r="EK22" s="963" t="s">
        <v>254</v>
      </c>
      <c r="EL22" s="1130">
        <v>140.88480000000001</v>
      </c>
      <c r="EM22" s="1130">
        <v>143.3826</v>
      </c>
      <c r="EN22" s="1130">
        <v>152.10140000000001</v>
      </c>
      <c r="EO22" s="1130">
        <v>148.46120000000002</v>
      </c>
      <c r="EP22" s="1130">
        <v>145.35580000000002</v>
      </c>
      <c r="EQ22" s="1130">
        <v>148.2029</v>
      </c>
      <c r="ER22" s="1130">
        <v>148.64330000000001</v>
      </c>
      <c r="ES22" s="1130">
        <v>152.77460000000002</v>
      </c>
      <c r="ET22" s="1130">
        <v>151.86870000000002</v>
      </c>
      <c r="EU22" s="1130">
        <v>144.191</v>
      </c>
      <c r="EV22" s="1130">
        <v>143.33150000000001</v>
      </c>
      <c r="EW22" s="1248">
        <v>143.7253</v>
      </c>
      <c r="EY22" s="229" t="s">
        <v>252</v>
      </c>
      <c r="EZ22" s="963" t="s">
        <v>254</v>
      </c>
      <c r="FA22" s="1481">
        <v>141.66</v>
      </c>
      <c r="FB22" s="1454">
        <v>141.24</v>
      </c>
      <c r="FC22" s="1454">
        <v>143.38999999999999</v>
      </c>
      <c r="FD22" s="1454">
        <v>165.07</v>
      </c>
      <c r="FE22" s="1454">
        <v>171.68</v>
      </c>
      <c r="FF22" s="1454">
        <v>173</v>
      </c>
      <c r="FG22" s="1454">
        <v>172.02</v>
      </c>
      <c r="FH22" s="1454">
        <v>178.24</v>
      </c>
      <c r="FI22" s="1454">
        <v>186.58</v>
      </c>
      <c r="FJ22" s="1454">
        <v>185.68</v>
      </c>
      <c r="FK22" s="1454">
        <v>186.33</v>
      </c>
      <c r="FL22" s="1482">
        <v>194.07</v>
      </c>
    </row>
    <row r="23" spans="2:168" ht="15.95" customHeight="1">
      <c r="B23" s="344" t="s">
        <v>113</v>
      </c>
      <c r="C23" s="1240" t="s">
        <v>105</v>
      </c>
      <c r="D23" s="1257">
        <v>157.06650000000002</v>
      </c>
      <c r="E23" s="1260">
        <v>142.65210000000002</v>
      </c>
      <c r="F23" s="1261">
        <v>136.1574</v>
      </c>
      <c r="G23" s="1261">
        <v>136.97140000000002</v>
      </c>
      <c r="H23" s="1261">
        <v>133.9555</v>
      </c>
      <c r="I23" s="1261">
        <v>148.375</v>
      </c>
      <c r="J23" s="1261">
        <v>154.315</v>
      </c>
      <c r="K23" s="1261">
        <v>165.47970000000001</v>
      </c>
      <c r="L23" s="1261">
        <v>170.34370000000001</v>
      </c>
      <c r="M23" s="1258">
        <v>166.18350000000001</v>
      </c>
      <c r="N23" s="1258">
        <v>154.54660000000001</v>
      </c>
      <c r="O23" s="1262">
        <v>157.1148</v>
      </c>
      <c r="Q23" s="344" t="s">
        <v>113</v>
      </c>
      <c r="R23" s="1240" t="s">
        <v>105</v>
      </c>
      <c r="S23" s="1261">
        <v>155.6129</v>
      </c>
      <c r="T23" s="1261">
        <v>153.88999999999999</v>
      </c>
      <c r="U23" s="1261">
        <v>145.16580000000002</v>
      </c>
      <c r="V23" s="1261">
        <v>138.92930000000001</v>
      </c>
      <c r="W23" s="1261">
        <v>137.91159999999999</v>
      </c>
      <c r="X23" s="1261">
        <v>146.21970000000002</v>
      </c>
      <c r="Y23" s="1261">
        <v>144.78030000000001</v>
      </c>
      <c r="Z23" s="1258">
        <v>153.3203</v>
      </c>
      <c r="AA23" s="1258">
        <v>163.43730000000002</v>
      </c>
      <c r="AB23" s="1261">
        <v>158.23580000000001</v>
      </c>
      <c r="AC23" s="1261">
        <v>153.5163</v>
      </c>
      <c r="AD23" s="1262">
        <v>151.69710000000001</v>
      </c>
      <c r="AG23" s="334" t="s">
        <v>128</v>
      </c>
      <c r="AH23" s="1224" t="s">
        <v>105</v>
      </c>
      <c r="AI23" s="1263">
        <v>172.06450000000001</v>
      </c>
      <c r="AJ23" s="1264">
        <v>163.5</v>
      </c>
      <c r="AK23" s="1264">
        <v>162.06450000000001</v>
      </c>
      <c r="AL23" s="1264">
        <v>161</v>
      </c>
      <c r="AM23" s="1264">
        <v>141.6129</v>
      </c>
      <c r="AN23" s="1264">
        <v>166.5667</v>
      </c>
      <c r="AO23" s="1264">
        <v>182</v>
      </c>
      <c r="AP23" s="1264">
        <v>182</v>
      </c>
      <c r="AQ23" s="1245">
        <v>179.5333</v>
      </c>
      <c r="AR23" s="1245">
        <v>177.06450000000001</v>
      </c>
      <c r="AS23" s="1264">
        <v>178.0333</v>
      </c>
      <c r="AT23" s="1265">
        <v>171.83870000000002</v>
      </c>
      <c r="AV23" s="334" t="s">
        <v>128</v>
      </c>
      <c r="AW23" s="1224" t="s">
        <v>105</v>
      </c>
      <c r="AX23" s="1264">
        <v>167.96770000000001</v>
      </c>
      <c r="AY23" s="1264">
        <v>160.89660000000001</v>
      </c>
      <c r="AZ23" s="1264">
        <v>168.93549999999999</v>
      </c>
      <c r="BA23" s="1264">
        <v>181</v>
      </c>
      <c r="BB23" s="1264">
        <v>184.9032</v>
      </c>
      <c r="BC23" s="1264">
        <v>200.26669999999999</v>
      </c>
      <c r="BD23" s="1264">
        <v>210.12899999999999</v>
      </c>
      <c r="BE23" s="1245">
        <v>215.48390000000001</v>
      </c>
      <c r="BF23" s="1245">
        <v>230.33330000000001</v>
      </c>
      <c r="BG23" s="1264">
        <v>232.83869999999999</v>
      </c>
      <c r="BH23" s="1264">
        <v>221.13329999999999</v>
      </c>
      <c r="BI23" s="1264">
        <v>198.0968</v>
      </c>
      <c r="BK23" s="334" t="s">
        <v>112</v>
      </c>
      <c r="BL23" s="1224" t="s">
        <v>105</v>
      </c>
      <c r="BM23" s="345">
        <v>169.58</v>
      </c>
      <c r="BN23" s="346">
        <v>168.32</v>
      </c>
      <c r="BO23" s="346">
        <v>168.31</v>
      </c>
      <c r="BP23" s="346">
        <v>166.3</v>
      </c>
      <c r="BQ23" s="346">
        <v>161.30000000000001</v>
      </c>
      <c r="BR23" s="346">
        <v>160.91</v>
      </c>
      <c r="BS23" s="346">
        <v>161.53</v>
      </c>
      <c r="BT23" s="346">
        <v>162.16999999999999</v>
      </c>
      <c r="BU23" s="346">
        <v>165.84</v>
      </c>
      <c r="BV23" s="346">
        <v>172.22</v>
      </c>
      <c r="BW23" s="346">
        <v>171.43</v>
      </c>
      <c r="BX23" s="347">
        <v>165.89</v>
      </c>
      <c r="BZ23" s="229" t="s">
        <v>112</v>
      </c>
      <c r="CA23" s="314" t="s">
        <v>105</v>
      </c>
      <c r="CB23" s="348">
        <v>158.02645161290323</v>
      </c>
      <c r="CC23" s="349">
        <v>155.3871</v>
      </c>
      <c r="CD23" s="349">
        <v>151.93190000000001</v>
      </c>
      <c r="CE23" s="349">
        <v>159.1857</v>
      </c>
      <c r="CF23" s="349">
        <v>165.55970000000002</v>
      </c>
      <c r="CG23" s="349">
        <v>171.36969999999999</v>
      </c>
      <c r="CH23" s="349">
        <v>172.89260000000002</v>
      </c>
      <c r="CI23" s="349">
        <v>164.5155</v>
      </c>
      <c r="CJ23" s="349">
        <v>158.1377</v>
      </c>
      <c r="CK23" s="349">
        <v>152.97</v>
      </c>
      <c r="CL23" s="349">
        <v>149.2397</v>
      </c>
      <c r="CM23" s="350">
        <v>144.03450000000001</v>
      </c>
      <c r="CO23" s="229"/>
      <c r="CP23" s="315" t="s">
        <v>255</v>
      </c>
      <c r="CQ23" s="540">
        <v>1113.9355</v>
      </c>
      <c r="CR23" s="540">
        <v>1096.6070999999999</v>
      </c>
      <c r="CS23" s="540">
        <v>1106.0645</v>
      </c>
      <c r="CT23" s="540">
        <v>1098.2667000000001</v>
      </c>
      <c r="CU23" s="540">
        <v>1111.4516000000001</v>
      </c>
      <c r="CV23" s="540">
        <v>1133.4000000000001</v>
      </c>
      <c r="CW23" s="540">
        <v>1110.2581</v>
      </c>
      <c r="CX23" s="540">
        <v>1109.0645</v>
      </c>
      <c r="CY23" s="540">
        <v>1145.4666999999999</v>
      </c>
      <c r="CZ23" s="540">
        <v>1128.1290000000001</v>
      </c>
      <c r="DA23" s="540">
        <v>1064.5</v>
      </c>
      <c r="DB23" s="740">
        <v>1023.8065</v>
      </c>
      <c r="DE23" s="229"/>
      <c r="DF23" s="315" t="s">
        <v>255</v>
      </c>
      <c r="DG23" s="766">
        <v>1008.6452</v>
      </c>
      <c r="DH23" s="766">
        <v>1012.1724</v>
      </c>
      <c r="DI23" s="766">
        <v>981.38710000000003</v>
      </c>
      <c r="DJ23" s="766">
        <v>976.93330000000003</v>
      </c>
      <c r="DK23" s="766">
        <v>1046.7742000000001</v>
      </c>
      <c r="DL23" s="766">
        <v>1147.5333000000001</v>
      </c>
      <c r="DM23" s="766">
        <v>1223.1935000000001</v>
      </c>
      <c r="DN23" s="766">
        <v>1237.0645</v>
      </c>
      <c r="DO23" s="766">
        <v>1256.2</v>
      </c>
      <c r="DP23" s="766">
        <v>1205.6129000000001</v>
      </c>
      <c r="DQ23" s="766">
        <v>1169.5333000000001</v>
      </c>
      <c r="DR23" s="784">
        <v>1205.2903000000001</v>
      </c>
      <c r="DU23" s="229"/>
      <c r="DV23" s="964" t="s">
        <v>255</v>
      </c>
      <c r="DW23" s="766">
        <v>1173.2581</v>
      </c>
      <c r="DX23" s="766">
        <v>1171.6429000000001</v>
      </c>
      <c r="DY23" s="766">
        <v>1181.4516000000001</v>
      </c>
      <c r="DZ23" s="766">
        <v>1274.0333000000001</v>
      </c>
      <c r="EA23" s="766">
        <v>1339.6452000000002</v>
      </c>
      <c r="EB23" s="766">
        <v>1359.9333000000001</v>
      </c>
      <c r="EC23" s="766">
        <v>1322.8710000000001</v>
      </c>
      <c r="ED23" s="766">
        <v>1293.8710000000001</v>
      </c>
      <c r="EE23" s="766">
        <v>1268.5333000000001</v>
      </c>
      <c r="EF23" s="766">
        <v>1164.2903000000001</v>
      </c>
      <c r="EG23" s="766">
        <v>1129.6000000000001</v>
      </c>
      <c r="EH23" s="784">
        <v>1114.5161000000001</v>
      </c>
      <c r="EJ23" s="229"/>
      <c r="EK23" s="964" t="s">
        <v>255</v>
      </c>
      <c r="EL23" s="1131">
        <v>1047.7097000000001</v>
      </c>
      <c r="EM23" s="1131">
        <v>1066.5357000000001</v>
      </c>
      <c r="EN23" s="1131">
        <v>1131.3226</v>
      </c>
      <c r="EO23" s="1131">
        <v>1101.8</v>
      </c>
      <c r="EP23" s="1131">
        <v>1074.5806</v>
      </c>
      <c r="EQ23" s="1131">
        <v>1094.1333</v>
      </c>
      <c r="ER23" s="1131">
        <v>1099.5161000000001</v>
      </c>
      <c r="ES23" s="1131">
        <v>1134.3226</v>
      </c>
      <c r="ET23" s="1131">
        <v>1128.4333000000001</v>
      </c>
      <c r="EU23" s="1131">
        <v>1070.5806</v>
      </c>
      <c r="EV23" s="1131">
        <v>1064.8</v>
      </c>
      <c r="EW23" s="1249">
        <v>1064.4516000000001</v>
      </c>
      <c r="EY23" s="229"/>
      <c r="EZ23" s="964" t="s">
        <v>255</v>
      </c>
      <c r="FA23" s="1483">
        <v>1052.1600000000001</v>
      </c>
      <c r="FB23" s="1455">
        <v>1047.3599999999999</v>
      </c>
      <c r="FC23" s="1455">
        <v>1064.0999999999999</v>
      </c>
      <c r="FD23" s="1455">
        <v>1226.27</v>
      </c>
      <c r="FE23" s="1455">
        <v>1273.58</v>
      </c>
      <c r="FF23" s="1455">
        <v>1281.8</v>
      </c>
      <c r="FG23" s="1455">
        <v>1271.42</v>
      </c>
      <c r="FH23" s="1455">
        <v>1317.06</v>
      </c>
      <c r="FI23" s="1455">
        <v>1380.9</v>
      </c>
      <c r="FJ23" s="1455">
        <v>1380.48</v>
      </c>
      <c r="FK23" s="1455">
        <v>1386.47</v>
      </c>
      <c r="FL23" s="1484">
        <v>1444.16</v>
      </c>
    </row>
    <row r="24" spans="2:168" ht="15.95" customHeight="1">
      <c r="B24" s="344" t="s">
        <v>128</v>
      </c>
      <c r="C24" s="1240" t="s">
        <v>105</v>
      </c>
      <c r="D24" s="1257">
        <v>157</v>
      </c>
      <c r="E24" s="1260">
        <v>157</v>
      </c>
      <c r="F24" s="1261">
        <v>155.06450000000001</v>
      </c>
      <c r="G24" s="1261">
        <v>152.0667</v>
      </c>
      <c r="H24" s="1261">
        <v>133</v>
      </c>
      <c r="I24" s="1261">
        <v>151.4</v>
      </c>
      <c r="J24" s="1261">
        <v>159.1935</v>
      </c>
      <c r="K24" s="1261">
        <v>153.12900000000002</v>
      </c>
      <c r="L24" s="1261">
        <v>157.9333</v>
      </c>
      <c r="M24" s="1258">
        <v>162.35480000000001</v>
      </c>
      <c r="N24" s="1258">
        <v>153.80000000000001</v>
      </c>
      <c r="O24" s="1262">
        <v>144.32259999999999</v>
      </c>
      <c r="Q24" s="344" t="s">
        <v>128</v>
      </c>
      <c r="R24" s="1240" t="s">
        <v>105</v>
      </c>
      <c r="S24" s="1261">
        <v>141.32259999999999</v>
      </c>
      <c r="T24" s="1261">
        <v>139.5</v>
      </c>
      <c r="U24" s="1261">
        <v>144.8065</v>
      </c>
      <c r="V24" s="1261">
        <v>156.0333</v>
      </c>
      <c r="W24" s="1261">
        <v>155.12900000000002</v>
      </c>
      <c r="X24" s="1261">
        <v>168.5333</v>
      </c>
      <c r="Y24" s="1261">
        <v>170.77420000000001</v>
      </c>
      <c r="Z24" s="1258">
        <v>170.3871</v>
      </c>
      <c r="AA24" s="1258">
        <v>175.9</v>
      </c>
      <c r="AB24" s="1261">
        <v>175</v>
      </c>
      <c r="AC24" s="1261">
        <v>174.9333</v>
      </c>
      <c r="AD24" s="1262">
        <v>170.83870000000002</v>
      </c>
      <c r="AG24" s="334" t="s">
        <v>130</v>
      </c>
      <c r="AH24" s="1224" t="s">
        <v>105</v>
      </c>
      <c r="AI24" s="1263">
        <v>143.69910000000002</v>
      </c>
      <c r="AJ24" s="1264">
        <v>144.8844</v>
      </c>
      <c r="AK24" s="1264">
        <v>151.4418</v>
      </c>
      <c r="AL24" s="1264">
        <v>157.2998</v>
      </c>
      <c r="AM24" s="1264">
        <v>161.87720000000002</v>
      </c>
      <c r="AN24" s="1264">
        <v>168.81570000000002</v>
      </c>
      <c r="AO24" s="1264">
        <v>169.92660000000001</v>
      </c>
      <c r="AP24" s="1264">
        <v>168.1781</v>
      </c>
      <c r="AQ24" s="1245">
        <v>170.1499</v>
      </c>
      <c r="AR24" s="1245">
        <v>164.28900000000002</v>
      </c>
      <c r="AS24" s="1264">
        <v>167.00210000000001</v>
      </c>
      <c r="AT24" s="1265">
        <v>174.0633</v>
      </c>
      <c r="AV24" s="334" t="s">
        <v>130</v>
      </c>
      <c r="AW24" s="1224" t="s">
        <v>105</v>
      </c>
      <c r="AX24" s="1264">
        <v>170.77879999999999</v>
      </c>
      <c r="AY24" s="1264">
        <v>172.6754</v>
      </c>
      <c r="AZ24" s="1264">
        <v>173.83109999999999</v>
      </c>
      <c r="BA24" s="1264">
        <v>172.46709999999999</v>
      </c>
      <c r="BB24" s="1264">
        <v>173.63570000000001</v>
      </c>
      <c r="BC24" s="1264">
        <v>177.90809999999999</v>
      </c>
      <c r="BD24" s="1264">
        <v>176.3528</v>
      </c>
      <c r="BE24" s="1245">
        <v>180.744</v>
      </c>
      <c r="BF24" s="1245">
        <v>195.8657</v>
      </c>
      <c r="BG24" s="1264">
        <v>197.98490000000001</v>
      </c>
      <c r="BH24" s="1264">
        <v>196.84450000000001</v>
      </c>
      <c r="BI24" s="1264">
        <v>190.06639999999999</v>
      </c>
      <c r="BK24" s="334" t="s">
        <v>113</v>
      </c>
      <c r="BL24" s="1224" t="s">
        <v>105</v>
      </c>
      <c r="BM24" s="345">
        <v>190.5</v>
      </c>
      <c r="BN24" s="346">
        <v>194.41</v>
      </c>
      <c r="BO24" s="346">
        <v>183.04</v>
      </c>
      <c r="BP24" s="346">
        <v>166.43</v>
      </c>
      <c r="BQ24" s="346">
        <v>163.72999999999999</v>
      </c>
      <c r="BR24" s="346">
        <v>173.82</v>
      </c>
      <c r="BS24" s="346">
        <v>195.59</v>
      </c>
      <c r="BT24" s="346">
        <v>208.98</v>
      </c>
      <c r="BU24" s="346">
        <v>220.93</v>
      </c>
      <c r="BV24" s="346">
        <v>192.01</v>
      </c>
      <c r="BW24" s="346">
        <v>185.58</v>
      </c>
      <c r="BX24" s="347">
        <v>193.49</v>
      </c>
      <c r="BZ24" s="229" t="s">
        <v>113</v>
      </c>
      <c r="CA24" s="314" t="s">
        <v>105</v>
      </c>
      <c r="CB24" s="348"/>
      <c r="CC24" s="349">
        <v>191.64</v>
      </c>
      <c r="CD24" s="349">
        <v>191.64</v>
      </c>
      <c r="CE24" s="349"/>
      <c r="CF24" s="349"/>
      <c r="CG24" s="349"/>
      <c r="CH24" s="349"/>
      <c r="CI24" s="349"/>
      <c r="CJ24" s="349"/>
      <c r="CK24" s="349"/>
      <c r="CL24" s="349"/>
      <c r="CM24" s="350"/>
      <c r="CO24" s="229" t="s">
        <v>113</v>
      </c>
      <c r="CP24" s="314" t="s">
        <v>105</v>
      </c>
      <c r="CQ24" s="539"/>
      <c r="CR24" s="539">
        <v>147.18520000000001</v>
      </c>
      <c r="CS24" s="539">
        <v>149.06290000000001</v>
      </c>
      <c r="CT24" s="539">
        <v>148.0333</v>
      </c>
      <c r="CU24" s="539">
        <v>138.82500000000002</v>
      </c>
      <c r="CV24" s="539">
        <v>140.92670000000001</v>
      </c>
      <c r="CW24" s="539">
        <v>146.74190000000002</v>
      </c>
      <c r="CX24" s="539">
        <v>156.79170000000002</v>
      </c>
      <c r="CY24" s="539">
        <v>164.11670000000001</v>
      </c>
      <c r="CZ24" s="539">
        <v>156.07420000000002</v>
      </c>
      <c r="DA24" s="539">
        <v>147.2783</v>
      </c>
      <c r="DB24" s="739">
        <v>132.72499999999999</v>
      </c>
      <c r="DE24" s="229" t="s">
        <v>113</v>
      </c>
      <c r="DF24" s="314" t="s">
        <v>105</v>
      </c>
      <c r="DG24" s="765">
        <v>140.96770000000001</v>
      </c>
      <c r="DH24" s="765">
        <v>134.34480000000002</v>
      </c>
      <c r="DI24" s="765">
        <v>134.84520000000001</v>
      </c>
      <c r="DJ24" s="765">
        <v>132.90729999999999</v>
      </c>
      <c r="DK24" s="765">
        <v>137.9829</v>
      </c>
      <c r="DL24" s="765">
        <v>149.864</v>
      </c>
      <c r="DM24" s="765">
        <v>161.03230000000002</v>
      </c>
      <c r="DN24" s="765">
        <v>192.23940000000002</v>
      </c>
      <c r="DO24" s="765">
        <v>188.2</v>
      </c>
      <c r="DP24" s="765">
        <v>187.6361</v>
      </c>
      <c r="DQ24" s="765">
        <v>174.6567</v>
      </c>
      <c r="DR24" s="783">
        <v>180.02809999999999</v>
      </c>
      <c r="DU24" s="229" t="s">
        <v>113</v>
      </c>
      <c r="DV24" s="963" t="s">
        <v>105</v>
      </c>
      <c r="DW24" s="765">
        <v>176.22580000000002</v>
      </c>
      <c r="DX24" s="765">
        <v>176</v>
      </c>
      <c r="DY24" s="765">
        <v>177.58330000000001</v>
      </c>
      <c r="DZ24" s="765">
        <v>0</v>
      </c>
      <c r="EA24" s="765">
        <v>0</v>
      </c>
      <c r="EB24" s="765">
        <v>178</v>
      </c>
      <c r="EC24" s="765">
        <v>177.45160000000001</v>
      </c>
      <c r="ED24" s="765">
        <v>183.06450000000001</v>
      </c>
      <c r="EE24" s="765">
        <v>192.798</v>
      </c>
      <c r="EF24" s="765" t="s">
        <v>400</v>
      </c>
      <c r="EG24" s="765" t="s">
        <v>400</v>
      </c>
      <c r="EH24" s="783">
        <v>167.99</v>
      </c>
      <c r="EJ24" s="229" t="s">
        <v>113</v>
      </c>
      <c r="EK24" s="963" t="s">
        <v>105</v>
      </c>
      <c r="EL24" s="1130">
        <v>167.99</v>
      </c>
      <c r="EM24" s="1130">
        <v>167.99</v>
      </c>
      <c r="EN24" s="1130">
        <v>167.99</v>
      </c>
      <c r="EO24" s="1130">
        <v>167.99</v>
      </c>
      <c r="EP24" s="1130">
        <v>167.99</v>
      </c>
      <c r="EQ24" s="1130">
        <v>167.99</v>
      </c>
      <c r="ER24" s="1130">
        <v>167.99</v>
      </c>
      <c r="ES24" s="1130">
        <v>167.99</v>
      </c>
      <c r="ET24" s="1130">
        <v>167.99</v>
      </c>
      <c r="EU24" s="1130" t="s">
        <v>457</v>
      </c>
      <c r="EV24" s="1130" t="s">
        <v>457</v>
      </c>
      <c r="EW24" s="1248" t="s">
        <v>457</v>
      </c>
      <c r="EY24" s="229" t="s">
        <v>128</v>
      </c>
      <c r="EZ24" s="963" t="s">
        <v>105</v>
      </c>
      <c r="FA24" s="1485">
        <v>161.94</v>
      </c>
      <c r="FB24" s="1456">
        <v>162.84</v>
      </c>
      <c r="FC24" s="1456">
        <v>164.02</v>
      </c>
      <c r="FD24" s="1456">
        <v>173.6</v>
      </c>
      <c r="FE24" s="1456">
        <v>190.57</v>
      </c>
      <c r="FF24" s="1456">
        <v>202.66</v>
      </c>
      <c r="FG24" s="1456">
        <v>203.21</v>
      </c>
      <c r="FH24" s="1456">
        <v>202.7</v>
      </c>
      <c r="FI24" s="1456">
        <v>202.9</v>
      </c>
      <c r="FJ24" s="1456">
        <v>202.25</v>
      </c>
      <c r="FK24" s="1456">
        <v>201</v>
      </c>
      <c r="FL24" s="1486">
        <v>201.4</v>
      </c>
    </row>
    <row r="25" spans="2:168" ht="15.95" customHeight="1">
      <c r="B25" s="344" t="s">
        <v>130</v>
      </c>
      <c r="C25" s="1240" t="s">
        <v>105</v>
      </c>
      <c r="D25" s="1241">
        <v>163.14600000000002</v>
      </c>
      <c r="E25" s="1260">
        <v>139.00970000000001</v>
      </c>
      <c r="F25" s="1261">
        <v>146.0855</v>
      </c>
      <c r="G25" s="1261">
        <v>153.9117</v>
      </c>
      <c r="H25" s="1261">
        <v>162.9736</v>
      </c>
      <c r="I25" s="1261">
        <v>163.43360000000001</v>
      </c>
      <c r="J25" s="1261">
        <v>163.5667</v>
      </c>
      <c r="K25" s="1261">
        <v>166.98420000000002</v>
      </c>
      <c r="L25" s="1261">
        <v>165.0573</v>
      </c>
      <c r="M25" s="1258">
        <v>156.13499999999999</v>
      </c>
      <c r="N25" s="1258">
        <v>143.06970000000001</v>
      </c>
      <c r="O25" s="1262">
        <v>140.13040000000001</v>
      </c>
      <c r="Q25" s="344" t="s">
        <v>130</v>
      </c>
      <c r="R25" s="1240" t="s">
        <v>105</v>
      </c>
      <c r="S25" s="1261">
        <v>133.19150000000002</v>
      </c>
      <c r="T25" s="1261">
        <v>134.33010000000002</v>
      </c>
      <c r="U25" s="1261">
        <v>131.45240000000001</v>
      </c>
      <c r="V25" s="1261">
        <v>133.88830000000002</v>
      </c>
      <c r="W25" s="1261">
        <v>145.36360000000002</v>
      </c>
      <c r="X25" s="1261">
        <v>153.04390000000001</v>
      </c>
      <c r="Y25" s="1261">
        <v>148.02780000000001</v>
      </c>
      <c r="Z25" s="1258">
        <v>149.352</v>
      </c>
      <c r="AA25" s="1258">
        <v>153.02790000000002</v>
      </c>
      <c r="AB25" s="1261">
        <v>144.06360000000001</v>
      </c>
      <c r="AC25" s="1261">
        <v>146.04130000000001</v>
      </c>
      <c r="AD25" s="1262">
        <v>148.57210000000001</v>
      </c>
      <c r="AG25" s="334"/>
      <c r="AH25" s="1224" t="s">
        <v>280</v>
      </c>
      <c r="AI25" s="1263">
        <v>101.1277</v>
      </c>
      <c r="AJ25" s="1264">
        <v>101.96610000000001</v>
      </c>
      <c r="AK25" s="1264">
        <v>107.07350000000001</v>
      </c>
      <c r="AL25" s="1264">
        <v>111.55670000000001</v>
      </c>
      <c r="AM25" s="1264">
        <v>114.8245</v>
      </c>
      <c r="AN25" s="1264">
        <v>119.71470000000001</v>
      </c>
      <c r="AO25" s="1264">
        <v>120.51900000000001</v>
      </c>
      <c r="AP25" s="1264">
        <v>119.29650000000001</v>
      </c>
      <c r="AQ25" s="1245">
        <v>120.68770000000001</v>
      </c>
      <c r="AR25" s="1245">
        <v>116.04650000000001</v>
      </c>
      <c r="AS25" s="1264">
        <v>117.20400000000001</v>
      </c>
      <c r="AT25" s="1265">
        <v>121.4161</v>
      </c>
      <c r="AV25" s="334"/>
      <c r="AW25" s="1224" t="s">
        <v>280</v>
      </c>
      <c r="AX25" s="1264">
        <v>119.3706</v>
      </c>
      <c r="AY25" s="1264">
        <v>120.67829999999999</v>
      </c>
      <c r="AZ25" s="1264">
        <v>121.27549999999999</v>
      </c>
      <c r="BA25" s="1264">
        <v>120.599</v>
      </c>
      <c r="BB25" s="1264">
        <v>121.2303</v>
      </c>
      <c r="BC25" s="1264">
        <v>124.006</v>
      </c>
      <c r="BD25" s="1264">
        <v>122.7932</v>
      </c>
      <c r="BE25" s="1245">
        <v>125.8506</v>
      </c>
      <c r="BF25" s="1245">
        <v>136.36429999999999</v>
      </c>
      <c r="BG25" s="1264">
        <v>137.83519999999999</v>
      </c>
      <c r="BH25" s="1264">
        <v>137.04230000000001</v>
      </c>
      <c r="BI25" s="1264">
        <v>132.3784</v>
      </c>
      <c r="BK25" s="334" t="s">
        <v>128</v>
      </c>
      <c r="BL25" s="1224" t="s">
        <v>105</v>
      </c>
      <c r="BM25" s="351">
        <v>180.94</v>
      </c>
      <c r="BN25" s="362">
        <v>191.18</v>
      </c>
      <c r="BO25" s="362">
        <v>207.94</v>
      </c>
      <c r="BP25" s="362">
        <v>205.8</v>
      </c>
      <c r="BQ25" s="362">
        <v>209.84</v>
      </c>
      <c r="BR25" s="362">
        <v>209</v>
      </c>
      <c r="BS25" s="362">
        <v>209.45</v>
      </c>
      <c r="BT25" s="362">
        <v>209.42</v>
      </c>
      <c r="BU25" s="362">
        <v>210</v>
      </c>
      <c r="BV25" s="362">
        <v>203.71</v>
      </c>
      <c r="BW25" s="362">
        <v>194.73</v>
      </c>
      <c r="BX25" s="363">
        <v>190.28</v>
      </c>
      <c r="BZ25" s="229" t="s">
        <v>128</v>
      </c>
      <c r="CA25" s="314" t="s">
        <v>105</v>
      </c>
      <c r="CB25" s="364">
        <v>190.29032258064515</v>
      </c>
      <c r="CC25" s="365">
        <v>197</v>
      </c>
      <c r="CD25" s="365">
        <v>197.48390000000001</v>
      </c>
      <c r="CE25" s="365">
        <v>200.4</v>
      </c>
      <c r="CF25" s="365">
        <v>201</v>
      </c>
      <c r="CG25" s="365">
        <v>204.86670000000001</v>
      </c>
      <c r="CH25" s="365">
        <v>205</v>
      </c>
      <c r="CI25" s="365">
        <v>216.74190000000002</v>
      </c>
      <c r="CJ25" s="365">
        <v>218</v>
      </c>
      <c r="CK25" s="365">
        <v>217.16130000000001</v>
      </c>
      <c r="CL25" s="365">
        <v>217</v>
      </c>
      <c r="CM25" s="366">
        <v>217</v>
      </c>
      <c r="CO25" s="229" t="s">
        <v>128</v>
      </c>
      <c r="CP25" s="314" t="s">
        <v>105</v>
      </c>
      <c r="CQ25" s="541">
        <v>217</v>
      </c>
      <c r="CR25" s="541">
        <v>205.9</v>
      </c>
      <c r="CS25" s="541">
        <v>171.83870000000002</v>
      </c>
      <c r="CT25" s="541">
        <v>162.55870000000002</v>
      </c>
      <c r="CU25" s="541">
        <v>163.23420000000002</v>
      </c>
      <c r="CV25" s="541">
        <v>169.14100000000002</v>
      </c>
      <c r="CW25" s="541">
        <v>175.17840000000001</v>
      </c>
      <c r="CX25" s="541">
        <v>174.46940000000001</v>
      </c>
      <c r="CY25" s="541">
        <v>162.92100000000002</v>
      </c>
      <c r="CZ25" s="541">
        <v>160.29840000000002</v>
      </c>
      <c r="DA25" s="541">
        <v>164.50069999999999</v>
      </c>
      <c r="DB25" s="741">
        <v>155.89709999999999</v>
      </c>
      <c r="DE25" s="229" t="s">
        <v>128</v>
      </c>
      <c r="DF25" s="314" t="s">
        <v>105</v>
      </c>
      <c r="DG25" s="767">
        <v>156.68940000000001</v>
      </c>
      <c r="DH25" s="767">
        <v>156.9359</v>
      </c>
      <c r="DI25" s="767">
        <v>158.57900000000001</v>
      </c>
      <c r="DJ25" s="767">
        <v>160.64100000000002</v>
      </c>
      <c r="DK25" s="767">
        <v>161.5548</v>
      </c>
      <c r="DL25" s="767">
        <v>165.59200000000001</v>
      </c>
      <c r="DM25" s="767">
        <v>182.23260000000002</v>
      </c>
      <c r="DN25" s="767">
        <v>192.05</v>
      </c>
      <c r="DO25" s="767">
        <v>192.05</v>
      </c>
      <c r="DP25" s="767">
        <v>190.90870000000001</v>
      </c>
      <c r="DQ25" s="767">
        <v>184.21700000000001</v>
      </c>
      <c r="DR25" s="785">
        <v>187.589</v>
      </c>
      <c r="DU25" s="229" t="s">
        <v>128</v>
      </c>
      <c r="DV25" s="963" t="s">
        <v>105</v>
      </c>
      <c r="DW25" s="767">
        <v>164.56100000000001</v>
      </c>
      <c r="DX25" s="767">
        <v>166.9975</v>
      </c>
      <c r="DY25" s="767">
        <v>176.71190000000001</v>
      </c>
      <c r="DZ25" s="767">
        <v>185.9957</v>
      </c>
      <c r="EA25" s="767">
        <v>199.47390000000001</v>
      </c>
      <c r="EB25" s="767">
        <v>209.28970000000001</v>
      </c>
      <c r="EC25" s="767">
        <v>211.8177</v>
      </c>
      <c r="ED25" s="767">
        <v>211.66680000000002</v>
      </c>
      <c r="EE25" s="767">
        <v>211.03530000000001</v>
      </c>
      <c r="EF25" s="767">
        <v>195.51260000000002</v>
      </c>
      <c r="EG25" s="767">
        <v>194.17230000000001</v>
      </c>
      <c r="EH25" s="785">
        <v>193.8306</v>
      </c>
      <c r="EJ25" s="229" t="s">
        <v>128</v>
      </c>
      <c r="EK25" s="963" t="s">
        <v>105</v>
      </c>
      <c r="EL25" s="1132">
        <v>174.4442</v>
      </c>
      <c r="EM25" s="1132">
        <v>164.87139999999999</v>
      </c>
      <c r="EN25" s="1132">
        <v>174.65479999999999</v>
      </c>
      <c r="EO25" s="1132">
        <v>189.18470000000002</v>
      </c>
      <c r="EP25" s="1132">
        <v>200.71</v>
      </c>
      <c r="EQ25" s="1132">
        <v>202.29670000000002</v>
      </c>
      <c r="ER25" s="1132">
        <v>202.25810000000001</v>
      </c>
      <c r="ES25" s="1132">
        <v>202.32</v>
      </c>
      <c r="ET25" s="1132">
        <v>201.09730000000002</v>
      </c>
      <c r="EU25" s="1132">
        <v>185.911</v>
      </c>
      <c r="EV25" s="1132">
        <v>173.73570000000001</v>
      </c>
      <c r="EW25" s="1270">
        <v>162.3603</v>
      </c>
      <c r="EY25" s="229" t="s">
        <v>130</v>
      </c>
      <c r="EZ25" s="963" t="s">
        <v>105</v>
      </c>
      <c r="FA25" s="1485">
        <v>127.78</v>
      </c>
      <c r="FB25" s="1456">
        <v>130.72999999999999</v>
      </c>
      <c r="FC25" s="1456">
        <v>135.25</v>
      </c>
      <c r="FD25" s="1456">
        <v>169.61</v>
      </c>
      <c r="FE25" s="1456">
        <v>187.48</v>
      </c>
      <c r="FF25" s="1456">
        <v>183.46</v>
      </c>
      <c r="FG25" s="1456">
        <v>165.96</v>
      </c>
      <c r="FH25" s="1456">
        <v>177.01</v>
      </c>
      <c r="FI25" s="1456">
        <v>178.46</v>
      </c>
      <c r="FJ25" s="1456">
        <v>179.71</v>
      </c>
      <c r="FK25" s="1456">
        <v>186.39</v>
      </c>
      <c r="FL25" s="1486">
        <v>210.24</v>
      </c>
    </row>
    <row r="26" spans="2:168" ht="15.95" customHeight="1">
      <c r="B26" s="344"/>
      <c r="C26" s="1240" t="s">
        <v>280</v>
      </c>
      <c r="D26" s="1241">
        <v>115.0074</v>
      </c>
      <c r="E26" s="1241">
        <v>98.037900000000008</v>
      </c>
      <c r="F26" s="1242">
        <v>103.46610000000001</v>
      </c>
      <c r="G26" s="1242">
        <v>109.1717</v>
      </c>
      <c r="H26" s="1242">
        <v>115.58030000000001</v>
      </c>
      <c r="I26" s="1242">
        <v>114.65</v>
      </c>
      <c r="J26" s="1242">
        <v>114.5723</v>
      </c>
      <c r="K26" s="1242">
        <v>117.11160000000001</v>
      </c>
      <c r="L26" s="1242">
        <v>116.1653</v>
      </c>
      <c r="M26" s="1242">
        <v>110.6413</v>
      </c>
      <c r="N26" s="1242">
        <v>101.40270000000001</v>
      </c>
      <c r="O26" s="1243">
        <v>99.169700000000006</v>
      </c>
      <c r="Q26" s="344"/>
      <c r="R26" s="1240" t="s">
        <v>280</v>
      </c>
      <c r="S26" s="1242">
        <v>94.406800000000004</v>
      </c>
      <c r="T26" s="1242">
        <v>95.242500000000007</v>
      </c>
      <c r="U26" s="1242">
        <v>93.109700000000004</v>
      </c>
      <c r="V26" s="1242">
        <v>94.752700000000004</v>
      </c>
      <c r="W26" s="1242">
        <v>102.84870000000001</v>
      </c>
      <c r="X26" s="1242">
        <v>108.38200000000001</v>
      </c>
      <c r="Y26" s="1242">
        <v>104.95740000000001</v>
      </c>
      <c r="Z26" s="1242">
        <v>105.81740000000001</v>
      </c>
      <c r="AA26" s="1242">
        <v>108.49930000000001</v>
      </c>
      <c r="AB26" s="1242">
        <v>102.2042</v>
      </c>
      <c r="AC26" s="1242">
        <v>103.6087</v>
      </c>
      <c r="AD26" s="1243">
        <v>105.4303</v>
      </c>
      <c r="AG26" s="334" t="s">
        <v>129</v>
      </c>
      <c r="AH26" s="1224" t="s">
        <v>105</v>
      </c>
      <c r="AI26" s="1244">
        <v>148.3365</v>
      </c>
      <c r="AJ26" s="1245">
        <v>147.285</v>
      </c>
      <c r="AK26" s="1245">
        <v>154.1865</v>
      </c>
      <c r="AL26" s="1245">
        <v>158.7867</v>
      </c>
      <c r="AM26" s="1245">
        <v>165.1105</v>
      </c>
      <c r="AN26" s="1245">
        <v>154.08610000000002</v>
      </c>
      <c r="AO26" s="1245">
        <v>149.0051</v>
      </c>
      <c r="AP26" s="1245">
        <v>146.0556</v>
      </c>
      <c r="AQ26" s="1245">
        <v>149.7602</v>
      </c>
      <c r="AR26" s="1245">
        <v>150.19670000000002</v>
      </c>
      <c r="AS26" s="1245">
        <v>159.51660000000001</v>
      </c>
      <c r="AT26" s="1246">
        <v>165.4434</v>
      </c>
      <c r="AV26" s="334" t="s">
        <v>129</v>
      </c>
      <c r="AW26" s="1224" t="s">
        <v>105</v>
      </c>
      <c r="AX26" s="1245">
        <v>159.00049999999999</v>
      </c>
      <c r="AY26" s="1245">
        <v>164.5367</v>
      </c>
      <c r="AZ26" s="1245">
        <v>166.23</v>
      </c>
      <c r="BA26" s="1245">
        <v>167.96270000000001</v>
      </c>
      <c r="BB26" s="1245">
        <v>166.45699999999999</v>
      </c>
      <c r="BC26" s="1245">
        <v>171.9907</v>
      </c>
      <c r="BD26" s="1245">
        <v>172.23660000000001</v>
      </c>
      <c r="BE26" s="1245">
        <v>178.33920000000001</v>
      </c>
      <c r="BF26" s="1245">
        <v>188.28739999999999</v>
      </c>
      <c r="BG26" s="1245">
        <v>192.83750000000001</v>
      </c>
      <c r="BH26" s="1245">
        <v>188.32640000000001</v>
      </c>
      <c r="BI26" s="1245">
        <v>180.61709999999999</v>
      </c>
      <c r="BK26" s="334" t="s">
        <v>130</v>
      </c>
      <c r="BL26" s="1224" t="s">
        <v>105</v>
      </c>
      <c r="BM26" s="351">
        <v>179.78</v>
      </c>
      <c r="BN26" s="362">
        <v>174.65</v>
      </c>
      <c r="BO26" s="362">
        <v>175.45</v>
      </c>
      <c r="BP26" s="362">
        <v>177.19</v>
      </c>
      <c r="BQ26" s="362">
        <v>177.82</v>
      </c>
      <c r="BR26" s="362">
        <v>179.48</v>
      </c>
      <c r="BS26" s="362">
        <v>190.16</v>
      </c>
      <c r="BT26" s="362">
        <v>198.95</v>
      </c>
      <c r="BU26" s="362">
        <v>199.16</v>
      </c>
      <c r="BV26" s="362">
        <v>189.69</v>
      </c>
      <c r="BW26" s="362">
        <v>183.09</v>
      </c>
      <c r="BX26" s="363">
        <v>182.43</v>
      </c>
      <c r="BZ26" s="229" t="s">
        <v>130</v>
      </c>
      <c r="CA26" s="314" t="s">
        <v>105</v>
      </c>
      <c r="CB26" s="364">
        <v>168.22548387096774</v>
      </c>
      <c r="CC26" s="365">
        <v>159.4443</v>
      </c>
      <c r="CD26" s="365">
        <v>146.5377</v>
      </c>
      <c r="CE26" s="365">
        <v>170.02600000000001</v>
      </c>
      <c r="CF26" s="365">
        <v>173.6439</v>
      </c>
      <c r="CG26" s="365">
        <v>176.386</v>
      </c>
      <c r="CH26" s="365">
        <v>178.64060000000001</v>
      </c>
      <c r="CI26" s="365">
        <v>169.57840000000002</v>
      </c>
      <c r="CJ26" s="365">
        <v>160.64070000000001</v>
      </c>
      <c r="CK26" s="365">
        <v>148.3648</v>
      </c>
      <c r="CL26" s="365">
        <v>142.63800000000001</v>
      </c>
      <c r="CM26" s="366">
        <v>130.49809999999999</v>
      </c>
      <c r="CO26" s="229" t="s">
        <v>130</v>
      </c>
      <c r="CP26" s="314" t="s">
        <v>105</v>
      </c>
      <c r="CQ26" s="541">
        <v>126.14230000000001</v>
      </c>
      <c r="CR26" s="541">
        <v>132.2354</v>
      </c>
      <c r="CS26" s="541">
        <v>149.8674</v>
      </c>
      <c r="CT26" s="541">
        <v>153.78900000000002</v>
      </c>
      <c r="CU26" s="541">
        <v>153.80450000000002</v>
      </c>
      <c r="CV26" s="541">
        <v>148.03700000000001</v>
      </c>
      <c r="CW26" s="541">
        <v>147.31870000000001</v>
      </c>
      <c r="CX26" s="541">
        <v>146.68290000000002</v>
      </c>
      <c r="CY26" s="541">
        <v>155.1413</v>
      </c>
      <c r="CZ26" s="541">
        <v>152.1652</v>
      </c>
      <c r="DA26" s="541">
        <v>131.4273</v>
      </c>
      <c r="DB26" s="741">
        <v>121.95970000000001</v>
      </c>
      <c r="DE26" s="229" t="s">
        <v>130</v>
      </c>
      <c r="DF26" s="314" t="s">
        <v>105</v>
      </c>
      <c r="DG26" s="767">
        <v>129.63</v>
      </c>
      <c r="DH26" s="767">
        <v>138.6497</v>
      </c>
      <c r="DI26" s="767">
        <v>137.31190000000001</v>
      </c>
      <c r="DJ26" s="767">
        <v>139.34870000000001</v>
      </c>
      <c r="DK26" s="767">
        <v>147.35580000000002</v>
      </c>
      <c r="DL26" s="767">
        <v>160.2653</v>
      </c>
      <c r="DM26" s="767">
        <v>176.06650000000002</v>
      </c>
      <c r="DN26" s="767">
        <v>172.30520000000001</v>
      </c>
      <c r="DO26" s="767">
        <v>175.1097</v>
      </c>
      <c r="DP26" s="767">
        <v>169.2884</v>
      </c>
      <c r="DQ26" s="767">
        <v>158.41570000000002</v>
      </c>
      <c r="DR26" s="785">
        <v>158.8081</v>
      </c>
      <c r="DU26" s="229" t="s">
        <v>130</v>
      </c>
      <c r="DV26" s="963" t="s">
        <v>105</v>
      </c>
      <c r="DW26" s="767">
        <v>153.68350000000001</v>
      </c>
      <c r="DX26" s="767">
        <v>145.5521</v>
      </c>
      <c r="DY26" s="767">
        <v>151.56229999999999</v>
      </c>
      <c r="DZ26" s="767">
        <v>174.9417</v>
      </c>
      <c r="EA26" s="767">
        <v>183.62870000000001</v>
      </c>
      <c r="EB26" s="767">
        <v>183.24930000000001</v>
      </c>
      <c r="EC26" s="767">
        <v>172.32160000000002</v>
      </c>
      <c r="ED26" s="767">
        <v>168.0506</v>
      </c>
      <c r="EE26" s="767">
        <v>167.1575</v>
      </c>
      <c r="EF26" s="767">
        <v>154.90880000000001</v>
      </c>
      <c r="EG26" s="767">
        <v>148.00700000000001</v>
      </c>
      <c r="EH26" s="785">
        <v>145.3458</v>
      </c>
      <c r="EJ26" s="229" t="s">
        <v>130</v>
      </c>
      <c r="EK26" s="963" t="s">
        <v>105</v>
      </c>
      <c r="EL26" s="1132">
        <v>139.3426</v>
      </c>
      <c r="EM26" s="1132">
        <v>141.44210000000001</v>
      </c>
      <c r="EN26" s="1132">
        <v>148.86510000000001</v>
      </c>
      <c r="EO26" s="1132">
        <v>147.0377</v>
      </c>
      <c r="EP26" s="1132">
        <v>140.8612</v>
      </c>
      <c r="EQ26" s="1132">
        <v>145.09790000000001</v>
      </c>
      <c r="ER26" s="1132">
        <v>147.0669</v>
      </c>
      <c r="ES26" s="1132">
        <v>151.74979999999999</v>
      </c>
      <c r="ET26" s="1132">
        <v>153.52260000000001</v>
      </c>
      <c r="EU26" s="1132">
        <v>142.9982</v>
      </c>
      <c r="EV26" s="1132">
        <v>139.46100000000001</v>
      </c>
      <c r="EW26" s="1270">
        <v>130.37690000000001</v>
      </c>
      <c r="EY26" s="229" t="s">
        <v>129</v>
      </c>
      <c r="EZ26" s="963" t="s">
        <v>105</v>
      </c>
      <c r="FA26" s="1485">
        <v>121.87</v>
      </c>
      <c r="FB26" s="1456">
        <v>124.78</v>
      </c>
      <c r="FC26" s="1456">
        <v>129.71</v>
      </c>
      <c r="FD26" s="1456">
        <v>165.53</v>
      </c>
      <c r="FE26" s="1456">
        <v>183.08</v>
      </c>
      <c r="FF26" s="1456">
        <v>175.51</v>
      </c>
      <c r="FG26" s="1456">
        <v>159.93</v>
      </c>
      <c r="FH26" s="1456">
        <v>170.49</v>
      </c>
      <c r="FI26" s="1456">
        <v>173.16</v>
      </c>
      <c r="FJ26" s="1456">
        <v>174.24</v>
      </c>
      <c r="FK26" s="1456">
        <v>180.37</v>
      </c>
      <c r="FL26" s="1486">
        <v>197.7</v>
      </c>
    </row>
    <row r="27" spans="2:168" ht="15.95" customHeight="1">
      <c r="B27" s="344" t="s">
        <v>129</v>
      </c>
      <c r="C27" s="1240" t="s">
        <v>105</v>
      </c>
      <c r="D27" s="1257">
        <v>151.50700000000001</v>
      </c>
      <c r="E27" s="1241">
        <v>149.4205</v>
      </c>
      <c r="F27" s="1242">
        <v>155.46</v>
      </c>
      <c r="G27" s="1242">
        <v>162.15780000000001</v>
      </c>
      <c r="H27" s="1242">
        <v>164.74270000000001</v>
      </c>
      <c r="I27" s="1242">
        <v>169.48650000000001</v>
      </c>
      <c r="J27" s="1242">
        <v>164.8982</v>
      </c>
      <c r="K27" s="1242">
        <v>160.2458</v>
      </c>
      <c r="L27" s="1242">
        <v>166.2389</v>
      </c>
      <c r="M27" s="1242">
        <v>154.7319</v>
      </c>
      <c r="N27" s="1242">
        <v>141.1575</v>
      </c>
      <c r="O27" s="1243">
        <v>141.31050000000002</v>
      </c>
      <c r="Q27" s="344" t="s">
        <v>129</v>
      </c>
      <c r="R27" s="1240" t="s">
        <v>105</v>
      </c>
      <c r="S27" s="1242">
        <v>137.0181</v>
      </c>
      <c r="T27" s="1242">
        <v>137.2002</v>
      </c>
      <c r="U27" s="1242">
        <v>140.8246</v>
      </c>
      <c r="V27" s="1242">
        <v>141.68680000000001</v>
      </c>
      <c r="W27" s="1242">
        <v>145.3109</v>
      </c>
      <c r="X27" s="1242">
        <v>153.98400000000001</v>
      </c>
      <c r="Y27" s="1242">
        <v>153.6165</v>
      </c>
      <c r="Z27" s="1242">
        <v>153.6765</v>
      </c>
      <c r="AA27" s="1242">
        <v>156.0488</v>
      </c>
      <c r="AB27" s="1242">
        <v>139.78210000000001</v>
      </c>
      <c r="AC27" s="1242">
        <v>138.99379999999999</v>
      </c>
      <c r="AD27" s="1243">
        <v>146.30280000000002</v>
      </c>
      <c r="AG27" s="334"/>
      <c r="AH27" s="1224" t="s">
        <v>135</v>
      </c>
      <c r="AI27" s="1244">
        <v>512.17650000000003</v>
      </c>
      <c r="AJ27" s="1245">
        <v>508.54570000000001</v>
      </c>
      <c r="AK27" s="1245">
        <v>532.37520000000006</v>
      </c>
      <c r="AL27" s="1245">
        <v>548.25869999999998</v>
      </c>
      <c r="AM27" s="1245">
        <v>570.09350000000006</v>
      </c>
      <c r="AN27" s="1245">
        <v>532.02830000000006</v>
      </c>
      <c r="AO27" s="1245">
        <v>514.48480000000006</v>
      </c>
      <c r="AP27" s="1245">
        <v>504.30100000000004</v>
      </c>
      <c r="AQ27" s="1245">
        <v>517.09199999999998</v>
      </c>
      <c r="AR27" s="1245">
        <v>518.59940000000006</v>
      </c>
      <c r="AS27" s="1245">
        <v>550.779</v>
      </c>
      <c r="AT27" s="1246">
        <v>571.24290000000008</v>
      </c>
      <c r="AV27" s="334"/>
      <c r="AW27" s="1224" t="s">
        <v>135</v>
      </c>
      <c r="AX27" s="1245">
        <v>548.99710000000005</v>
      </c>
      <c r="AY27" s="1245">
        <v>568.11239999999998</v>
      </c>
      <c r="AZ27" s="1245">
        <v>573.95899999999995</v>
      </c>
      <c r="BA27" s="1245">
        <v>579.94169999999997</v>
      </c>
      <c r="BB27" s="1245">
        <v>574.74289999999996</v>
      </c>
      <c r="BC27" s="1245">
        <v>593.84969999999998</v>
      </c>
      <c r="BD27" s="1245">
        <v>594.69870000000003</v>
      </c>
      <c r="BE27" s="1245">
        <v>615.76969999999994</v>
      </c>
      <c r="BF27" s="1245">
        <v>650.11869999999999</v>
      </c>
      <c r="BG27" s="1245">
        <v>665.82939999999996</v>
      </c>
      <c r="BH27" s="1245">
        <v>650.25329999999997</v>
      </c>
      <c r="BI27" s="1245">
        <v>623.6345</v>
      </c>
      <c r="BK27" s="334" t="s">
        <v>129</v>
      </c>
      <c r="BL27" s="1224" t="s">
        <v>105</v>
      </c>
      <c r="BM27" s="351">
        <v>173.11</v>
      </c>
      <c r="BN27" s="362">
        <v>165.94</v>
      </c>
      <c r="BO27" s="362">
        <v>170.02</v>
      </c>
      <c r="BP27" s="362">
        <v>175.24</v>
      </c>
      <c r="BQ27" s="362">
        <v>172.08</v>
      </c>
      <c r="BR27" s="362">
        <v>176.45</v>
      </c>
      <c r="BS27" s="362">
        <v>183.64</v>
      </c>
      <c r="BT27" s="362">
        <v>192.13</v>
      </c>
      <c r="BU27" s="362">
        <v>189.91</v>
      </c>
      <c r="BV27" s="362">
        <v>180.68</v>
      </c>
      <c r="BW27" s="362">
        <v>175.24</v>
      </c>
      <c r="BX27" s="363">
        <v>175.63</v>
      </c>
      <c r="BZ27" s="229" t="s">
        <v>129</v>
      </c>
      <c r="CA27" s="314" t="s">
        <v>105</v>
      </c>
      <c r="CB27" s="364">
        <v>165.87038177523993</v>
      </c>
      <c r="CC27" s="365">
        <v>159.14590000000001</v>
      </c>
      <c r="CD27" s="365">
        <v>147.97290000000001</v>
      </c>
      <c r="CE27" s="365">
        <v>164.8638</v>
      </c>
      <c r="CF27" s="365">
        <v>167.38670000000002</v>
      </c>
      <c r="CG27" s="365">
        <v>171.34650000000002</v>
      </c>
      <c r="CH27" s="365">
        <v>173.33610000000002</v>
      </c>
      <c r="CI27" s="365">
        <v>164.53290000000001</v>
      </c>
      <c r="CJ27" s="365">
        <v>159.10060000000001</v>
      </c>
      <c r="CK27" s="365">
        <v>148.7302</v>
      </c>
      <c r="CL27" s="365">
        <v>144.6294</v>
      </c>
      <c r="CM27" s="366">
        <v>136.5292</v>
      </c>
      <c r="CO27" s="229" t="s">
        <v>129</v>
      </c>
      <c r="CP27" s="314" t="s">
        <v>105</v>
      </c>
      <c r="CQ27" s="541">
        <v>128.4932</v>
      </c>
      <c r="CR27" s="541">
        <v>137.7621</v>
      </c>
      <c r="CS27" s="541">
        <v>144.1523</v>
      </c>
      <c r="CT27" s="541">
        <v>149.63500000000002</v>
      </c>
      <c r="CU27" s="541">
        <v>148.30420000000001</v>
      </c>
      <c r="CV27" s="541">
        <v>147.9177</v>
      </c>
      <c r="CW27" s="541">
        <v>144.04230000000001</v>
      </c>
      <c r="CX27" s="541">
        <v>140.5265</v>
      </c>
      <c r="CY27" s="541">
        <v>145.5343</v>
      </c>
      <c r="CZ27" s="541">
        <v>144.26770000000002</v>
      </c>
      <c r="DA27" s="541">
        <v>132.0453</v>
      </c>
      <c r="DB27" s="741">
        <v>127.209</v>
      </c>
      <c r="DE27" s="229" t="s">
        <v>129</v>
      </c>
      <c r="DF27" s="314" t="s">
        <v>105</v>
      </c>
      <c r="DG27" s="767">
        <v>131.6748</v>
      </c>
      <c r="DH27" s="767">
        <v>133.57070000000002</v>
      </c>
      <c r="DI27" s="767">
        <v>133.2303</v>
      </c>
      <c r="DJ27" s="767">
        <v>133.88730000000001</v>
      </c>
      <c r="DK27" s="767">
        <v>140.74870000000001</v>
      </c>
      <c r="DL27" s="767">
        <v>153.3723</v>
      </c>
      <c r="DM27" s="767">
        <v>160.70580000000001</v>
      </c>
      <c r="DN27" s="767">
        <v>159.41679999999999</v>
      </c>
      <c r="DO27" s="767">
        <v>161.99200000000002</v>
      </c>
      <c r="DP27" s="767">
        <v>159.2971</v>
      </c>
      <c r="DQ27" s="767">
        <v>153.2063</v>
      </c>
      <c r="DR27" s="785">
        <v>155.60420000000002</v>
      </c>
      <c r="DU27" s="229" t="s">
        <v>129</v>
      </c>
      <c r="DV27" s="963" t="s">
        <v>105</v>
      </c>
      <c r="DW27" s="767">
        <v>149.6223</v>
      </c>
      <c r="DX27" s="767">
        <v>150.2157</v>
      </c>
      <c r="DY27" s="767">
        <v>155.46940000000001</v>
      </c>
      <c r="DZ27" s="767">
        <v>169.78630000000001</v>
      </c>
      <c r="EA27" s="767">
        <v>178.21260000000001</v>
      </c>
      <c r="EB27" s="767">
        <v>182.93600000000001</v>
      </c>
      <c r="EC27" s="767">
        <v>175.4974</v>
      </c>
      <c r="ED27" s="767">
        <v>173.28579999999999</v>
      </c>
      <c r="EE27" s="767">
        <v>167.97230000000002</v>
      </c>
      <c r="EF27" s="767">
        <v>151.41679999999999</v>
      </c>
      <c r="EG27" s="767">
        <v>145.1747</v>
      </c>
      <c r="EH27" s="785">
        <v>143.12710000000001</v>
      </c>
      <c r="EJ27" s="229" t="s">
        <v>129</v>
      </c>
      <c r="EK27" s="963" t="s">
        <v>105</v>
      </c>
      <c r="EL27" s="1132">
        <v>138.5635</v>
      </c>
      <c r="EM27" s="1132">
        <v>143.70430000000002</v>
      </c>
      <c r="EN27" s="1132">
        <v>151.94</v>
      </c>
      <c r="EO27" s="1132">
        <v>148.68600000000001</v>
      </c>
      <c r="EP27" s="1132">
        <v>143.38230000000001</v>
      </c>
      <c r="EQ27" s="1132">
        <v>147.26770000000002</v>
      </c>
      <c r="ER27" s="1132">
        <v>143.64420000000001</v>
      </c>
      <c r="ES27" s="1132">
        <v>132.3681</v>
      </c>
      <c r="ET27" s="1132">
        <v>139.18700000000001</v>
      </c>
      <c r="EU27" s="1132">
        <v>135.70520000000002</v>
      </c>
      <c r="EV27" s="1132">
        <v>129.6233</v>
      </c>
      <c r="EW27" s="1270">
        <v>124.70650000000001</v>
      </c>
      <c r="EY27" s="229" t="s">
        <v>131</v>
      </c>
      <c r="EZ27" s="963" t="s">
        <v>105</v>
      </c>
      <c r="FA27" s="1485">
        <v>142.61000000000001</v>
      </c>
      <c r="FB27" s="1456">
        <v>141.4</v>
      </c>
      <c r="FC27" s="1456">
        <v>144.52000000000001</v>
      </c>
      <c r="FD27" s="1456">
        <v>172.27</v>
      </c>
      <c r="FE27" s="1456">
        <v>180.97</v>
      </c>
      <c r="FF27" s="1456">
        <v>187.37</v>
      </c>
      <c r="FG27" s="1456">
        <v>184.18</v>
      </c>
      <c r="FH27" s="1456">
        <v>188.09</v>
      </c>
      <c r="FI27" s="1456">
        <v>190.45</v>
      </c>
      <c r="FJ27" s="1456">
        <v>192.02</v>
      </c>
      <c r="FK27" s="1456">
        <v>194.76</v>
      </c>
      <c r="FL27" s="1486">
        <v>207.62</v>
      </c>
    </row>
    <row r="28" spans="2:168" ht="15.95" customHeight="1">
      <c r="B28" s="344"/>
      <c r="C28" s="1240" t="s">
        <v>135</v>
      </c>
      <c r="D28" s="1257">
        <v>523.1232</v>
      </c>
      <c r="E28" s="1260">
        <v>515.91890000000001</v>
      </c>
      <c r="F28" s="1261">
        <v>536.77229999999997</v>
      </c>
      <c r="G28" s="1261">
        <v>559.89830000000006</v>
      </c>
      <c r="H28" s="1261">
        <v>568.82350000000008</v>
      </c>
      <c r="I28" s="1261">
        <v>585.20299999999997</v>
      </c>
      <c r="J28" s="1261">
        <v>569.36030000000005</v>
      </c>
      <c r="K28" s="1261">
        <v>553.29680000000008</v>
      </c>
      <c r="L28" s="1261">
        <v>573.98969999999997</v>
      </c>
      <c r="M28" s="1258">
        <v>534.25840000000005</v>
      </c>
      <c r="N28" s="1258">
        <v>487.38870000000003</v>
      </c>
      <c r="O28" s="1262">
        <v>487.91680000000002</v>
      </c>
      <c r="Q28" s="344"/>
      <c r="R28" s="1240" t="s">
        <v>135</v>
      </c>
      <c r="S28" s="1261">
        <v>473.09610000000004</v>
      </c>
      <c r="T28" s="1261">
        <v>473.72500000000002</v>
      </c>
      <c r="U28" s="1261">
        <v>486.23900000000003</v>
      </c>
      <c r="V28" s="1261">
        <v>489.21600000000001</v>
      </c>
      <c r="W28" s="1261">
        <v>501.72970000000004</v>
      </c>
      <c r="X28" s="1261">
        <v>531.67600000000004</v>
      </c>
      <c r="Y28" s="1261">
        <v>530.40710000000001</v>
      </c>
      <c r="Z28" s="1258">
        <v>530.61419999999998</v>
      </c>
      <c r="AA28" s="1258">
        <v>538.80529999999999</v>
      </c>
      <c r="AB28" s="1261">
        <v>482.6397</v>
      </c>
      <c r="AC28" s="1261">
        <v>479.91770000000002</v>
      </c>
      <c r="AD28" s="1262">
        <v>505.1542</v>
      </c>
      <c r="AG28" s="334" t="s">
        <v>114</v>
      </c>
      <c r="AH28" s="1224" t="s">
        <v>105</v>
      </c>
      <c r="AI28" s="1263">
        <v>141.30970000000002</v>
      </c>
      <c r="AJ28" s="1264">
        <v>148.0607</v>
      </c>
      <c r="AK28" s="1264">
        <v>151.99680000000001</v>
      </c>
      <c r="AL28" s="1264">
        <v>158.17670000000001</v>
      </c>
      <c r="AM28" s="1264">
        <v>158.65479999999999</v>
      </c>
      <c r="AN28" s="1264">
        <v>159.13</v>
      </c>
      <c r="AO28" s="1264">
        <v>160.72900000000001</v>
      </c>
      <c r="AP28" s="1264">
        <v>157.62260000000001</v>
      </c>
      <c r="AQ28" s="1245">
        <v>156.47329999999999</v>
      </c>
      <c r="AR28" s="1245">
        <v>157.95480000000001</v>
      </c>
      <c r="AS28" s="1264">
        <v>165.2833</v>
      </c>
      <c r="AT28" s="1265">
        <v>165.45160000000001</v>
      </c>
      <c r="AV28" s="334" t="s">
        <v>114</v>
      </c>
      <c r="AW28" s="1224" t="s">
        <v>105</v>
      </c>
      <c r="AX28" s="1264">
        <v>163.8871</v>
      </c>
      <c r="AY28" s="1264">
        <v>164.0034</v>
      </c>
      <c r="AZ28" s="1264">
        <v>164.50649999999999</v>
      </c>
      <c r="BA28" s="1264">
        <v>171.22</v>
      </c>
      <c r="BB28" s="1264">
        <v>169.99350000000001</v>
      </c>
      <c r="BC28" s="1264">
        <v>170.61330000000001</v>
      </c>
      <c r="BD28" s="1264">
        <v>165.48390000000001</v>
      </c>
      <c r="BE28" s="1245">
        <v>181.66130000000001</v>
      </c>
      <c r="BF28" s="1245">
        <v>193.79</v>
      </c>
      <c r="BG28" s="1264">
        <v>192.57740000000001</v>
      </c>
      <c r="BH28" s="1264">
        <v>184.51</v>
      </c>
      <c r="BI28" s="1264">
        <v>173.29679999999999</v>
      </c>
      <c r="BK28" s="334"/>
      <c r="BL28" s="1224" t="s">
        <v>135</v>
      </c>
      <c r="BM28" s="352">
        <v>597.72</v>
      </c>
      <c r="BN28" s="367">
        <v>572.96</v>
      </c>
      <c r="BO28" s="367">
        <v>587.04999999999995</v>
      </c>
      <c r="BP28" s="367">
        <v>605.07000000000005</v>
      </c>
      <c r="BQ28" s="367">
        <v>594.16999999999996</v>
      </c>
      <c r="BR28" s="367">
        <v>609.23</v>
      </c>
      <c r="BS28" s="367">
        <v>634.08000000000004</v>
      </c>
      <c r="BT28" s="367">
        <v>663.39</v>
      </c>
      <c r="BU28" s="367">
        <v>655.73</v>
      </c>
      <c r="BV28" s="367">
        <v>623.86</v>
      </c>
      <c r="BW28" s="367">
        <v>605.07000000000005</v>
      </c>
      <c r="BX28" s="368">
        <v>606.41</v>
      </c>
      <c r="BZ28" s="316"/>
      <c r="CA28" s="314" t="s">
        <v>135</v>
      </c>
      <c r="CB28" s="369">
        <v>572.71387096774185</v>
      </c>
      <c r="CC28" s="370">
        <v>549.49890000000005</v>
      </c>
      <c r="CD28" s="370">
        <v>516.48030000000006</v>
      </c>
      <c r="CE28" s="370">
        <v>569.24170000000004</v>
      </c>
      <c r="CF28" s="370">
        <v>577.9529</v>
      </c>
      <c r="CG28" s="370">
        <v>591.62530000000004</v>
      </c>
      <c r="CH28" s="370">
        <v>598.49480000000005</v>
      </c>
      <c r="CI28" s="370">
        <v>568.09900000000005</v>
      </c>
      <c r="CJ28" s="370">
        <v>549.34270000000004</v>
      </c>
      <c r="CK28" s="370">
        <v>513.53579999999999</v>
      </c>
      <c r="CL28" s="370">
        <v>499.37630000000001</v>
      </c>
      <c r="CM28" s="371">
        <v>471.40800000000002</v>
      </c>
      <c r="CO28" s="229"/>
      <c r="CP28" s="314" t="s">
        <v>135</v>
      </c>
      <c r="CQ28" s="542"/>
      <c r="CR28" s="542"/>
      <c r="CS28" s="542"/>
      <c r="CT28" s="541"/>
      <c r="CU28" s="541"/>
      <c r="CV28" s="541"/>
      <c r="CW28" s="541"/>
      <c r="CX28" s="541"/>
      <c r="CY28" s="541"/>
      <c r="CZ28" s="541"/>
      <c r="DA28" s="541"/>
      <c r="DB28" s="741"/>
      <c r="DE28" s="229" t="s">
        <v>114</v>
      </c>
      <c r="DF28" s="314" t="s">
        <v>105</v>
      </c>
      <c r="DG28" s="767">
        <v>129.4194</v>
      </c>
      <c r="DH28" s="767">
        <v>130.6</v>
      </c>
      <c r="DI28" s="767">
        <v>128.86449999999999</v>
      </c>
      <c r="DJ28" s="767">
        <v>128.5</v>
      </c>
      <c r="DK28" s="767">
        <v>140.0968</v>
      </c>
      <c r="DL28" s="767">
        <v>156.01670000000001</v>
      </c>
      <c r="DM28" s="767">
        <v>167.2484</v>
      </c>
      <c r="DN28" s="767">
        <v>168.15810000000002</v>
      </c>
      <c r="DO28" s="767">
        <v>170.94</v>
      </c>
      <c r="DP28" s="767">
        <v>160.2903</v>
      </c>
      <c r="DQ28" s="767">
        <v>156.04330000000002</v>
      </c>
      <c r="DR28" s="785">
        <v>159.02260000000001</v>
      </c>
      <c r="DU28" s="229" t="s">
        <v>114</v>
      </c>
      <c r="DV28" s="963" t="s">
        <v>105</v>
      </c>
      <c r="DW28" s="767">
        <v>155.87739999999999</v>
      </c>
      <c r="DX28" s="767">
        <v>155.1464</v>
      </c>
      <c r="DY28" s="767">
        <v>160.06450000000001</v>
      </c>
      <c r="DZ28" s="767">
        <v>174.27330000000001</v>
      </c>
      <c r="EA28" s="767">
        <v>180.60320000000002</v>
      </c>
      <c r="EB28" s="767">
        <v>183.33</v>
      </c>
      <c r="EC28" s="767">
        <v>176.2226</v>
      </c>
      <c r="ED28" s="767">
        <v>172.56450000000001</v>
      </c>
      <c r="EE28" s="767">
        <v>167.26330000000002</v>
      </c>
      <c r="EF28" s="767">
        <v>152.12900000000002</v>
      </c>
      <c r="EG28" s="767">
        <v>147.41330000000002</v>
      </c>
      <c r="EH28" s="785">
        <v>143.8903</v>
      </c>
      <c r="EJ28" s="229" t="s">
        <v>114</v>
      </c>
      <c r="EK28" s="963" t="s">
        <v>105</v>
      </c>
      <c r="EL28" s="1132">
        <v>136.12260000000001</v>
      </c>
      <c r="EM28" s="1132">
        <v>142.71430000000001</v>
      </c>
      <c r="EN28" s="1132">
        <v>150.59350000000001</v>
      </c>
      <c r="EO28" s="1132">
        <v>146.33670000000001</v>
      </c>
      <c r="EP28" s="1132">
        <v>141.93550000000002</v>
      </c>
      <c r="EQ28" s="1132">
        <v>146.96</v>
      </c>
      <c r="ER28" s="1132">
        <v>144.61610000000002</v>
      </c>
      <c r="ES28" s="1132">
        <v>0</v>
      </c>
      <c r="ET28" s="1132">
        <v>0</v>
      </c>
      <c r="EU28" s="1132" t="s">
        <v>457</v>
      </c>
      <c r="EV28" s="1132" t="s">
        <v>457</v>
      </c>
      <c r="EW28" s="1270" t="s">
        <v>457</v>
      </c>
      <c r="EY28" s="229"/>
      <c r="EZ28" s="963" t="s">
        <v>136</v>
      </c>
      <c r="FA28" s="1487">
        <v>45635.73</v>
      </c>
      <c r="FB28" s="1457">
        <v>44951.09</v>
      </c>
      <c r="FC28" s="1457">
        <v>45685.16</v>
      </c>
      <c r="FD28" s="1457">
        <v>55315.97</v>
      </c>
      <c r="FE28" s="1457">
        <v>58767.45</v>
      </c>
      <c r="FF28" s="1457">
        <v>60482.1</v>
      </c>
      <c r="FG28" s="1457">
        <v>59883.5</v>
      </c>
      <c r="FH28" s="1457">
        <v>61464.9</v>
      </c>
      <c r="FI28" s="1457">
        <v>63267.08</v>
      </c>
      <c r="FJ28" s="1457">
        <v>63666.67</v>
      </c>
      <c r="FK28" s="1457">
        <v>64898.1</v>
      </c>
      <c r="FL28" s="1488">
        <v>68686.69</v>
      </c>
    </row>
    <row r="29" spans="2:168" ht="15.95" customHeight="1">
      <c r="B29" s="344" t="s">
        <v>114</v>
      </c>
      <c r="C29" s="1240" t="s">
        <v>105</v>
      </c>
      <c r="D29" s="1257">
        <v>143.1645</v>
      </c>
      <c r="E29" s="1260">
        <v>140.69999999999999</v>
      </c>
      <c r="F29" s="1261">
        <v>143.0129</v>
      </c>
      <c r="G29" s="1261">
        <v>148.4667</v>
      </c>
      <c r="H29" s="1261">
        <v>150.9581</v>
      </c>
      <c r="I29" s="1261">
        <v>156.66330000000002</v>
      </c>
      <c r="J29" s="1261">
        <v>158.43550000000002</v>
      </c>
      <c r="K29" s="1261">
        <v>159.07420000000002</v>
      </c>
      <c r="L29" s="1261">
        <v>151.73670000000001</v>
      </c>
      <c r="M29" s="1258">
        <v>140.59350000000001</v>
      </c>
      <c r="N29" s="1258">
        <v>139.0933</v>
      </c>
      <c r="O29" s="1262">
        <v>135.93870000000001</v>
      </c>
      <c r="Q29" s="344" t="s">
        <v>114</v>
      </c>
      <c r="R29" s="1240" t="s">
        <v>105</v>
      </c>
      <c r="S29" s="1261">
        <v>135.0806</v>
      </c>
      <c r="T29" s="1261">
        <v>141.69999999999999</v>
      </c>
      <c r="U29" s="1261">
        <v>136.54519999999999</v>
      </c>
      <c r="V29" s="1261">
        <v>138.02000000000001</v>
      </c>
      <c r="W29" s="1261">
        <v>145.97740000000002</v>
      </c>
      <c r="X29" s="1261">
        <v>155.9933</v>
      </c>
      <c r="Y29" s="1261">
        <v>152.07740000000001</v>
      </c>
      <c r="Z29" s="1258">
        <v>154.41290000000001</v>
      </c>
      <c r="AA29" s="1258">
        <v>147.5933</v>
      </c>
      <c r="AB29" s="1261">
        <v>144.13550000000001</v>
      </c>
      <c r="AC29" s="1261">
        <v>148.9933</v>
      </c>
      <c r="AD29" s="1262">
        <v>153.9742</v>
      </c>
      <c r="AG29" s="334" t="s">
        <v>131</v>
      </c>
      <c r="AH29" s="1224" t="s">
        <v>105</v>
      </c>
      <c r="AI29" s="1263">
        <v>140.02200000000002</v>
      </c>
      <c r="AJ29" s="1264">
        <v>141.62210000000002</v>
      </c>
      <c r="AK29" s="1264">
        <v>145.44499999999999</v>
      </c>
      <c r="AL29" s="1264">
        <v>154.2133</v>
      </c>
      <c r="AM29" s="1264">
        <v>157.5857</v>
      </c>
      <c r="AN29" s="1264">
        <v>157.006</v>
      </c>
      <c r="AO29" s="1264">
        <v>160.75400000000002</v>
      </c>
      <c r="AP29" s="1264">
        <v>157.72920000000002</v>
      </c>
      <c r="AQ29" s="1245">
        <v>153.4811</v>
      </c>
      <c r="AR29" s="1245">
        <v>153.5866</v>
      </c>
      <c r="AS29" s="1264">
        <v>160.52430000000001</v>
      </c>
      <c r="AT29" s="1265">
        <v>166.84950000000001</v>
      </c>
      <c r="AV29" s="334" t="s">
        <v>131</v>
      </c>
      <c r="AW29" s="1247" t="s">
        <v>105</v>
      </c>
      <c r="AX29" s="1264">
        <v>158.63249999999999</v>
      </c>
      <c r="AY29" s="1264">
        <v>165.50110000000001</v>
      </c>
      <c r="AZ29" s="1264">
        <v>163.97890000000001</v>
      </c>
      <c r="BA29" s="1264">
        <v>165.97239999999999</v>
      </c>
      <c r="BB29" s="1264">
        <v>166.65110000000001</v>
      </c>
      <c r="BC29" s="1264">
        <v>170.1532</v>
      </c>
      <c r="BD29" s="1264">
        <v>172.91849999999999</v>
      </c>
      <c r="BE29" s="1245">
        <v>183.92449999999999</v>
      </c>
      <c r="BF29" s="1245">
        <v>188.86539999999999</v>
      </c>
      <c r="BG29" s="1264">
        <v>190.1026</v>
      </c>
      <c r="BH29" s="1264">
        <v>182.21969999999999</v>
      </c>
      <c r="BI29" s="1264">
        <v>173.34569999999999</v>
      </c>
      <c r="BK29" s="334" t="s">
        <v>114</v>
      </c>
      <c r="BL29" s="1224" t="s">
        <v>105</v>
      </c>
      <c r="BM29" s="345">
        <v>169.54</v>
      </c>
      <c r="BN29" s="362">
        <v>169.58</v>
      </c>
      <c r="BO29" s="362">
        <v>170.51</v>
      </c>
      <c r="BP29" s="362">
        <v>171.07</v>
      </c>
      <c r="BQ29" s="362">
        <v>163.28</v>
      </c>
      <c r="BR29" s="362">
        <v>166.91</v>
      </c>
      <c r="BS29" s="362">
        <v>173.76</v>
      </c>
      <c r="BT29" s="362">
        <v>186.1</v>
      </c>
      <c r="BU29" s="362">
        <v>182.32</v>
      </c>
      <c r="BV29" s="362">
        <v>172.97</v>
      </c>
      <c r="BW29" s="362">
        <v>164.8</v>
      </c>
      <c r="BX29" s="363">
        <v>160.97999999999999</v>
      </c>
      <c r="BZ29" s="229" t="s">
        <v>114</v>
      </c>
      <c r="CA29" s="314" t="s">
        <v>105</v>
      </c>
      <c r="CB29" s="364">
        <v>153.14193548387098</v>
      </c>
      <c r="CC29" s="365">
        <v>151.63930000000002</v>
      </c>
      <c r="CD29" s="365">
        <v>153.9461</v>
      </c>
      <c r="CE29" s="365">
        <v>159.26330000000002</v>
      </c>
      <c r="CF29" s="365">
        <v>161.62900000000002</v>
      </c>
      <c r="CG29" s="365">
        <v>171.07330000000002</v>
      </c>
      <c r="CH29" s="365">
        <v>166.6258</v>
      </c>
      <c r="CI29" s="365">
        <v>162.00320000000002</v>
      </c>
      <c r="CJ29" s="365">
        <v>156.41330000000002</v>
      </c>
      <c r="CK29" s="365">
        <v>139.04840000000002</v>
      </c>
      <c r="CL29" s="365">
        <v>138.10330000000002</v>
      </c>
      <c r="CM29" s="366">
        <v>130.98060000000001</v>
      </c>
      <c r="CO29" s="229" t="s">
        <v>114</v>
      </c>
      <c r="CP29" s="314" t="s">
        <v>105</v>
      </c>
      <c r="CQ29" s="541">
        <v>128.5581</v>
      </c>
      <c r="CR29" s="541">
        <v>139.69640000000001</v>
      </c>
      <c r="CS29" s="541">
        <v>142.46770000000001</v>
      </c>
      <c r="CT29" s="541">
        <v>145.2467</v>
      </c>
      <c r="CU29" s="541">
        <v>142.87100000000001</v>
      </c>
      <c r="CV29" s="541">
        <v>148.16670000000002</v>
      </c>
      <c r="CW29" s="541">
        <v>140.81610000000001</v>
      </c>
      <c r="CX29" s="541">
        <v>138.1968</v>
      </c>
      <c r="CY29" s="541">
        <v>145.41670000000002</v>
      </c>
      <c r="CZ29" s="541">
        <v>142.34520000000001</v>
      </c>
      <c r="DA29" s="541">
        <v>130.99</v>
      </c>
      <c r="DB29" s="741">
        <v>125.21940000000001</v>
      </c>
      <c r="DE29" s="229" t="s">
        <v>131</v>
      </c>
      <c r="DF29" s="314" t="s">
        <v>105</v>
      </c>
      <c r="DG29" s="767">
        <v>132.77600000000001</v>
      </c>
      <c r="DH29" s="767">
        <v>134.73949999999999</v>
      </c>
      <c r="DI29" s="767">
        <v>129.25409999999999</v>
      </c>
      <c r="DJ29" s="767">
        <v>129.56659999999999</v>
      </c>
      <c r="DK29" s="767">
        <v>140.2381</v>
      </c>
      <c r="DL29" s="767">
        <v>157.3201</v>
      </c>
      <c r="DM29" s="767">
        <v>169.91760000000002</v>
      </c>
      <c r="DN29" s="767">
        <v>173.01260000000002</v>
      </c>
      <c r="DO29" s="767">
        <v>175.00810000000001</v>
      </c>
      <c r="DP29" s="767">
        <v>164.9109</v>
      </c>
      <c r="DQ29" s="767">
        <v>158.39700000000002</v>
      </c>
      <c r="DR29" s="785">
        <v>161.78480000000002</v>
      </c>
      <c r="DU29" s="229" t="s">
        <v>131</v>
      </c>
      <c r="DV29" s="963" t="s">
        <v>105</v>
      </c>
      <c r="DW29" s="767">
        <v>159.8357</v>
      </c>
      <c r="DX29" s="767">
        <v>160.44210000000001</v>
      </c>
      <c r="DY29" s="767">
        <v>162.32850000000002</v>
      </c>
      <c r="DZ29" s="767">
        <v>175.87630000000001</v>
      </c>
      <c r="EA29" s="767">
        <v>184.79560000000001</v>
      </c>
      <c r="EB29" s="767">
        <v>188.37460000000002</v>
      </c>
      <c r="EC29" s="767">
        <v>182.85490000000001</v>
      </c>
      <c r="ED29" s="767">
        <v>178.14700000000002</v>
      </c>
      <c r="EE29" s="767">
        <v>173.45660000000001</v>
      </c>
      <c r="EF29" s="767">
        <v>158.10500000000002</v>
      </c>
      <c r="EG29" s="767">
        <v>151.94150000000002</v>
      </c>
      <c r="EH29" s="785">
        <v>149.64500000000001</v>
      </c>
      <c r="EJ29" s="229" t="s">
        <v>131</v>
      </c>
      <c r="EK29" s="963" t="s">
        <v>105</v>
      </c>
      <c r="EL29" s="1132">
        <v>142.21980000000002</v>
      </c>
      <c r="EM29" s="1132">
        <v>146.4693</v>
      </c>
      <c r="EN29" s="1132">
        <v>156.43470000000002</v>
      </c>
      <c r="EO29" s="1132">
        <v>151.57830000000001</v>
      </c>
      <c r="EP29" s="1132">
        <v>144.13630000000001</v>
      </c>
      <c r="EQ29" s="1132">
        <v>149.6987</v>
      </c>
      <c r="ER29" s="1132">
        <v>150.13750000000002</v>
      </c>
      <c r="ES29" s="1132">
        <v>153.46870000000001</v>
      </c>
      <c r="ET29" s="1132">
        <v>152.5744</v>
      </c>
      <c r="EU29" s="1132">
        <v>144.3099</v>
      </c>
      <c r="EV29" s="1132">
        <v>142.37</v>
      </c>
      <c r="EW29" s="1270">
        <v>143.5181</v>
      </c>
      <c r="EY29" s="229" t="s">
        <v>132</v>
      </c>
      <c r="EZ29" s="963" t="s">
        <v>105</v>
      </c>
      <c r="FA29" s="1485">
        <v>214</v>
      </c>
      <c r="FB29" s="1456">
        <v>214</v>
      </c>
      <c r="FC29" s="1456">
        <v>214</v>
      </c>
      <c r="FD29" s="1456">
        <v>214</v>
      </c>
      <c r="FE29" s="1456">
        <v>214</v>
      </c>
      <c r="FF29" s="1456">
        <v>214</v>
      </c>
      <c r="FG29" s="1456">
        <v>214</v>
      </c>
      <c r="FH29" s="1456">
        <v>214</v>
      </c>
      <c r="FI29" s="1456">
        <v>214</v>
      </c>
      <c r="FJ29" s="1456">
        <v>214</v>
      </c>
      <c r="FK29" s="1456">
        <v>214</v>
      </c>
      <c r="FL29" s="1486">
        <v>214</v>
      </c>
    </row>
    <row r="30" spans="2:168" ht="15.95" customHeight="1">
      <c r="B30" s="344" t="s">
        <v>131</v>
      </c>
      <c r="C30" s="1240" t="s">
        <v>105</v>
      </c>
      <c r="D30" s="1257">
        <v>147.83670000000001</v>
      </c>
      <c r="E30" s="1260">
        <v>137.48650000000001</v>
      </c>
      <c r="F30" s="1261">
        <v>138.93470000000002</v>
      </c>
      <c r="G30" s="1261">
        <v>146.60400000000001</v>
      </c>
      <c r="H30" s="1261">
        <v>154.55070000000001</v>
      </c>
      <c r="I30" s="1261">
        <v>159.9461</v>
      </c>
      <c r="J30" s="1261">
        <v>167.14690000000002</v>
      </c>
      <c r="K30" s="1261">
        <v>159.9118</v>
      </c>
      <c r="L30" s="1261">
        <v>155.9179</v>
      </c>
      <c r="M30" s="1258">
        <v>146.2587</v>
      </c>
      <c r="N30" s="1258">
        <v>140.00980000000001</v>
      </c>
      <c r="O30" s="1262">
        <v>138.87819999999999</v>
      </c>
      <c r="Q30" s="344" t="s">
        <v>131</v>
      </c>
      <c r="R30" s="1240" t="s">
        <v>105</v>
      </c>
      <c r="S30" s="1261">
        <v>138.16290000000001</v>
      </c>
      <c r="T30" s="1261">
        <v>134.8441</v>
      </c>
      <c r="U30" s="1261">
        <v>136.93720000000002</v>
      </c>
      <c r="V30" s="1261">
        <v>133.8125</v>
      </c>
      <c r="W30" s="1261">
        <v>132.69490000000002</v>
      </c>
      <c r="X30" s="1261">
        <v>147.0899</v>
      </c>
      <c r="Y30" s="1261">
        <v>150.0453</v>
      </c>
      <c r="Z30" s="1258">
        <v>151.02780000000001</v>
      </c>
      <c r="AA30" s="1258">
        <v>148.0504</v>
      </c>
      <c r="AB30" s="1261">
        <v>141.54050000000001</v>
      </c>
      <c r="AC30" s="1261">
        <v>138.25620000000001</v>
      </c>
      <c r="AD30" s="1262">
        <v>142.08629999999999</v>
      </c>
      <c r="AG30" s="334"/>
      <c r="AH30" s="1224" t="s">
        <v>136</v>
      </c>
      <c r="AI30" s="1271">
        <v>38590.103199999998</v>
      </c>
      <c r="AJ30" s="1272">
        <v>38418.172500000001</v>
      </c>
      <c r="AK30" s="1272">
        <v>39421.399000000005</v>
      </c>
      <c r="AL30" s="1272">
        <v>40908.6803</v>
      </c>
      <c r="AM30" s="1272">
        <v>42037.5432</v>
      </c>
      <c r="AN30" s="1272">
        <v>41887.429300000003</v>
      </c>
      <c r="AO30" s="1272">
        <v>43009.446100000001</v>
      </c>
      <c r="AP30" s="1272">
        <v>42993.1158</v>
      </c>
      <c r="AQ30" s="1255">
        <v>43579.2863</v>
      </c>
      <c r="AR30" s="1255">
        <v>45498.851900000001</v>
      </c>
      <c r="AS30" s="1272">
        <v>49493.428700000004</v>
      </c>
      <c r="AT30" s="1273">
        <v>50879.813900000001</v>
      </c>
      <c r="AV30" s="334"/>
      <c r="AW30" s="1247" t="s">
        <v>136</v>
      </c>
      <c r="AX30" s="1272">
        <v>48815.718399999998</v>
      </c>
      <c r="AY30" s="1272">
        <v>48160.680999999997</v>
      </c>
      <c r="AZ30" s="1272">
        <v>47893.3148</v>
      </c>
      <c r="BA30" s="1272">
        <v>48940.051299999999</v>
      </c>
      <c r="BB30" s="1272">
        <v>48854.543899999997</v>
      </c>
      <c r="BC30" s="1272">
        <v>50081.368000000002</v>
      </c>
      <c r="BD30" s="1272">
        <v>49542.8897</v>
      </c>
      <c r="BE30" s="1255">
        <v>51299.122600000002</v>
      </c>
      <c r="BF30" s="1255">
        <v>53627.130700000002</v>
      </c>
      <c r="BG30" s="1272">
        <v>53577.519</v>
      </c>
      <c r="BH30" s="1272">
        <v>51490.661699999997</v>
      </c>
      <c r="BI30" s="1272">
        <v>49493.102899999998</v>
      </c>
      <c r="BK30" s="334" t="s">
        <v>131</v>
      </c>
      <c r="BL30" s="1224" t="s">
        <v>105</v>
      </c>
      <c r="BM30" s="351">
        <v>169.94</v>
      </c>
      <c r="BN30" s="362">
        <v>171.39</v>
      </c>
      <c r="BO30" s="362">
        <v>167.58</v>
      </c>
      <c r="BP30" s="362">
        <v>169.67</v>
      </c>
      <c r="BQ30" s="362">
        <v>166.27</v>
      </c>
      <c r="BR30" s="362">
        <v>172.6</v>
      </c>
      <c r="BS30" s="362">
        <v>179.04</v>
      </c>
      <c r="BT30" s="362">
        <v>187.03</v>
      </c>
      <c r="BU30" s="362">
        <v>187.08</v>
      </c>
      <c r="BV30" s="362">
        <v>180.08</v>
      </c>
      <c r="BW30" s="362">
        <v>168.98</v>
      </c>
      <c r="BX30" s="363">
        <v>171.02</v>
      </c>
      <c r="BZ30" s="229" t="s">
        <v>131</v>
      </c>
      <c r="CA30" s="314" t="s">
        <v>105</v>
      </c>
      <c r="CB30" s="364">
        <v>160.0812936068553</v>
      </c>
      <c r="CC30" s="365">
        <v>158.50839999999999</v>
      </c>
      <c r="CD30" s="365">
        <v>156.09290000000001</v>
      </c>
      <c r="CE30" s="365">
        <v>162.86680000000001</v>
      </c>
      <c r="CF30" s="365">
        <v>166.63890000000001</v>
      </c>
      <c r="CG30" s="365">
        <v>177.24350000000001</v>
      </c>
      <c r="CH30" s="365">
        <v>176.89070000000001</v>
      </c>
      <c r="CI30" s="365">
        <v>170.61500000000001</v>
      </c>
      <c r="CJ30" s="365">
        <v>167.11110000000002</v>
      </c>
      <c r="CK30" s="365">
        <v>150.56829999999999</v>
      </c>
      <c r="CL30" s="365">
        <v>148.95099999999999</v>
      </c>
      <c r="CM30" s="366">
        <v>140.06630000000001</v>
      </c>
      <c r="CO30" s="229" t="s">
        <v>131</v>
      </c>
      <c r="CP30" s="314" t="s">
        <v>105</v>
      </c>
      <c r="CQ30" s="541">
        <v>137.43860000000001</v>
      </c>
      <c r="CR30" s="541">
        <v>144.72310000000002</v>
      </c>
      <c r="CS30" s="541">
        <v>147.07990000000001</v>
      </c>
      <c r="CT30" s="541">
        <v>147.80330000000001</v>
      </c>
      <c r="CU30" s="541">
        <v>144.59450000000001</v>
      </c>
      <c r="CV30" s="541">
        <v>151.52450000000002</v>
      </c>
      <c r="CW30" s="541">
        <v>148.94560000000001</v>
      </c>
      <c r="CX30" s="541">
        <v>147.4204</v>
      </c>
      <c r="CY30" s="541">
        <v>152.0992</v>
      </c>
      <c r="CZ30" s="541">
        <v>149.67180000000002</v>
      </c>
      <c r="DA30" s="541">
        <v>136.376</v>
      </c>
      <c r="DB30" s="741">
        <v>128.28620000000001</v>
      </c>
      <c r="DE30" s="229"/>
      <c r="DF30" s="314" t="s">
        <v>136</v>
      </c>
      <c r="DG30" s="768">
        <v>41761.281600000002</v>
      </c>
      <c r="DH30" s="768">
        <v>41803.732100000001</v>
      </c>
      <c r="DI30" s="768">
        <v>40228.092900000003</v>
      </c>
      <c r="DJ30" s="768">
        <v>40381.3917</v>
      </c>
      <c r="DK30" s="768">
        <v>44108.325199999999</v>
      </c>
      <c r="DL30" s="768">
        <v>49383.565000000002</v>
      </c>
      <c r="DM30" s="768">
        <v>53439.919699999999</v>
      </c>
      <c r="DN30" s="768">
        <v>53677.667399999998</v>
      </c>
      <c r="DO30" s="768">
        <v>54015.156999999999</v>
      </c>
      <c r="DP30" s="768">
        <v>50618.812299999998</v>
      </c>
      <c r="DQ30" s="768">
        <v>48923.845300000001</v>
      </c>
      <c r="DR30" s="786">
        <v>50495.544199999997</v>
      </c>
      <c r="DU30" s="229"/>
      <c r="DV30" s="963" t="s">
        <v>136</v>
      </c>
      <c r="DW30" s="768">
        <v>49368.759400000003</v>
      </c>
      <c r="DX30" s="768">
        <v>49538.982900000003</v>
      </c>
      <c r="DY30" s="768">
        <v>50273.6829</v>
      </c>
      <c r="DZ30" s="768">
        <v>54793.038699999997</v>
      </c>
      <c r="EA30" s="768">
        <v>57282.126499999998</v>
      </c>
      <c r="EB30" s="768">
        <v>58053.133000000002</v>
      </c>
      <c r="EC30" s="768">
        <v>56123.586799999997</v>
      </c>
      <c r="ED30" s="768">
        <v>54227.327700000002</v>
      </c>
      <c r="EE30" s="768">
        <v>53424.666299999997</v>
      </c>
      <c r="EF30" s="768">
        <v>48998.125500000002</v>
      </c>
      <c r="EG30" s="768">
        <v>47383.4277</v>
      </c>
      <c r="EH30" s="786">
        <v>46828.813500000004</v>
      </c>
      <c r="EJ30" s="229"/>
      <c r="EK30" s="963" t="s">
        <v>136</v>
      </c>
      <c r="EL30" s="1133">
        <v>43982.373899999999</v>
      </c>
      <c r="EM30" s="1133">
        <v>45639.380400000002</v>
      </c>
      <c r="EN30" s="1133">
        <v>48851.882599999997</v>
      </c>
      <c r="EO30" s="1133">
        <v>47253.9303</v>
      </c>
      <c r="EP30" s="1133">
        <v>45622.81</v>
      </c>
      <c r="EQ30" s="1133">
        <v>48263.571299999996</v>
      </c>
      <c r="ER30" s="1133">
        <v>48770.343200000003</v>
      </c>
      <c r="ES30" s="1133">
        <v>49570.758699999998</v>
      </c>
      <c r="ET30" s="1133">
        <v>49549.426299999999</v>
      </c>
      <c r="EU30" s="1133">
        <v>46726.385800000004</v>
      </c>
      <c r="EV30" s="1133">
        <v>45889.920299999998</v>
      </c>
      <c r="EW30" s="1274">
        <v>46321.628700000001</v>
      </c>
      <c r="EY30" s="229" t="s">
        <v>541</v>
      </c>
      <c r="EZ30" s="964" t="s">
        <v>105</v>
      </c>
      <c r="FA30" s="1485">
        <v>121.96</v>
      </c>
      <c r="FB30" s="1456">
        <v>123.52</v>
      </c>
      <c r="FC30" s="1456">
        <v>129.47999999999999</v>
      </c>
      <c r="FD30" s="1456">
        <v>156.51</v>
      </c>
      <c r="FE30" s="1456">
        <v>161.01</v>
      </c>
      <c r="FF30" s="1456">
        <v>165.27</v>
      </c>
      <c r="FG30" s="1456">
        <v>160.82</v>
      </c>
      <c r="FH30" s="1456">
        <v>168.16</v>
      </c>
      <c r="FI30" s="1456">
        <v>172.08</v>
      </c>
      <c r="FJ30" s="1456">
        <v>172.43</v>
      </c>
      <c r="FK30" s="1456">
        <v>179.76</v>
      </c>
      <c r="FL30" s="1486">
        <v>188.84</v>
      </c>
    </row>
    <row r="31" spans="2:168" ht="15.95" customHeight="1">
      <c r="B31" s="344"/>
      <c r="C31" s="1240" t="s">
        <v>136</v>
      </c>
      <c r="D31" s="1257">
        <v>41158.962899999999</v>
      </c>
      <c r="E31" s="1266">
        <v>40969.505400000002</v>
      </c>
      <c r="F31" s="1267">
        <v>42153.778400000003</v>
      </c>
      <c r="G31" s="1267">
        <v>43263.305699999997</v>
      </c>
      <c r="H31" s="1267">
        <v>43760.789700000001</v>
      </c>
      <c r="I31" s="1267">
        <v>44869.937299999998</v>
      </c>
      <c r="J31" s="1267">
        <v>45551.757100000003</v>
      </c>
      <c r="K31" s="1267">
        <v>43154.507100000003</v>
      </c>
      <c r="L31" s="1267">
        <v>42394.864699999998</v>
      </c>
      <c r="M31" s="1268">
        <v>39281.111600000004</v>
      </c>
      <c r="N31" s="1268">
        <v>37931.398000000001</v>
      </c>
      <c r="O31" s="1269">
        <v>37938.551299999999</v>
      </c>
      <c r="Q31" s="344"/>
      <c r="R31" s="1240" t="s">
        <v>136</v>
      </c>
      <c r="S31" s="1267">
        <v>37264.165200000003</v>
      </c>
      <c r="T31" s="1267">
        <v>36585.279999999999</v>
      </c>
      <c r="U31" s="1267">
        <v>36347.0916</v>
      </c>
      <c r="V31" s="1267">
        <v>35510.036</v>
      </c>
      <c r="W31" s="1267">
        <v>36679.513200000001</v>
      </c>
      <c r="X31" s="1267">
        <v>41406.258999999998</v>
      </c>
      <c r="Y31" s="1267">
        <v>42569.3868</v>
      </c>
      <c r="Z31" s="1268">
        <v>42504.072899999999</v>
      </c>
      <c r="AA31" s="1268">
        <v>41803.681299999997</v>
      </c>
      <c r="AB31" s="1267">
        <v>38830.486499999999</v>
      </c>
      <c r="AC31" s="1267">
        <v>38047.120000000003</v>
      </c>
      <c r="AD31" s="1269">
        <v>39444.732900000003</v>
      </c>
      <c r="AG31" s="334" t="s">
        <v>132</v>
      </c>
      <c r="AH31" s="1247" t="s">
        <v>105</v>
      </c>
      <c r="AI31" s="1263">
        <v>182</v>
      </c>
      <c r="AJ31" s="1264">
        <v>182</v>
      </c>
      <c r="AK31" s="1264">
        <v>182</v>
      </c>
      <c r="AL31" s="1264">
        <v>182</v>
      </c>
      <c r="AM31" s="1264">
        <v>182</v>
      </c>
      <c r="AN31" s="1264">
        <v>182</v>
      </c>
      <c r="AO31" s="1264">
        <v>178.6129</v>
      </c>
      <c r="AP31" s="1264">
        <v>173.32259999999999</v>
      </c>
      <c r="AQ31" s="1245">
        <v>174.5</v>
      </c>
      <c r="AR31" s="1245">
        <v>180.54840000000002</v>
      </c>
      <c r="AS31" s="1264">
        <v>189</v>
      </c>
      <c r="AT31" s="1265">
        <v>188.35480000000001</v>
      </c>
      <c r="AV31" s="334" t="s">
        <v>132</v>
      </c>
      <c r="AW31" s="1247" t="s">
        <v>105</v>
      </c>
      <c r="AX31" s="1264">
        <v>188.96770000000001</v>
      </c>
      <c r="AY31" s="1264">
        <v>189</v>
      </c>
      <c r="AZ31" s="1264">
        <v>188.5806</v>
      </c>
      <c r="BA31" s="1264">
        <v>188</v>
      </c>
      <c r="BB31" s="1264">
        <v>188</v>
      </c>
      <c r="BC31" s="1264">
        <v>187.5667</v>
      </c>
      <c r="BD31" s="1264">
        <v>187.2903</v>
      </c>
      <c r="BE31" s="1245">
        <v>203.93549999999999</v>
      </c>
      <c r="BF31" s="1245">
        <v>207</v>
      </c>
      <c r="BG31" s="1264">
        <v>210.64519999999999</v>
      </c>
      <c r="BH31" s="1264">
        <v>215.7527</v>
      </c>
      <c r="BI31" s="1264">
        <v>226.33160000000001</v>
      </c>
      <c r="BK31" s="334"/>
      <c r="BL31" s="1247" t="s">
        <v>136</v>
      </c>
      <c r="BM31" s="372">
        <v>49928</v>
      </c>
      <c r="BN31" s="373">
        <v>50198</v>
      </c>
      <c r="BO31" s="373">
        <v>50669</v>
      </c>
      <c r="BP31" s="373">
        <v>50724</v>
      </c>
      <c r="BQ31" s="373">
        <v>48751</v>
      </c>
      <c r="BR31" s="373">
        <v>50975</v>
      </c>
      <c r="BS31" s="373">
        <v>52794</v>
      </c>
      <c r="BT31" s="373">
        <v>55996</v>
      </c>
      <c r="BU31" s="373">
        <v>56098</v>
      </c>
      <c r="BV31" s="373">
        <v>53143</v>
      </c>
      <c r="BW31" s="373">
        <v>50248</v>
      </c>
      <c r="BX31" s="374">
        <v>51644</v>
      </c>
      <c r="BZ31" s="229"/>
      <c r="CA31" s="314" t="s">
        <v>136</v>
      </c>
      <c r="CB31" s="369">
        <v>48296.288064516128</v>
      </c>
      <c r="CC31" s="370">
        <v>49154.188600000001</v>
      </c>
      <c r="CD31" s="370">
        <v>48621.364499999996</v>
      </c>
      <c r="CE31" s="370">
        <v>50066.004300000001</v>
      </c>
      <c r="CF31" s="370">
        <v>50824.207699999999</v>
      </c>
      <c r="CG31" s="370">
        <v>54183.0553</v>
      </c>
      <c r="CH31" s="370">
        <v>54810.43</v>
      </c>
      <c r="CI31" s="370">
        <v>53503.570299999999</v>
      </c>
      <c r="CJ31" s="370">
        <v>52559.355000000003</v>
      </c>
      <c r="CK31" s="370">
        <v>46552.926800000001</v>
      </c>
      <c r="CL31" s="370">
        <v>45725.311300000001</v>
      </c>
      <c r="CM31" s="371">
        <v>43602.743900000001</v>
      </c>
      <c r="CO31" s="229"/>
      <c r="CP31" s="314" t="s">
        <v>136</v>
      </c>
      <c r="CQ31" s="542">
        <v>43488.718999999997</v>
      </c>
      <c r="CR31" s="542">
        <v>44423.1639</v>
      </c>
      <c r="CS31" s="542">
        <v>44656.662600000003</v>
      </c>
      <c r="CT31" s="542">
        <v>44279.467000000004</v>
      </c>
      <c r="CU31" s="542">
        <v>44217.395799999998</v>
      </c>
      <c r="CV31" s="542">
        <v>47261.6587</v>
      </c>
      <c r="CW31" s="542">
        <v>46413.156499999997</v>
      </c>
      <c r="CX31" s="542">
        <v>45901.428700000004</v>
      </c>
      <c r="CY31" s="542">
        <v>47629.952299999997</v>
      </c>
      <c r="CZ31" s="542">
        <v>46600.956100000003</v>
      </c>
      <c r="DA31" s="542">
        <v>42566.671300000002</v>
      </c>
      <c r="DB31" s="742">
        <v>40352.843500000003</v>
      </c>
      <c r="DE31" s="229" t="s">
        <v>132</v>
      </c>
      <c r="DF31" s="314" t="s">
        <v>105</v>
      </c>
      <c r="DG31" s="767">
        <v>228</v>
      </c>
      <c r="DH31" s="767">
        <v>228</v>
      </c>
      <c r="DI31" s="767">
        <v>222.1935</v>
      </c>
      <c r="DJ31" s="767">
        <v>218</v>
      </c>
      <c r="DK31" s="767">
        <v>218</v>
      </c>
      <c r="DL31" s="767">
        <v>218</v>
      </c>
      <c r="DM31" s="767">
        <v>218</v>
      </c>
      <c r="DN31" s="767">
        <v>218</v>
      </c>
      <c r="DO31" s="767">
        <v>218</v>
      </c>
      <c r="DP31" s="767">
        <v>218</v>
      </c>
      <c r="DQ31" s="767">
        <v>218</v>
      </c>
      <c r="DR31" s="785">
        <v>218</v>
      </c>
      <c r="DU31" s="229" t="s">
        <v>132</v>
      </c>
      <c r="DV31" s="963" t="s">
        <v>105</v>
      </c>
      <c r="DW31" s="767">
        <v>218</v>
      </c>
      <c r="DX31" s="767">
        <v>218</v>
      </c>
      <c r="DY31" s="767">
        <v>218</v>
      </c>
      <c r="DZ31" s="767">
        <v>218</v>
      </c>
      <c r="EA31" s="767">
        <v>218</v>
      </c>
      <c r="EB31" s="767">
        <v>218</v>
      </c>
      <c r="EC31" s="767">
        <v>218</v>
      </c>
      <c r="ED31" s="767">
        <v>218</v>
      </c>
      <c r="EE31" s="767">
        <v>218</v>
      </c>
      <c r="EF31" s="767">
        <v>218</v>
      </c>
      <c r="EG31" s="767">
        <v>218</v>
      </c>
      <c r="EH31" s="785">
        <v>218</v>
      </c>
      <c r="EJ31" s="229" t="s">
        <v>132</v>
      </c>
      <c r="EK31" s="963" t="s">
        <v>105</v>
      </c>
      <c r="EL31" s="1132">
        <v>218</v>
      </c>
      <c r="EM31" s="1132">
        <v>218</v>
      </c>
      <c r="EN31" s="1132">
        <v>218</v>
      </c>
      <c r="EO31" s="1132">
        <v>218</v>
      </c>
      <c r="EP31" s="1132">
        <v>218</v>
      </c>
      <c r="EQ31" s="1132">
        <v>218</v>
      </c>
      <c r="ER31" s="1132">
        <v>218</v>
      </c>
      <c r="ES31" s="1132">
        <v>218</v>
      </c>
      <c r="ET31" s="1132">
        <v>218</v>
      </c>
      <c r="EU31" s="1132">
        <v>218</v>
      </c>
      <c r="EV31" s="1132">
        <v>0</v>
      </c>
      <c r="EW31" s="1270">
        <v>0</v>
      </c>
      <c r="EY31" s="229" t="s">
        <v>116</v>
      </c>
      <c r="EZ31" s="965" t="s">
        <v>105</v>
      </c>
      <c r="FA31" s="1485">
        <v>140.24</v>
      </c>
      <c r="FB31" s="1456">
        <v>142.19999999999999</v>
      </c>
      <c r="FC31" s="1456">
        <v>147.55000000000001</v>
      </c>
      <c r="FD31" s="1456">
        <v>172.27</v>
      </c>
      <c r="FE31" s="1456">
        <v>177.65</v>
      </c>
      <c r="FF31" s="1456">
        <v>184.45</v>
      </c>
      <c r="FG31" s="1456">
        <v>182.49</v>
      </c>
      <c r="FH31" s="1456">
        <v>188.04</v>
      </c>
      <c r="FI31" s="1456">
        <v>189.42</v>
      </c>
      <c r="FJ31" s="1456">
        <v>188.76</v>
      </c>
      <c r="FK31" s="1456">
        <v>192.47</v>
      </c>
      <c r="FL31" s="1486">
        <v>203.2</v>
      </c>
    </row>
    <row r="32" spans="2:168" ht="15.95" customHeight="1">
      <c r="B32" s="344" t="s">
        <v>132</v>
      </c>
      <c r="C32" s="1250" t="s">
        <v>105</v>
      </c>
      <c r="D32" s="1241">
        <v>182</v>
      </c>
      <c r="E32" s="1260">
        <v>182</v>
      </c>
      <c r="F32" s="1261">
        <v>182</v>
      </c>
      <c r="G32" s="1261">
        <v>182</v>
      </c>
      <c r="H32" s="1261">
        <v>182</v>
      </c>
      <c r="I32" s="1261">
        <v>182</v>
      </c>
      <c r="J32" s="1261">
        <v>182</v>
      </c>
      <c r="K32" s="1261">
        <v>182</v>
      </c>
      <c r="L32" s="1261">
        <v>182</v>
      </c>
      <c r="M32" s="1258">
        <v>182</v>
      </c>
      <c r="N32" s="1258">
        <v>182</v>
      </c>
      <c r="O32" s="1262">
        <v>182</v>
      </c>
      <c r="Q32" s="344" t="s">
        <v>132</v>
      </c>
      <c r="R32" s="1250" t="s">
        <v>105</v>
      </c>
      <c r="S32" s="1261">
        <v>182</v>
      </c>
      <c r="T32" s="1261">
        <v>182</v>
      </c>
      <c r="U32" s="1261">
        <v>182</v>
      </c>
      <c r="V32" s="1261">
        <v>182</v>
      </c>
      <c r="W32" s="1261">
        <v>182</v>
      </c>
      <c r="X32" s="1261">
        <v>182</v>
      </c>
      <c r="Y32" s="1261">
        <v>182</v>
      </c>
      <c r="Z32" s="1258">
        <v>182</v>
      </c>
      <c r="AA32" s="1258">
        <v>182</v>
      </c>
      <c r="AB32" s="1261">
        <v>182</v>
      </c>
      <c r="AC32" s="1261">
        <v>182</v>
      </c>
      <c r="AD32" s="1262">
        <v>182</v>
      </c>
      <c r="AG32" s="334" t="s">
        <v>115</v>
      </c>
      <c r="AH32" s="1247" t="s">
        <v>105</v>
      </c>
      <c r="AI32" s="1263">
        <v>120.4813</v>
      </c>
      <c r="AJ32" s="1264">
        <v>131.49790000000002</v>
      </c>
      <c r="AK32" s="1264">
        <v>136.11100000000002</v>
      </c>
      <c r="AL32" s="1264">
        <v>143.2167</v>
      </c>
      <c r="AM32" s="1264">
        <v>145.61450000000002</v>
      </c>
      <c r="AN32" s="1264">
        <v>144.17500000000001</v>
      </c>
      <c r="AO32" s="1264">
        <v>144.10230000000001</v>
      </c>
      <c r="AP32" s="1264">
        <v>141.0984</v>
      </c>
      <c r="AQ32" s="1245">
        <v>141.26170000000002</v>
      </c>
      <c r="AR32" s="1245">
        <v>143.23420000000002</v>
      </c>
      <c r="AS32" s="1264">
        <v>149.96030000000002</v>
      </c>
      <c r="AT32" s="1265">
        <v>148.57480000000001</v>
      </c>
      <c r="AV32" s="334" t="s">
        <v>115</v>
      </c>
      <c r="AW32" s="1247" t="s">
        <v>105</v>
      </c>
      <c r="AX32" s="1264">
        <v>139.7884</v>
      </c>
      <c r="AY32" s="1264">
        <v>147.14830000000001</v>
      </c>
      <c r="AZ32" s="1264">
        <v>148.4752</v>
      </c>
      <c r="BA32" s="1264">
        <v>154.28729999999999</v>
      </c>
      <c r="BB32" s="1264">
        <v>152.45840000000001</v>
      </c>
      <c r="BC32" s="1264">
        <v>152.64699999999999</v>
      </c>
      <c r="BD32" s="1264">
        <v>148.34549999999999</v>
      </c>
      <c r="BE32" s="1245">
        <v>164.6987</v>
      </c>
      <c r="BF32" s="1245">
        <v>176.83869999999999</v>
      </c>
      <c r="BG32" s="1264">
        <v>175.529</v>
      </c>
      <c r="BH32" s="1264">
        <v>167.0737</v>
      </c>
      <c r="BI32" s="1264">
        <v>157.49</v>
      </c>
      <c r="BK32" s="334" t="s">
        <v>132</v>
      </c>
      <c r="BL32" s="1247" t="s">
        <v>105</v>
      </c>
      <c r="BM32" s="375">
        <v>237</v>
      </c>
      <c r="BN32" s="376">
        <v>237</v>
      </c>
      <c r="BO32" s="376">
        <v>237</v>
      </c>
      <c r="BP32" s="376">
        <v>237</v>
      </c>
      <c r="BQ32" s="376">
        <v>237</v>
      </c>
      <c r="BR32" s="376">
        <v>237</v>
      </c>
      <c r="BS32" s="376">
        <v>237</v>
      </c>
      <c r="BT32" s="376">
        <v>237</v>
      </c>
      <c r="BU32" s="376">
        <v>237</v>
      </c>
      <c r="BV32" s="376">
        <v>237</v>
      </c>
      <c r="BW32" s="376">
        <v>237</v>
      </c>
      <c r="BX32" s="377">
        <v>237</v>
      </c>
      <c r="BZ32" s="229" t="s">
        <v>132</v>
      </c>
      <c r="CA32" s="314" t="s">
        <v>105</v>
      </c>
      <c r="CB32" s="364">
        <v>237</v>
      </c>
      <c r="CC32" s="365">
        <v>237</v>
      </c>
      <c r="CD32" s="365">
        <v>237</v>
      </c>
      <c r="CE32" s="365">
        <v>237</v>
      </c>
      <c r="CF32" s="365">
        <v>237</v>
      </c>
      <c r="CG32" s="365">
        <v>237</v>
      </c>
      <c r="CH32" s="365">
        <v>237</v>
      </c>
      <c r="CI32" s="365">
        <v>237</v>
      </c>
      <c r="CJ32" s="365">
        <v>237</v>
      </c>
      <c r="CK32" s="365">
        <v>237</v>
      </c>
      <c r="CL32" s="365">
        <v>237</v>
      </c>
      <c r="CM32" s="366">
        <v>235.74190000000002</v>
      </c>
      <c r="CO32" s="229" t="s">
        <v>132</v>
      </c>
      <c r="CP32" s="314" t="s">
        <v>105</v>
      </c>
      <c r="CQ32" s="541">
        <v>224</v>
      </c>
      <c r="CR32" s="541">
        <v>230.5</v>
      </c>
      <c r="CS32" s="541">
        <v>230.64520000000002</v>
      </c>
      <c r="CT32" s="541">
        <v>229</v>
      </c>
      <c r="CU32" s="541">
        <v>229</v>
      </c>
      <c r="CV32" s="541">
        <v>228</v>
      </c>
      <c r="CW32" s="541">
        <v>228</v>
      </c>
      <c r="CX32" s="541">
        <v>230.03230000000002</v>
      </c>
      <c r="CY32" s="541">
        <v>228</v>
      </c>
      <c r="CZ32" s="541">
        <v>228</v>
      </c>
      <c r="DA32" s="541">
        <v>228</v>
      </c>
      <c r="DB32" s="741">
        <v>228</v>
      </c>
      <c r="DE32" s="229" t="s">
        <v>115</v>
      </c>
      <c r="DF32" s="315" t="s">
        <v>105</v>
      </c>
      <c r="DG32" s="767">
        <v>114.4165</v>
      </c>
      <c r="DH32" s="767">
        <v>111.91760000000001</v>
      </c>
      <c r="DI32" s="767">
        <v>113.6558</v>
      </c>
      <c r="DJ32" s="767">
        <v>115.28500000000001</v>
      </c>
      <c r="DK32" s="767">
        <v>125.3142</v>
      </c>
      <c r="DL32" s="767">
        <v>140.90470000000002</v>
      </c>
      <c r="DM32" s="767">
        <v>149.05030000000002</v>
      </c>
      <c r="DN32" s="767">
        <v>147.71710000000002</v>
      </c>
      <c r="DO32" s="767">
        <v>150.87300000000002</v>
      </c>
      <c r="DP32" s="767">
        <v>141.8081</v>
      </c>
      <c r="DQ32" s="767">
        <v>136.1893</v>
      </c>
      <c r="DR32" s="785">
        <v>137.02549999999999</v>
      </c>
      <c r="DU32" s="229" t="s">
        <v>115</v>
      </c>
      <c r="DV32" s="964" t="s">
        <v>105</v>
      </c>
      <c r="DW32" s="767">
        <v>138.3552</v>
      </c>
      <c r="DX32" s="767">
        <v>139.2518</v>
      </c>
      <c r="DY32" s="767">
        <v>143.5616</v>
      </c>
      <c r="DZ32" s="767">
        <v>157.483</v>
      </c>
      <c r="EA32" s="767">
        <v>162.52100000000002</v>
      </c>
      <c r="EB32" s="767">
        <v>165.0497</v>
      </c>
      <c r="EC32" s="767">
        <v>157.36610000000002</v>
      </c>
      <c r="ED32" s="767">
        <v>152.49610000000001</v>
      </c>
      <c r="EE32" s="767">
        <v>147.285</v>
      </c>
      <c r="EF32" s="767">
        <v>136.42350000000002</v>
      </c>
      <c r="EG32" s="767">
        <v>131.56370000000001</v>
      </c>
      <c r="EH32" s="785">
        <v>126.80940000000001</v>
      </c>
      <c r="EJ32" s="229" t="s">
        <v>115</v>
      </c>
      <c r="EK32" s="964" t="s">
        <v>105</v>
      </c>
      <c r="EL32" s="1132">
        <v>119.04610000000001</v>
      </c>
      <c r="EM32" s="1132">
        <v>124.83460000000001</v>
      </c>
      <c r="EN32" s="1132">
        <v>132.77370000000002</v>
      </c>
      <c r="EO32" s="1132">
        <v>127.66630000000001</v>
      </c>
      <c r="EP32" s="1132">
        <v>126.6349</v>
      </c>
      <c r="EQ32" s="1132">
        <v>130.69110000000001</v>
      </c>
      <c r="ER32" s="1132">
        <v>128.49290000000002</v>
      </c>
      <c r="ES32" s="1132">
        <v>131.92750000000001</v>
      </c>
      <c r="ET32" s="1132">
        <v>128.42099999999999</v>
      </c>
      <c r="EU32" s="1132">
        <v>121.62260000000001</v>
      </c>
      <c r="EV32" s="1132">
        <v>121.19500000000001</v>
      </c>
      <c r="EW32" s="1270">
        <v>121.8245</v>
      </c>
      <c r="EY32" s="229" t="s">
        <v>133</v>
      </c>
      <c r="EZ32" s="965" t="s">
        <v>105</v>
      </c>
      <c r="FA32" s="1485">
        <v>125.7</v>
      </c>
      <c r="FB32" s="1456">
        <v>127.48</v>
      </c>
      <c r="FC32" s="1456">
        <v>136.51</v>
      </c>
      <c r="FD32" s="1456">
        <v>175.44</v>
      </c>
      <c r="FE32" s="1456">
        <v>178.08</v>
      </c>
      <c r="FF32" s="1456">
        <v>178.04</v>
      </c>
      <c r="FG32" s="1456">
        <v>172.56</v>
      </c>
      <c r="FH32" s="1456">
        <v>175.33</v>
      </c>
      <c r="FI32" s="1456">
        <v>177.78</v>
      </c>
      <c r="FJ32" s="1456">
        <v>178.17</v>
      </c>
      <c r="FK32" s="1456">
        <v>179.79</v>
      </c>
      <c r="FL32" s="1486">
        <v>192.98</v>
      </c>
    </row>
    <row r="33" spans="2:168" ht="15.95" customHeight="1">
      <c r="B33" s="344" t="s">
        <v>115</v>
      </c>
      <c r="C33" s="1275" t="s">
        <v>105</v>
      </c>
      <c r="D33" s="1241">
        <v>125.72770000000001</v>
      </c>
      <c r="E33" s="1241">
        <v>121.4864</v>
      </c>
      <c r="F33" s="1242">
        <v>125.24420000000001</v>
      </c>
      <c r="G33" s="1242">
        <v>131.58369999999999</v>
      </c>
      <c r="H33" s="1242">
        <v>134.2329</v>
      </c>
      <c r="I33" s="1242">
        <v>139.0727</v>
      </c>
      <c r="J33" s="1242">
        <v>143.72290000000001</v>
      </c>
      <c r="K33" s="1242">
        <v>144.3432</v>
      </c>
      <c r="L33" s="1242">
        <v>135.881</v>
      </c>
      <c r="M33" s="1242">
        <v>123.5823</v>
      </c>
      <c r="N33" s="1242">
        <v>121.90870000000001</v>
      </c>
      <c r="O33" s="1243">
        <v>117.96520000000001</v>
      </c>
      <c r="Q33" s="344" t="s">
        <v>115</v>
      </c>
      <c r="R33" s="1275" t="s">
        <v>105</v>
      </c>
      <c r="S33" s="1242">
        <v>117.36060000000001</v>
      </c>
      <c r="T33" s="1242">
        <v>124.985</v>
      </c>
      <c r="U33" s="1242">
        <v>120.3052</v>
      </c>
      <c r="V33" s="1242">
        <v>121.18270000000001</v>
      </c>
      <c r="W33" s="1242">
        <v>130.71680000000001</v>
      </c>
      <c r="X33" s="1242">
        <v>141.15370000000001</v>
      </c>
      <c r="Y33" s="1242">
        <v>133.84030000000001</v>
      </c>
      <c r="Z33" s="1242">
        <v>138.17610000000002</v>
      </c>
      <c r="AA33" s="1242">
        <v>131.77930000000001</v>
      </c>
      <c r="AB33" s="1242">
        <v>126.74290000000001</v>
      </c>
      <c r="AC33" s="1242">
        <v>127.1157</v>
      </c>
      <c r="AD33" s="1243">
        <v>132.1397</v>
      </c>
      <c r="AG33" s="334" t="s">
        <v>116</v>
      </c>
      <c r="AH33" s="1247" t="s">
        <v>105</v>
      </c>
      <c r="AI33" s="1244">
        <v>132.86709999999999</v>
      </c>
      <c r="AJ33" s="1245">
        <v>141.8614</v>
      </c>
      <c r="AK33" s="1245">
        <v>148.49290000000002</v>
      </c>
      <c r="AL33" s="1245">
        <v>154.97470000000001</v>
      </c>
      <c r="AM33" s="1245">
        <v>154.79480000000001</v>
      </c>
      <c r="AN33" s="1245">
        <v>151.94970000000001</v>
      </c>
      <c r="AO33" s="1245">
        <v>155.09</v>
      </c>
      <c r="AP33" s="1245">
        <v>153.02680000000001</v>
      </c>
      <c r="AQ33" s="1245">
        <v>152.0703</v>
      </c>
      <c r="AR33" s="1245">
        <v>153.1865</v>
      </c>
      <c r="AS33" s="1245">
        <v>157.30670000000001</v>
      </c>
      <c r="AT33" s="1246">
        <v>158.94840000000002</v>
      </c>
      <c r="AV33" s="334" t="s">
        <v>116</v>
      </c>
      <c r="AW33" s="1247" t="s">
        <v>105</v>
      </c>
      <c r="AX33" s="1245">
        <v>150.22579999999999</v>
      </c>
      <c r="AY33" s="1245">
        <v>159.5607</v>
      </c>
      <c r="AZ33" s="1245">
        <v>162.93940000000001</v>
      </c>
      <c r="BA33" s="1245">
        <v>167.95230000000001</v>
      </c>
      <c r="BB33" s="1245">
        <v>165.11770000000001</v>
      </c>
      <c r="BC33" s="1245">
        <v>164.88</v>
      </c>
      <c r="BD33" s="1245">
        <v>163.0635</v>
      </c>
      <c r="BE33" s="1245">
        <v>179.39840000000001</v>
      </c>
      <c r="BF33" s="1245">
        <v>192.88470000000001</v>
      </c>
      <c r="BG33" s="1245">
        <v>190.76</v>
      </c>
      <c r="BH33" s="1245">
        <v>180.80070000000001</v>
      </c>
      <c r="BI33" s="1245">
        <v>169.29130000000001</v>
      </c>
      <c r="BK33" s="334" t="s">
        <v>115</v>
      </c>
      <c r="BL33" s="1247" t="s">
        <v>105</v>
      </c>
      <c r="BM33" s="345">
        <v>151.9</v>
      </c>
      <c r="BN33" s="362">
        <v>152.58000000000001</v>
      </c>
      <c r="BO33" s="362">
        <v>154.36000000000001</v>
      </c>
      <c r="BP33" s="362">
        <v>156.01</v>
      </c>
      <c r="BQ33" s="362">
        <v>148.41</v>
      </c>
      <c r="BR33" s="362">
        <v>155.02000000000001</v>
      </c>
      <c r="BS33" s="362">
        <v>161.32</v>
      </c>
      <c r="BT33" s="362">
        <v>172.17</v>
      </c>
      <c r="BU33" s="362">
        <v>169.29</v>
      </c>
      <c r="BV33" s="362">
        <v>160.54</v>
      </c>
      <c r="BW33" s="362">
        <v>151.26</v>
      </c>
      <c r="BX33" s="363">
        <v>152.66</v>
      </c>
      <c r="BZ33" s="229" t="s">
        <v>115</v>
      </c>
      <c r="CA33" s="315" t="s">
        <v>105</v>
      </c>
      <c r="CB33" s="364">
        <v>141.67612903225805</v>
      </c>
      <c r="CC33" s="365">
        <v>136.02860000000001</v>
      </c>
      <c r="CD33" s="365">
        <v>136.28579999999999</v>
      </c>
      <c r="CE33" s="365">
        <v>145.9777</v>
      </c>
      <c r="CF33" s="365">
        <v>148.0187</v>
      </c>
      <c r="CG33" s="365">
        <v>156.69630000000001</v>
      </c>
      <c r="CH33" s="365">
        <v>151.77710000000002</v>
      </c>
      <c r="CI33" s="365">
        <v>146.17420000000001</v>
      </c>
      <c r="CJ33" s="365">
        <v>138.1687</v>
      </c>
      <c r="CK33" s="365">
        <v>121.21870000000001</v>
      </c>
      <c r="CL33" s="365">
        <v>120.68770000000001</v>
      </c>
      <c r="CM33" s="366">
        <v>114.06450000000001</v>
      </c>
      <c r="CO33" s="229" t="s">
        <v>115</v>
      </c>
      <c r="CP33" s="315" t="s">
        <v>105</v>
      </c>
      <c r="CQ33" s="541">
        <v>112.10130000000001</v>
      </c>
      <c r="CR33" s="541">
        <v>121.5361</v>
      </c>
      <c r="CS33" s="541">
        <v>126.29870000000001</v>
      </c>
      <c r="CT33" s="541">
        <v>128.0307</v>
      </c>
      <c r="CU33" s="541">
        <v>124.4281</v>
      </c>
      <c r="CV33" s="541">
        <v>130.53730000000002</v>
      </c>
      <c r="CW33" s="541">
        <v>122.43810000000001</v>
      </c>
      <c r="CX33" s="541">
        <v>121.14030000000001</v>
      </c>
      <c r="CY33" s="541">
        <v>128.96370000000002</v>
      </c>
      <c r="CZ33" s="541">
        <v>123.49550000000001</v>
      </c>
      <c r="DA33" s="541">
        <v>113.69030000000001</v>
      </c>
      <c r="DB33" s="741">
        <v>109.3383</v>
      </c>
      <c r="DE33" s="229" t="s">
        <v>116</v>
      </c>
      <c r="DF33" s="317" t="s">
        <v>105</v>
      </c>
      <c r="DG33" s="767">
        <v>127.62350000000001</v>
      </c>
      <c r="DH33" s="767">
        <v>129.71030000000002</v>
      </c>
      <c r="DI33" s="767">
        <v>129.19550000000001</v>
      </c>
      <c r="DJ33" s="767">
        <v>128.72030000000001</v>
      </c>
      <c r="DK33" s="767">
        <v>139.88060000000002</v>
      </c>
      <c r="DL33" s="767">
        <v>156.5583</v>
      </c>
      <c r="DM33" s="767">
        <v>167.03650000000002</v>
      </c>
      <c r="DN33" s="767">
        <v>168.47740000000002</v>
      </c>
      <c r="DO33" s="767">
        <v>171.17270000000002</v>
      </c>
      <c r="DP33" s="767">
        <v>163.26130000000001</v>
      </c>
      <c r="DQ33" s="767">
        <v>158.36670000000001</v>
      </c>
      <c r="DR33" s="785">
        <v>160.49940000000001</v>
      </c>
      <c r="DU33" s="229" t="s">
        <v>116</v>
      </c>
      <c r="DV33" s="965" t="s">
        <v>105</v>
      </c>
      <c r="DW33" s="767">
        <v>156.0635</v>
      </c>
      <c r="DX33" s="767">
        <v>155.20930000000001</v>
      </c>
      <c r="DY33" s="767">
        <v>160.5635</v>
      </c>
      <c r="DZ33" s="767">
        <v>175.12</v>
      </c>
      <c r="EA33" s="767">
        <v>180.80160000000001</v>
      </c>
      <c r="EB33" s="767">
        <v>183.19730000000001</v>
      </c>
      <c r="EC33" s="767">
        <v>180.17230000000001</v>
      </c>
      <c r="ED33" s="767">
        <v>178.3081</v>
      </c>
      <c r="EE33" s="767">
        <v>172.9487</v>
      </c>
      <c r="EF33" s="767">
        <v>157.9145</v>
      </c>
      <c r="EG33" s="767">
        <v>152.23330000000001</v>
      </c>
      <c r="EH33" s="785">
        <v>148.09900000000002</v>
      </c>
      <c r="EJ33" s="229" t="s">
        <v>116</v>
      </c>
      <c r="EK33" s="965" t="s">
        <v>105</v>
      </c>
      <c r="EL33" s="1132">
        <v>139.75970000000001</v>
      </c>
      <c r="EM33" s="1132">
        <v>147.71790000000001</v>
      </c>
      <c r="EN33" s="1132">
        <v>155.29390000000001</v>
      </c>
      <c r="EO33" s="1132">
        <v>151.57330000000002</v>
      </c>
      <c r="EP33" s="1132">
        <v>148.6729</v>
      </c>
      <c r="EQ33" s="1132">
        <v>153.3263</v>
      </c>
      <c r="ER33" s="1132">
        <v>152.03550000000001</v>
      </c>
      <c r="ES33" s="1132">
        <v>157.07650000000001</v>
      </c>
      <c r="ET33" s="1132">
        <v>153.19200000000001</v>
      </c>
      <c r="EU33" s="1132">
        <v>143.38320000000002</v>
      </c>
      <c r="EV33" s="1132">
        <v>140.971</v>
      </c>
      <c r="EW33" s="1270">
        <v>141.31229999999999</v>
      </c>
      <c r="EY33" s="229"/>
      <c r="EZ33" s="964" t="s">
        <v>137</v>
      </c>
      <c r="FA33" s="1487">
        <v>539.6</v>
      </c>
      <c r="FB33" s="1457">
        <v>550.04</v>
      </c>
      <c r="FC33" s="1457">
        <v>586.9</v>
      </c>
      <c r="FD33" s="1457">
        <v>751.8</v>
      </c>
      <c r="FE33" s="1457">
        <v>764.92</v>
      </c>
      <c r="FF33" s="1457">
        <v>759.35</v>
      </c>
      <c r="FG33" s="1457">
        <v>734.93</v>
      </c>
      <c r="FH33" s="1457">
        <v>760.9</v>
      </c>
      <c r="FI33" s="1457">
        <v>773.79</v>
      </c>
      <c r="FJ33" s="1457">
        <v>766.91</v>
      </c>
      <c r="FK33" s="1457">
        <v>769.96</v>
      </c>
      <c r="FL33" s="1488">
        <v>824.7</v>
      </c>
    </row>
    <row r="34" spans="2:168" ht="15.95" customHeight="1">
      <c r="B34" s="344" t="s">
        <v>116</v>
      </c>
      <c r="C34" s="1275" t="s">
        <v>105</v>
      </c>
      <c r="D34" s="1241">
        <v>134.91810000000001</v>
      </c>
      <c r="E34" s="1260">
        <v>132.82140000000001</v>
      </c>
      <c r="F34" s="1261">
        <v>133.96770000000001</v>
      </c>
      <c r="G34" s="1261">
        <v>138.05270000000002</v>
      </c>
      <c r="H34" s="1261">
        <v>140.7448</v>
      </c>
      <c r="I34" s="1261">
        <v>145.1397</v>
      </c>
      <c r="J34" s="1261">
        <v>149.9229</v>
      </c>
      <c r="K34" s="1261">
        <v>152.36940000000001</v>
      </c>
      <c r="L34" s="1261">
        <v>145.2603</v>
      </c>
      <c r="M34" s="1258">
        <v>132.63320000000002</v>
      </c>
      <c r="N34" s="1258">
        <v>128.5873</v>
      </c>
      <c r="O34" s="1262">
        <v>126.20480000000001</v>
      </c>
      <c r="Q34" s="344" t="s">
        <v>116</v>
      </c>
      <c r="R34" s="1275" t="s">
        <v>105</v>
      </c>
      <c r="S34" s="1261">
        <v>125.21520000000001</v>
      </c>
      <c r="T34" s="1261">
        <v>133.54249999999999</v>
      </c>
      <c r="U34" s="1261">
        <v>131.20869999999999</v>
      </c>
      <c r="V34" s="1261">
        <v>130.27670000000001</v>
      </c>
      <c r="W34" s="1261">
        <v>137.78230000000002</v>
      </c>
      <c r="X34" s="1261">
        <v>148.8603</v>
      </c>
      <c r="Y34" s="1261">
        <v>144.9881</v>
      </c>
      <c r="Z34" s="1258">
        <v>147.76940000000002</v>
      </c>
      <c r="AA34" s="1258">
        <v>139.2603</v>
      </c>
      <c r="AB34" s="1261">
        <v>134.95230000000001</v>
      </c>
      <c r="AC34" s="1261">
        <v>136.67100000000002</v>
      </c>
      <c r="AD34" s="1262">
        <v>142.95160000000001</v>
      </c>
      <c r="AG34" s="378" t="s">
        <v>133</v>
      </c>
      <c r="AH34" s="1276" t="s">
        <v>105</v>
      </c>
      <c r="AI34" s="1277">
        <v>131.8236</v>
      </c>
      <c r="AJ34" s="1278">
        <v>137.7268</v>
      </c>
      <c r="AK34" s="1278">
        <v>142.80340000000001</v>
      </c>
      <c r="AL34" s="1278">
        <v>152.43300000000002</v>
      </c>
      <c r="AM34" s="1278">
        <v>152.92330000000001</v>
      </c>
      <c r="AN34" s="1278">
        <v>156.08440000000002</v>
      </c>
      <c r="AO34" s="1278">
        <v>158.44040000000001</v>
      </c>
      <c r="AP34" s="1278">
        <v>154.28200000000001</v>
      </c>
      <c r="AQ34" s="1278">
        <v>153.55280000000002</v>
      </c>
      <c r="AR34" s="1278">
        <v>155.68810000000002</v>
      </c>
      <c r="AS34" s="1278">
        <v>156.66630000000001</v>
      </c>
      <c r="AT34" s="1279">
        <v>165.10480000000001</v>
      </c>
      <c r="AV34" s="378" t="s">
        <v>133</v>
      </c>
      <c r="AW34" s="1276" t="s">
        <v>105</v>
      </c>
      <c r="AX34" s="1278">
        <v>155.14349999999999</v>
      </c>
      <c r="AY34" s="1278">
        <v>166.28200000000001</v>
      </c>
      <c r="AZ34" s="1278">
        <v>165.185</v>
      </c>
      <c r="BA34" s="1278">
        <v>167.16059999999999</v>
      </c>
      <c r="BB34" s="1278">
        <v>165.64850000000001</v>
      </c>
      <c r="BC34" s="1278">
        <v>174.2062</v>
      </c>
      <c r="BD34" s="1278">
        <v>174.8117</v>
      </c>
      <c r="BE34" s="1278">
        <v>184.5497</v>
      </c>
      <c r="BF34" s="1278">
        <v>191.60900000000001</v>
      </c>
      <c r="BG34" s="1278">
        <v>193.27359999999999</v>
      </c>
      <c r="BH34" s="1278">
        <v>183.63310000000001</v>
      </c>
      <c r="BI34" s="1278">
        <v>173.95099999999999</v>
      </c>
      <c r="BK34" s="334" t="s">
        <v>116</v>
      </c>
      <c r="BL34" s="334" t="s">
        <v>105</v>
      </c>
      <c r="BM34" s="345">
        <v>165.01</v>
      </c>
      <c r="BN34" s="362">
        <v>167.26</v>
      </c>
      <c r="BO34" s="362">
        <v>169.48</v>
      </c>
      <c r="BP34" s="362">
        <v>167.64</v>
      </c>
      <c r="BQ34" s="362">
        <v>158.51</v>
      </c>
      <c r="BR34" s="362">
        <v>167.62</v>
      </c>
      <c r="BS34" s="362">
        <v>178.01</v>
      </c>
      <c r="BT34" s="362">
        <v>188.51</v>
      </c>
      <c r="BU34" s="362">
        <v>187.43</v>
      </c>
      <c r="BV34" s="362">
        <v>179.31</v>
      </c>
      <c r="BW34" s="362">
        <v>169.59</v>
      </c>
      <c r="BX34" s="363">
        <v>167.79</v>
      </c>
      <c r="BZ34" s="229" t="s">
        <v>116</v>
      </c>
      <c r="CA34" s="317" t="s">
        <v>105</v>
      </c>
      <c r="CB34" s="364">
        <v>158.28096774193548</v>
      </c>
      <c r="CC34" s="365">
        <v>158.5111</v>
      </c>
      <c r="CD34" s="365">
        <v>159.6797</v>
      </c>
      <c r="CE34" s="365">
        <v>164.50570000000002</v>
      </c>
      <c r="CF34" s="365">
        <v>164.86940000000001</v>
      </c>
      <c r="CG34" s="365">
        <v>172.95430000000002</v>
      </c>
      <c r="CH34" s="365">
        <v>171.92580000000001</v>
      </c>
      <c r="CI34" s="365">
        <v>166.44550000000001</v>
      </c>
      <c r="CJ34" s="365">
        <v>159.31300000000002</v>
      </c>
      <c r="CK34" s="365">
        <v>144.90900000000002</v>
      </c>
      <c r="CL34" s="365">
        <v>149.0907</v>
      </c>
      <c r="CM34" s="366">
        <v>143.63679999999999</v>
      </c>
      <c r="CO34" s="229" t="s">
        <v>116</v>
      </c>
      <c r="CP34" s="317" t="s">
        <v>105</v>
      </c>
      <c r="CQ34" s="541">
        <v>137.83320000000001</v>
      </c>
      <c r="CR34" s="541">
        <v>146.36180000000002</v>
      </c>
      <c r="CS34" s="541">
        <v>151.2013</v>
      </c>
      <c r="CT34" s="541">
        <v>149.04170000000002</v>
      </c>
      <c r="CU34" s="541">
        <v>142.78579999999999</v>
      </c>
      <c r="CV34" s="541">
        <v>147.346</v>
      </c>
      <c r="CW34" s="541">
        <v>144.31610000000001</v>
      </c>
      <c r="CX34" s="541">
        <v>145.95770000000002</v>
      </c>
      <c r="CY34" s="541">
        <v>154.8683</v>
      </c>
      <c r="CZ34" s="541">
        <v>146.8006</v>
      </c>
      <c r="DA34" s="541">
        <v>132.37569999999999</v>
      </c>
      <c r="DB34" s="741">
        <v>126.59520000000001</v>
      </c>
      <c r="DE34" s="821" t="s">
        <v>133</v>
      </c>
      <c r="DF34" s="825" t="s">
        <v>105</v>
      </c>
      <c r="DG34" s="822">
        <v>122.08120000000001</v>
      </c>
      <c r="DH34" s="822">
        <v>126.29310000000001</v>
      </c>
      <c r="DI34" s="822">
        <v>130.9211</v>
      </c>
      <c r="DJ34" s="822">
        <v>127.53150000000001</v>
      </c>
      <c r="DK34" s="822">
        <v>136.85730000000001</v>
      </c>
      <c r="DL34" s="822">
        <v>150.29920000000001</v>
      </c>
      <c r="DM34" s="822">
        <v>161.2244</v>
      </c>
      <c r="DN34" s="822">
        <v>163.28200000000001</v>
      </c>
      <c r="DO34" s="822">
        <v>164.76130000000001</v>
      </c>
      <c r="DP34" s="822">
        <v>155.69480000000001</v>
      </c>
      <c r="DQ34" s="822">
        <v>149.1233</v>
      </c>
      <c r="DR34" s="823">
        <v>151.47470000000001</v>
      </c>
      <c r="DU34" s="229" t="s">
        <v>133</v>
      </c>
      <c r="DV34" s="965" t="s">
        <v>105</v>
      </c>
      <c r="DW34" s="767">
        <v>149.99120000000002</v>
      </c>
      <c r="DX34" s="767">
        <v>148.97839999999999</v>
      </c>
      <c r="DY34" s="767">
        <v>153.49020000000002</v>
      </c>
      <c r="DZ34" s="767">
        <v>169.22390000000001</v>
      </c>
      <c r="EA34" s="767">
        <v>176.02020000000002</v>
      </c>
      <c r="EB34" s="767">
        <v>178.88910000000001</v>
      </c>
      <c r="EC34" s="767">
        <v>172.25730000000001</v>
      </c>
      <c r="ED34" s="767">
        <v>169.62440000000001</v>
      </c>
      <c r="EE34" s="767">
        <v>165.2722</v>
      </c>
      <c r="EF34" s="767">
        <v>149.69730000000001</v>
      </c>
      <c r="EG34" s="767">
        <v>144.87270000000001</v>
      </c>
      <c r="EH34" s="785">
        <v>142.45920000000001</v>
      </c>
      <c r="EJ34" s="229" t="s">
        <v>133</v>
      </c>
      <c r="EK34" s="965" t="s">
        <v>105</v>
      </c>
      <c r="EL34" s="1132">
        <v>134.6943</v>
      </c>
      <c r="EM34" s="1132">
        <v>140.82750000000001</v>
      </c>
      <c r="EN34" s="1132">
        <v>146.08110000000002</v>
      </c>
      <c r="EO34" s="1132">
        <v>142.57680000000002</v>
      </c>
      <c r="EP34" s="1132">
        <v>137.94390000000001</v>
      </c>
      <c r="EQ34" s="1132">
        <v>143.1388</v>
      </c>
      <c r="ER34" s="1132">
        <v>142.17400000000001</v>
      </c>
      <c r="ES34" s="1132">
        <v>148.50290000000001</v>
      </c>
      <c r="ET34" s="1132">
        <v>144.601</v>
      </c>
      <c r="EU34" s="1132">
        <v>134.7313</v>
      </c>
      <c r="EV34" s="1132">
        <v>130.1078</v>
      </c>
      <c r="EW34" s="1270">
        <v>128.36020000000002</v>
      </c>
      <c r="EY34" s="229" t="s">
        <v>117</v>
      </c>
      <c r="EZ34" s="963" t="s">
        <v>105</v>
      </c>
      <c r="FA34" s="1485">
        <v>138</v>
      </c>
      <c r="FB34" s="1456">
        <v>141.5</v>
      </c>
      <c r="FC34" s="1456">
        <v>152</v>
      </c>
      <c r="FD34" s="1456">
        <v>175.03</v>
      </c>
      <c r="FE34" s="1456">
        <v>181.94</v>
      </c>
      <c r="FF34" s="1456">
        <v>191.37</v>
      </c>
      <c r="FG34" s="1456">
        <v>193.77</v>
      </c>
      <c r="FH34" s="1456">
        <v>194.42</v>
      </c>
      <c r="FI34" s="1456">
        <v>194.97</v>
      </c>
      <c r="FJ34" s="1456">
        <v>192.13</v>
      </c>
      <c r="FK34" s="1456">
        <v>192.3</v>
      </c>
      <c r="FL34" s="1486">
        <v>205.74</v>
      </c>
    </row>
    <row r="35" spans="2:168" ht="15.95" customHeight="1">
      <c r="B35" s="379" t="s">
        <v>133</v>
      </c>
      <c r="C35" s="1280" t="s">
        <v>105</v>
      </c>
      <c r="D35" s="1281">
        <v>140.25</v>
      </c>
      <c r="E35" s="1282">
        <v>128.99340000000001</v>
      </c>
      <c r="F35" s="1283">
        <v>139.61000000000001</v>
      </c>
      <c r="G35" s="1283">
        <v>147.77160000000001</v>
      </c>
      <c r="H35" s="1283">
        <v>148.1104</v>
      </c>
      <c r="I35" s="1283">
        <v>152.9308</v>
      </c>
      <c r="J35" s="1283">
        <v>160.61520000000002</v>
      </c>
      <c r="K35" s="1283">
        <v>160.38460000000001</v>
      </c>
      <c r="L35" s="1283">
        <v>151.54689999999999</v>
      </c>
      <c r="M35" s="1283">
        <v>134.93340000000001</v>
      </c>
      <c r="N35" s="1283">
        <v>133.30760000000001</v>
      </c>
      <c r="O35" s="1284">
        <v>125.80600000000001</v>
      </c>
      <c r="Q35" s="379" t="s">
        <v>133</v>
      </c>
      <c r="R35" s="1280" t="s">
        <v>105</v>
      </c>
      <c r="S35" s="1283">
        <v>124.8152</v>
      </c>
      <c r="T35" s="1283">
        <v>124.01900000000001</v>
      </c>
      <c r="U35" s="1283">
        <v>130.1448</v>
      </c>
      <c r="V35" s="1283">
        <v>127.36720000000001</v>
      </c>
      <c r="W35" s="1283">
        <v>128.06120000000001</v>
      </c>
      <c r="X35" s="1283">
        <v>145.53579999999999</v>
      </c>
      <c r="Y35" s="1283">
        <v>144.28630000000001</v>
      </c>
      <c r="Z35" s="1283">
        <v>151.90630000000002</v>
      </c>
      <c r="AA35" s="1283">
        <v>145.1721</v>
      </c>
      <c r="AB35" s="1283">
        <v>132.703</v>
      </c>
      <c r="AC35" s="1283">
        <v>131.2319</v>
      </c>
      <c r="AD35" s="1284">
        <v>133.65620000000001</v>
      </c>
      <c r="AG35" s="378"/>
      <c r="AH35" s="1276" t="s">
        <v>137</v>
      </c>
      <c r="AI35" s="1277">
        <v>513.57060000000001</v>
      </c>
      <c r="AJ35" s="1278">
        <v>540.74290000000008</v>
      </c>
      <c r="AK35" s="1278">
        <v>573.64580000000001</v>
      </c>
      <c r="AL35" s="1278">
        <v>604.85969999999998</v>
      </c>
      <c r="AM35" s="1278">
        <v>602.42970000000003</v>
      </c>
      <c r="AN35" s="1278">
        <v>619.19630000000006</v>
      </c>
      <c r="AO35" s="1278">
        <v>632.63229999999999</v>
      </c>
      <c r="AP35" s="1278">
        <v>635.50549999999998</v>
      </c>
      <c r="AQ35" s="1278">
        <v>664.36869999999999</v>
      </c>
      <c r="AR35" s="1278">
        <v>678.68100000000004</v>
      </c>
      <c r="AS35" s="1278">
        <v>692.97829999999999</v>
      </c>
      <c r="AT35" s="1279">
        <v>739.65680000000009</v>
      </c>
      <c r="AV35" s="378"/>
      <c r="AW35" s="1276" t="s">
        <v>137</v>
      </c>
      <c r="AX35" s="1278">
        <v>679.36609999999996</v>
      </c>
      <c r="AY35" s="1278">
        <v>696.34410000000003</v>
      </c>
      <c r="AZ35" s="1278">
        <v>683.27940000000001</v>
      </c>
      <c r="BA35" s="1278">
        <v>698.19169999999997</v>
      </c>
      <c r="BB35" s="1278">
        <v>709.21770000000004</v>
      </c>
      <c r="BC35" s="1278">
        <v>749.50300000000004</v>
      </c>
      <c r="BD35" s="1278">
        <v>732.13189999999997</v>
      </c>
      <c r="BE35" s="1278">
        <v>755.61580000000004</v>
      </c>
      <c r="BF35" s="1278">
        <v>791.17399999999998</v>
      </c>
      <c r="BG35" s="1278">
        <v>793.24969999999996</v>
      </c>
      <c r="BH35" s="1278">
        <v>759.66470000000004</v>
      </c>
      <c r="BI35" s="1278">
        <v>712.39059999999995</v>
      </c>
      <c r="BK35" s="378" t="s">
        <v>133</v>
      </c>
      <c r="BL35" s="378" t="s">
        <v>105</v>
      </c>
      <c r="BM35" s="380">
        <v>165.81</v>
      </c>
      <c r="BN35" s="381">
        <v>166.3</v>
      </c>
      <c r="BO35" s="381">
        <v>170.04</v>
      </c>
      <c r="BP35" s="381">
        <v>171.89</v>
      </c>
      <c r="BQ35" s="381">
        <v>164.74</v>
      </c>
      <c r="BR35" s="381">
        <v>172.89</v>
      </c>
      <c r="BS35" s="381">
        <v>179.81</v>
      </c>
      <c r="BT35" s="381">
        <v>187.97</v>
      </c>
      <c r="BU35" s="381">
        <v>187.49</v>
      </c>
      <c r="BV35" s="381">
        <v>181.19</v>
      </c>
      <c r="BW35" s="381">
        <v>169.44</v>
      </c>
      <c r="BX35" s="382">
        <v>168.41</v>
      </c>
      <c r="BZ35" s="383" t="s">
        <v>133</v>
      </c>
      <c r="CA35" s="384" t="s">
        <v>105</v>
      </c>
      <c r="CB35" s="385">
        <v>159.52665402717437</v>
      </c>
      <c r="CC35" s="386">
        <v>149.19740000000002</v>
      </c>
      <c r="CD35" s="386">
        <v>149.30440000000002</v>
      </c>
      <c r="CE35" s="386">
        <v>160.7028</v>
      </c>
      <c r="CF35" s="386">
        <v>163.05200000000002</v>
      </c>
      <c r="CG35" s="386">
        <v>171.07060000000001</v>
      </c>
      <c r="CH35" s="386">
        <v>170.11920000000001</v>
      </c>
      <c r="CI35" s="386">
        <v>162.17940000000002</v>
      </c>
      <c r="CJ35" s="386">
        <v>155.0625</v>
      </c>
      <c r="CK35" s="386">
        <v>144.82740000000001</v>
      </c>
      <c r="CL35" s="386">
        <v>140.3254</v>
      </c>
      <c r="CM35" s="387">
        <v>129.6328</v>
      </c>
      <c r="CO35" s="821" t="s">
        <v>133</v>
      </c>
      <c r="CP35" s="825" t="s">
        <v>105</v>
      </c>
      <c r="CQ35" s="827">
        <v>126.28020000000001</v>
      </c>
      <c r="CR35" s="827">
        <v>139.90630000000002</v>
      </c>
      <c r="CS35" s="827">
        <v>141.60580000000002</v>
      </c>
      <c r="CT35" s="827">
        <v>146.60500000000002</v>
      </c>
      <c r="CU35" s="827">
        <v>139.58530000000002</v>
      </c>
      <c r="CV35" s="827">
        <v>143.83880000000002</v>
      </c>
      <c r="CW35" s="827">
        <v>140.56110000000001</v>
      </c>
      <c r="CX35" s="827">
        <v>138.7021</v>
      </c>
      <c r="CY35" s="827">
        <v>145.41070000000002</v>
      </c>
      <c r="CZ35" s="827">
        <v>137.9436</v>
      </c>
      <c r="DA35" s="827">
        <v>123.4666</v>
      </c>
      <c r="DB35" s="828">
        <v>119.7668</v>
      </c>
      <c r="DE35" s="821"/>
      <c r="DF35" s="824" t="s">
        <v>137</v>
      </c>
      <c r="DG35" s="822">
        <v>535.90710000000001</v>
      </c>
      <c r="DH35" s="822">
        <v>555.38340000000005</v>
      </c>
      <c r="DI35" s="822">
        <v>562.30709999999999</v>
      </c>
      <c r="DJ35" s="822">
        <v>549.15070000000003</v>
      </c>
      <c r="DK35" s="822">
        <v>602.72230000000002</v>
      </c>
      <c r="DL35" s="822">
        <v>661.2373</v>
      </c>
      <c r="DM35" s="822">
        <v>709.16160000000002</v>
      </c>
      <c r="DN35" s="822">
        <v>702.30029999999999</v>
      </c>
      <c r="DO35" s="822">
        <v>712.30900000000008</v>
      </c>
      <c r="DP35" s="822">
        <v>670.55130000000008</v>
      </c>
      <c r="DQ35" s="822">
        <v>654.93630000000007</v>
      </c>
      <c r="DR35" s="823">
        <v>671.65769999999998</v>
      </c>
      <c r="DU35" s="229"/>
      <c r="DV35" s="964" t="s">
        <v>137</v>
      </c>
      <c r="DW35" s="768">
        <v>655.16770000000008</v>
      </c>
      <c r="DX35" s="768">
        <v>641.99360000000001</v>
      </c>
      <c r="DY35" s="768">
        <v>658.73520000000008</v>
      </c>
      <c r="DZ35" s="768">
        <v>717.41</v>
      </c>
      <c r="EA35" s="768">
        <v>739.90730000000008</v>
      </c>
      <c r="EB35" s="768">
        <v>752.79970000000003</v>
      </c>
      <c r="EC35" s="768">
        <v>729.38740000000007</v>
      </c>
      <c r="ED35" s="768">
        <v>723.57389999999998</v>
      </c>
      <c r="EE35" s="768">
        <v>705.21580000000006</v>
      </c>
      <c r="EF35" s="768">
        <v>638.44320000000005</v>
      </c>
      <c r="EG35" s="768">
        <v>612.69000000000005</v>
      </c>
      <c r="EH35" s="786">
        <v>598.74710000000005</v>
      </c>
      <c r="EJ35" s="229"/>
      <c r="EK35" s="964" t="s">
        <v>137</v>
      </c>
      <c r="EL35" s="1133">
        <v>560.9221</v>
      </c>
      <c r="EM35" s="1133">
        <v>586.68389999999999</v>
      </c>
      <c r="EN35" s="1133">
        <v>614.54470000000003</v>
      </c>
      <c r="EO35" s="1133">
        <v>597.9914</v>
      </c>
      <c r="EP35" s="1133">
        <v>590.20650000000001</v>
      </c>
      <c r="EQ35" s="1133">
        <v>615.88700000000006</v>
      </c>
      <c r="ER35" s="1133">
        <v>615.28250000000003</v>
      </c>
      <c r="ES35" s="1133">
        <v>636.59160000000008</v>
      </c>
      <c r="ET35" s="1133">
        <v>621.61540000000002</v>
      </c>
      <c r="EU35" s="1133">
        <v>579.7038</v>
      </c>
      <c r="EV35" s="1133">
        <v>559.9547</v>
      </c>
      <c r="EW35" s="1274">
        <v>550.69580000000008</v>
      </c>
      <c r="EY35" s="229" t="s">
        <v>152</v>
      </c>
      <c r="EZ35" s="963" t="s">
        <v>105</v>
      </c>
      <c r="FA35" s="1481">
        <v>140.32</v>
      </c>
      <c r="FB35" s="1454">
        <v>109.95</v>
      </c>
      <c r="FC35" s="1454">
        <v>125.22</v>
      </c>
      <c r="FD35" s="1454">
        <v>156.94</v>
      </c>
      <c r="FE35" s="1454">
        <v>179.69</v>
      </c>
      <c r="FF35" s="1454">
        <v>188.54</v>
      </c>
      <c r="FG35" s="1454">
        <v>189.42</v>
      </c>
      <c r="FH35" s="1454">
        <v>183.64</v>
      </c>
      <c r="FI35" s="1454">
        <v>189.61</v>
      </c>
      <c r="FJ35" s="1454">
        <v>193.04</v>
      </c>
      <c r="FK35" s="1454">
        <v>199.32</v>
      </c>
      <c r="FL35" s="1482">
        <v>221.88</v>
      </c>
    </row>
    <row r="36" spans="2:168" ht="15.95" customHeight="1">
      <c r="B36" s="379"/>
      <c r="C36" s="1280" t="s">
        <v>137</v>
      </c>
      <c r="D36" s="1281">
        <v>590.9316</v>
      </c>
      <c r="E36" s="1282">
        <v>597.86290000000008</v>
      </c>
      <c r="F36" s="1283">
        <v>643.75130000000001</v>
      </c>
      <c r="G36" s="1283">
        <v>655.74430000000007</v>
      </c>
      <c r="H36" s="1283">
        <v>654.05160000000001</v>
      </c>
      <c r="I36" s="1283">
        <v>688.67370000000005</v>
      </c>
      <c r="J36" s="1283">
        <v>692.92230000000006</v>
      </c>
      <c r="K36" s="1283">
        <v>663.05190000000005</v>
      </c>
      <c r="L36" s="1283">
        <v>629.52200000000005</v>
      </c>
      <c r="M36" s="1283">
        <v>568.85030000000006</v>
      </c>
      <c r="N36" s="1283">
        <v>555.76470000000006</v>
      </c>
      <c r="O36" s="1284">
        <v>521.46159999999998</v>
      </c>
      <c r="Q36" s="379"/>
      <c r="R36" s="1280" t="s">
        <v>137</v>
      </c>
      <c r="S36" s="1283">
        <v>509.12550000000005</v>
      </c>
      <c r="T36" s="1283">
        <v>498.27</v>
      </c>
      <c r="U36" s="1283">
        <v>506.41320000000002</v>
      </c>
      <c r="V36" s="1283">
        <v>493.46430000000004</v>
      </c>
      <c r="W36" s="1283">
        <v>519.06190000000004</v>
      </c>
      <c r="X36" s="1283">
        <v>597.49430000000007</v>
      </c>
      <c r="Y36" s="1283">
        <v>589.47739999999999</v>
      </c>
      <c r="Z36" s="1283">
        <v>606.27100000000007</v>
      </c>
      <c r="AA36" s="1283">
        <v>574.23</v>
      </c>
      <c r="AB36" s="1283">
        <v>524.46260000000007</v>
      </c>
      <c r="AC36" s="1283">
        <v>518.08429999999998</v>
      </c>
      <c r="AD36" s="1284">
        <v>534.47649999999999</v>
      </c>
      <c r="AG36" s="334" t="s">
        <v>117</v>
      </c>
      <c r="AH36" s="1224" t="s">
        <v>105</v>
      </c>
      <c r="AI36" s="1244">
        <v>145.8065</v>
      </c>
      <c r="AJ36" s="1245">
        <v>160.53570000000002</v>
      </c>
      <c r="AK36" s="1245">
        <v>168</v>
      </c>
      <c r="AL36" s="1245">
        <v>168</v>
      </c>
      <c r="AM36" s="1245">
        <v>169.67740000000001</v>
      </c>
      <c r="AN36" s="1245">
        <v>166.6</v>
      </c>
      <c r="AO36" s="1245">
        <v>166.54840000000002</v>
      </c>
      <c r="AP36" s="1245">
        <v>164.2903</v>
      </c>
      <c r="AQ36" s="1245">
        <v>160</v>
      </c>
      <c r="AR36" s="1245">
        <v>157.35480000000001</v>
      </c>
      <c r="AS36" s="1245">
        <v>155</v>
      </c>
      <c r="AT36" s="1246">
        <v>153.96770000000001</v>
      </c>
      <c r="AV36" s="334" t="s">
        <v>117</v>
      </c>
      <c r="AW36" s="1224" t="s">
        <v>105</v>
      </c>
      <c r="AX36" s="1245">
        <v>148.64519999999999</v>
      </c>
      <c r="AY36" s="1245">
        <v>156.03450000000001</v>
      </c>
      <c r="AZ36" s="1245">
        <v>166.22579999999999</v>
      </c>
      <c r="BA36" s="1245">
        <v>167</v>
      </c>
      <c r="BB36" s="1245">
        <v>169.83869999999999</v>
      </c>
      <c r="BC36" s="1245">
        <v>178.8</v>
      </c>
      <c r="BD36" s="1245">
        <v>180</v>
      </c>
      <c r="BE36" s="1245">
        <v>184.93549999999999</v>
      </c>
      <c r="BF36" s="1245">
        <v>196.13329999999999</v>
      </c>
      <c r="BG36" s="1245">
        <v>195.45160000000001</v>
      </c>
      <c r="BH36" s="1245">
        <v>181.26669999999999</v>
      </c>
      <c r="BI36" s="1245">
        <v>174.6129</v>
      </c>
      <c r="BK36" s="378"/>
      <c r="BL36" s="378" t="s">
        <v>137</v>
      </c>
      <c r="BM36" s="380">
        <v>685.26</v>
      </c>
      <c r="BN36" s="381">
        <v>693.78</v>
      </c>
      <c r="BO36" s="381">
        <v>707</v>
      </c>
      <c r="BP36" s="381">
        <v>711.26</v>
      </c>
      <c r="BQ36" s="381">
        <v>687.52</v>
      </c>
      <c r="BR36" s="381">
        <v>740.61</v>
      </c>
      <c r="BS36" s="381">
        <v>769.06</v>
      </c>
      <c r="BT36" s="381">
        <v>794.85</v>
      </c>
      <c r="BU36" s="381">
        <v>795.01</v>
      </c>
      <c r="BV36" s="381">
        <v>759.63</v>
      </c>
      <c r="BW36" s="381">
        <v>709.63</v>
      </c>
      <c r="BX36" s="382">
        <v>705.19</v>
      </c>
      <c r="BZ36" s="383"/>
      <c r="CA36" s="388" t="s">
        <v>137</v>
      </c>
      <c r="CB36" s="385">
        <v>666.34483870967733</v>
      </c>
      <c r="CC36" s="386">
        <v>623.66140000000007</v>
      </c>
      <c r="CD36" s="386">
        <v>626.65550000000007</v>
      </c>
      <c r="CE36" s="386">
        <v>672.57670000000007</v>
      </c>
      <c r="CF36" s="386">
        <v>681.91450000000009</v>
      </c>
      <c r="CG36" s="386">
        <v>707.58199999999999</v>
      </c>
      <c r="CH36" s="386">
        <v>705.26290000000006</v>
      </c>
      <c r="CI36" s="386">
        <v>679.42259999999999</v>
      </c>
      <c r="CJ36" s="386">
        <v>650.78470000000004</v>
      </c>
      <c r="CK36" s="386">
        <v>609.55610000000001</v>
      </c>
      <c r="CL36" s="386">
        <v>591.50930000000005</v>
      </c>
      <c r="CM36" s="387">
        <v>547.05970000000002</v>
      </c>
      <c r="CO36" s="821"/>
      <c r="CP36" s="824" t="s">
        <v>137</v>
      </c>
      <c r="CQ36" s="827">
        <v>540.31810000000007</v>
      </c>
      <c r="CR36" s="827">
        <v>584.49790000000007</v>
      </c>
      <c r="CS36" s="827">
        <v>584.47770000000003</v>
      </c>
      <c r="CT36" s="827">
        <v>590.51800000000003</v>
      </c>
      <c r="CU36" s="827">
        <v>568.46230000000003</v>
      </c>
      <c r="CV36" s="827">
        <v>598.02100000000007</v>
      </c>
      <c r="CW36" s="827">
        <v>583.9271</v>
      </c>
      <c r="CX36" s="827">
        <v>581.23059999999998</v>
      </c>
      <c r="CY36" s="827">
        <v>613.2337</v>
      </c>
      <c r="CZ36" s="827">
        <v>585.72519999999997</v>
      </c>
      <c r="DA36" s="827">
        <v>524.83530000000007</v>
      </c>
      <c r="DB36" s="828">
        <v>513.83870000000002</v>
      </c>
      <c r="DE36" s="229" t="s">
        <v>117</v>
      </c>
      <c r="DF36" s="314" t="s">
        <v>105</v>
      </c>
      <c r="DG36" s="767">
        <v>118.67740000000001</v>
      </c>
      <c r="DH36" s="767">
        <v>123.4483</v>
      </c>
      <c r="DI36" s="767">
        <v>121.77420000000001</v>
      </c>
      <c r="DJ36" s="767">
        <v>122.4</v>
      </c>
      <c r="DK36" s="767">
        <v>138.87100000000001</v>
      </c>
      <c r="DL36" s="767">
        <v>164.5333</v>
      </c>
      <c r="DM36" s="767">
        <v>178.06450000000001</v>
      </c>
      <c r="DN36" s="767">
        <v>179</v>
      </c>
      <c r="DO36" s="767">
        <v>179</v>
      </c>
      <c r="DP36" s="767">
        <v>168.35480000000001</v>
      </c>
      <c r="DQ36" s="767">
        <v>157</v>
      </c>
      <c r="DR36" s="785">
        <v>157</v>
      </c>
      <c r="DU36" s="229" t="s">
        <v>117</v>
      </c>
      <c r="DV36" s="963" t="s">
        <v>105</v>
      </c>
      <c r="DW36" s="767">
        <v>157.1935</v>
      </c>
      <c r="DX36" s="767">
        <v>162.75</v>
      </c>
      <c r="DY36" s="767">
        <v>172</v>
      </c>
      <c r="DZ36" s="767">
        <v>183.5333</v>
      </c>
      <c r="EA36" s="767">
        <v>185.51610000000002</v>
      </c>
      <c r="EB36" s="767">
        <v>193</v>
      </c>
      <c r="EC36" s="767">
        <v>198.87100000000001</v>
      </c>
      <c r="ED36" s="767">
        <v>198.74190000000002</v>
      </c>
      <c r="EE36" s="767">
        <v>188.9667</v>
      </c>
      <c r="EF36" s="767">
        <v>161.25810000000001</v>
      </c>
      <c r="EG36" s="767">
        <v>145.5333</v>
      </c>
      <c r="EH36" s="785">
        <v>144</v>
      </c>
      <c r="EJ36" s="229" t="s">
        <v>117</v>
      </c>
      <c r="EK36" s="963" t="s">
        <v>105</v>
      </c>
      <c r="EL36" s="1132">
        <v>143.22580000000002</v>
      </c>
      <c r="EM36" s="1132">
        <v>150.32140000000001</v>
      </c>
      <c r="EN36" s="1132">
        <v>164.12900000000002</v>
      </c>
      <c r="EO36" s="1132">
        <v>165</v>
      </c>
      <c r="EP36" s="1132">
        <v>165.3871</v>
      </c>
      <c r="EQ36" s="1132">
        <v>172.0333</v>
      </c>
      <c r="ER36" s="1132">
        <v>173.96770000000001</v>
      </c>
      <c r="ES36" s="1132">
        <v>174.16130000000001</v>
      </c>
      <c r="ET36" s="1132">
        <v>171.0333</v>
      </c>
      <c r="EU36" s="1132">
        <v>157.87100000000001</v>
      </c>
      <c r="EV36" s="1132">
        <v>151.13330000000002</v>
      </c>
      <c r="EW36" s="1270">
        <v>150.12900000000002</v>
      </c>
      <c r="EY36" s="229"/>
      <c r="EZ36" s="963" t="s">
        <v>156</v>
      </c>
      <c r="FA36" s="1487">
        <v>659.34</v>
      </c>
      <c r="FB36" s="1457">
        <v>522.15</v>
      </c>
      <c r="FC36" s="1457">
        <v>595.28</v>
      </c>
      <c r="FD36" s="1457">
        <v>746.82</v>
      </c>
      <c r="FE36" s="1457">
        <v>855.15</v>
      </c>
      <c r="FF36" s="1457">
        <v>891.34</v>
      </c>
      <c r="FG36" s="1457">
        <v>895.74</v>
      </c>
      <c r="FH36" s="1457">
        <v>868.26</v>
      </c>
      <c r="FI36" s="1457">
        <v>898.32</v>
      </c>
      <c r="FJ36" s="1457">
        <v>917.67</v>
      </c>
      <c r="FK36" s="1457">
        <v>950.45</v>
      </c>
      <c r="FL36" s="1488">
        <v>1060.1500000000001</v>
      </c>
    </row>
    <row r="37" spans="2:168" ht="15.95" customHeight="1">
      <c r="B37" s="344" t="s">
        <v>117</v>
      </c>
      <c r="C37" s="1240" t="s">
        <v>105</v>
      </c>
      <c r="D37" s="1257">
        <v>141.2903</v>
      </c>
      <c r="E37" s="1257">
        <v>140.6429</v>
      </c>
      <c r="F37" s="1258">
        <v>153.6129</v>
      </c>
      <c r="G37" s="1258">
        <v>155</v>
      </c>
      <c r="H37" s="1258">
        <v>155</v>
      </c>
      <c r="I37" s="1258">
        <v>163.4667</v>
      </c>
      <c r="J37" s="1258">
        <v>175.4194</v>
      </c>
      <c r="K37" s="1258">
        <v>170.12900000000002</v>
      </c>
      <c r="L37" s="1258">
        <v>154.76670000000001</v>
      </c>
      <c r="M37" s="1258">
        <v>137.45160000000001</v>
      </c>
      <c r="N37" s="1258">
        <v>136.1</v>
      </c>
      <c r="O37" s="1259">
        <v>140.64520000000002</v>
      </c>
      <c r="Q37" s="344" t="s">
        <v>117</v>
      </c>
      <c r="R37" s="1240" t="s">
        <v>105</v>
      </c>
      <c r="S37" s="1258">
        <v>140.22580000000002</v>
      </c>
      <c r="T37" s="1258">
        <v>147.5</v>
      </c>
      <c r="U37" s="1258">
        <v>149.8065</v>
      </c>
      <c r="V37" s="1258">
        <v>141.33330000000001</v>
      </c>
      <c r="W37" s="1258">
        <v>154.25810000000001</v>
      </c>
      <c r="X37" s="1258">
        <v>168</v>
      </c>
      <c r="Y37" s="1258">
        <v>171</v>
      </c>
      <c r="Z37" s="1258">
        <v>171.74190000000002</v>
      </c>
      <c r="AA37" s="1258">
        <v>157.80000000000001</v>
      </c>
      <c r="AB37" s="1258">
        <v>147.5806</v>
      </c>
      <c r="AC37" s="1258">
        <v>145.4</v>
      </c>
      <c r="AD37" s="1259">
        <v>143.83870000000002</v>
      </c>
      <c r="AG37" s="334" t="s">
        <v>152</v>
      </c>
      <c r="AH37" s="1224" t="s">
        <v>105</v>
      </c>
      <c r="AI37" s="1244">
        <v>150.1437</v>
      </c>
      <c r="AJ37" s="1245">
        <v>144.52970000000002</v>
      </c>
      <c r="AK37" s="1245">
        <v>150.59120000000001</v>
      </c>
      <c r="AL37" s="1245">
        <v>156.80940000000001</v>
      </c>
      <c r="AM37" s="1245">
        <v>161.7157</v>
      </c>
      <c r="AN37" s="1245">
        <v>162.28820000000002</v>
      </c>
      <c r="AO37" s="1245">
        <v>163.8571</v>
      </c>
      <c r="AP37" s="1245">
        <v>165.60249999999999</v>
      </c>
      <c r="AQ37" s="1245">
        <v>163.739</v>
      </c>
      <c r="AR37" s="1245">
        <v>159.59110000000001</v>
      </c>
      <c r="AS37" s="1245">
        <v>160.24090000000001</v>
      </c>
      <c r="AT37" s="1246">
        <v>164.59300000000002</v>
      </c>
      <c r="AV37" s="334" t="s">
        <v>152</v>
      </c>
      <c r="AW37" s="1224" t="s">
        <v>105</v>
      </c>
      <c r="AX37" s="1245">
        <v>161.85849999999999</v>
      </c>
      <c r="AY37" s="1245">
        <v>159.006</v>
      </c>
      <c r="AZ37" s="1245">
        <v>160.82239999999999</v>
      </c>
      <c r="BA37" s="1245">
        <v>163.21809999999999</v>
      </c>
      <c r="BB37" s="1245">
        <v>166.97380000000001</v>
      </c>
      <c r="BC37" s="1245">
        <v>174.70769999999999</v>
      </c>
      <c r="BD37" s="1245">
        <v>174.1961</v>
      </c>
      <c r="BE37" s="1245">
        <v>179.661</v>
      </c>
      <c r="BF37" s="1245">
        <v>195.00149999999999</v>
      </c>
      <c r="BG37" s="1245">
        <v>195.51070000000001</v>
      </c>
      <c r="BH37" s="1245">
        <v>194.6421</v>
      </c>
      <c r="BI37" s="1245">
        <v>195.91800000000001</v>
      </c>
      <c r="BK37" s="334" t="s">
        <v>117</v>
      </c>
      <c r="BL37" s="1224" t="s">
        <v>105</v>
      </c>
      <c r="BM37" s="346">
        <v>173</v>
      </c>
      <c r="BN37" s="362">
        <v>177.39</v>
      </c>
      <c r="BO37" s="362">
        <v>181</v>
      </c>
      <c r="BP37" s="362">
        <v>181</v>
      </c>
      <c r="BQ37" s="362">
        <v>176.1</v>
      </c>
      <c r="BR37" s="362">
        <v>180.47</v>
      </c>
      <c r="BS37" s="362">
        <v>189.13</v>
      </c>
      <c r="BT37" s="362">
        <v>195.77</v>
      </c>
      <c r="BU37" s="362">
        <v>197.7</v>
      </c>
      <c r="BV37" s="362">
        <v>182.9</v>
      </c>
      <c r="BW37" s="362">
        <v>171.27</v>
      </c>
      <c r="BX37" s="363">
        <v>170.21</v>
      </c>
      <c r="BZ37" s="229" t="s">
        <v>117</v>
      </c>
      <c r="CA37" s="314" t="s">
        <v>105</v>
      </c>
      <c r="CB37" s="364">
        <v>164.03225806451613</v>
      </c>
      <c r="CC37" s="365">
        <v>161.8571</v>
      </c>
      <c r="CD37" s="365">
        <v>158.6129</v>
      </c>
      <c r="CE37" s="365">
        <v>172.86670000000001</v>
      </c>
      <c r="CF37" s="365">
        <v>181.45160000000001</v>
      </c>
      <c r="CG37" s="365">
        <v>190.4667</v>
      </c>
      <c r="CH37" s="365">
        <v>195.51610000000002</v>
      </c>
      <c r="CI37" s="365">
        <v>191.06450000000001</v>
      </c>
      <c r="CJ37" s="365">
        <v>177.1</v>
      </c>
      <c r="CK37" s="365">
        <v>150.45160000000001</v>
      </c>
      <c r="CL37" s="365">
        <v>146</v>
      </c>
      <c r="CM37" s="366">
        <v>143.67740000000001</v>
      </c>
      <c r="CO37" s="229" t="s">
        <v>117</v>
      </c>
      <c r="CP37" s="314" t="s">
        <v>105</v>
      </c>
      <c r="CQ37" s="541">
        <v>139.96770000000001</v>
      </c>
      <c r="CR37" s="541">
        <v>144.57140000000001</v>
      </c>
      <c r="CS37" s="541">
        <v>153.9032</v>
      </c>
      <c r="CT37" s="541">
        <v>154.63330000000002</v>
      </c>
      <c r="CU37" s="541">
        <v>156.0968</v>
      </c>
      <c r="CV37" s="541">
        <v>162.73330000000001</v>
      </c>
      <c r="CW37" s="541">
        <v>166</v>
      </c>
      <c r="CX37" s="541">
        <v>165.03230000000002</v>
      </c>
      <c r="CY37" s="541">
        <v>157.0333</v>
      </c>
      <c r="CZ37" s="541">
        <v>140.0968</v>
      </c>
      <c r="DA37" s="541">
        <v>126.56670000000001</v>
      </c>
      <c r="DB37" s="741">
        <v>118.5806</v>
      </c>
      <c r="DE37" s="229" t="s">
        <v>152</v>
      </c>
      <c r="DF37" s="314" t="s">
        <v>105</v>
      </c>
      <c r="DG37" s="765">
        <v>119.4397</v>
      </c>
      <c r="DH37" s="765">
        <v>113.13510000000001</v>
      </c>
      <c r="DI37" s="765">
        <v>113.322</v>
      </c>
      <c r="DJ37" s="765">
        <v>117.751</v>
      </c>
      <c r="DK37" s="765">
        <v>135.68970000000002</v>
      </c>
      <c r="DL37" s="765">
        <v>161.0763</v>
      </c>
      <c r="DM37" s="765">
        <v>171.54240000000001</v>
      </c>
      <c r="DN37" s="765">
        <v>172.00630000000001</v>
      </c>
      <c r="DO37" s="765">
        <v>172.77460000000002</v>
      </c>
      <c r="DP37" s="765">
        <v>167.38140000000001</v>
      </c>
      <c r="DQ37" s="765">
        <v>153.46520000000001</v>
      </c>
      <c r="DR37" s="783">
        <v>144.99850000000001</v>
      </c>
      <c r="DU37" s="229" t="s">
        <v>152</v>
      </c>
      <c r="DV37" s="963" t="s">
        <v>105</v>
      </c>
      <c r="DW37" s="765">
        <v>148.5916</v>
      </c>
      <c r="DX37" s="765">
        <v>150.82310000000001</v>
      </c>
      <c r="DY37" s="765">
        <v>156.3443</v>
      </c>
      <c r="DZ37" s="765">
        <v>178.06020000000001</v>
      </c>
      <c r="EA37" s="765">
        <v>186.6352</v>
      </c>
      <c r="EB37" s="765">
        <v>187.9701</v>
      </c>
      <c r="EC37" s="765">
        <v>187.87140000000002</v>
      </c>
      <c r="ED37" s="765">
        <v>186.83850000000001</v>
      </c>
      <c r="EE37" s="765">
        <v>182.74040000000002</v>
      </c>
      <c r="EF37" s="765">
        <v>164.2628</v>
      </c>
      <c r="EG37" s="765">
        <v>146.45650000000001</v>
      </c>
      <c r="EH37" s="783">
        <v>151.2406</v>
      </c>
      <c r="EJ37" s="229" t="s">
        <v>152</v>
      </c>
      <c r="EK37" s="963" t="s">
        <v>105</v>
      </c>
      <c r="EL37" s="1130">
        <v>151.46110000000002</v>
      </c>
      <c r="EM37" s="1130">
        <v>139.30590000000001</v>
      </c>
      <c r="EN37" s="1130">
        <v>145.28620000000001</v>
      </c>
      <c r="EO37" s="1130">
        <v>152.71200000000002</v>
      </c>
      <c r="EP37" s="1130">
        <v>148.88580000000002</v>
      </c>
      <c r="EQ37" s="1130">
        <v>157.39160000000001</v>
      </c>
      <c r="ER37" s="1130">
        <v>157.69570000000002</v>
      </c>
      <c r="ES37" s="1130">
        <v>155.8699</v>
      </c>
      <c r="ET37" s="1130">
        <v>153.95869999999999</v>
      </c>
      <c r="EU37" s="1130">
        <v>146.0378</v>
      </c>
      <c r="EV37" s="1130">
        <v>142.37470000000002</v>
      </c>
      <c r="EW37" s="1248">
        <v>149.501</v>
      </c>
      <c r="EY37" s="229" t="s">
        <v>138</v>
      </c>
      <c r="EZ37" s="963" t="s">
        <v>105</v>
      </c>
      <c r="FA37" s="1481">
        <v>149.05000000000001</v>
      </c>
      <c r="FB37" s="1454">
        <v>149.9</v>
      </c>
      <c r="FC37" s="1454">
        <v>153.69</v>
      </c>
      <c r="FD37" s="1454">
        <v>172.58</v>
      </c>
      <c r="FE37" s="1454">
        <v>177.13</v>
      </c>
      <c r="FF37" s="1454">
        <v>188.77</v>
      </c>
      <c r="FG37" s="1454">
        <v>188.41</v>
      </c>
      <c r="FH37" s="1454">
        <v>195.22</v>
      </c>
      <c r="FI37" s="1454">
        <v>193.68</v>
      </c>
      <c r="FJ37" s="1454">
        <v>194.84</v>
      </c>
      <c r="FK37" s="1454">
        <v>197.33</v>
      </c>
      <c r="FL37" s="1482">
        <v>209.14</v>
      </c>
    </row>
    <row r="38" spans="2:168" ht="15.95" customHeight="1">
      <c r="B38" s="344" t="s">
        <v>152</v>
      </c>
      <c r="C38" s="1240" t="s">
        <v>105</v>
      </c>
      <c r="D38" s="1257">
        <v>160.12800000000001</v>
      </c>
      <c r="E38" s="1257">
        <v>152.9547</v>
      </c>
      <c r="F38" s="1258">
        <v>146.48520000000002</v>
      </c>
      <c r="G38" s="1258">
        <v>150.53200000000001</v>
      </c>
      <c r="H38" s="1258">
        <v>155.35470000000001</v>
      </c>
      <c r="I38" s="1258">
        <v>160.1189</v>
      </c>
      <c r="J38" s="1258">
        <v>165.52070000000001</v>
      </c>
      <c r="K38" s="1258">
        <v>167.72390000000001</v>
      </c>
      <c r="L38" s="1258">
        <v>167.2835</v>
      </c>
      <c r="M38" s="1258">
        <v>159.33960000000002</v>
      </c>
      <c r="N38" s="1258">
        <v>155.95230000000001</v>
      </c>
      <c r="O38" s="1259">
        <v>156.15200000000002</v>
      </c>
      <c r="Q38" s="344" t="s">
        <v>152</v>
      </c>
      <c r="R38" s="1240" t="s">
        <v>105</v>
      </c>
      <c r="S38" s="1258">
        <v>156.9983</v>
      </c>
      <c r="T38" s="1258">
        <v>151.67400000000001</v>
      </c>
      <c r="U38" s="1258">
        <v>147.16580000000002</v>
      </c>
      <c r="V38" s="1258">
        <v>143.21129999999999</v>
      </c>
      <c r="W38" s="1258">
        <v>138.3716</v>
      </c>
      <c r="X38" s="1258">
        <v>146.12200000000001</v>
      </c>
      <c r="Y38" s="1258">
        <v>160.99860000000001</v>
      </c>
      <c r="Z38" s="1258">
        <v>164.3355</v>
      </c>
      <c r="AA38" s="1258">
        <v>164.0309</v>
      </c>
      <c r="AB38" s="1258">
        <v>161.23950000000002</v>
      </c>
      <c r="AC38" s="1258">
        <v>154.6164</v>
      </c>
      <c r="AD38" s="1259">
        <v>152.15630000000002</v>
      </c>
      <c r="AG38" s="334"/>
      <c r="AH38" s="1224" t="s">
        <v>156</v>
      </c>
      <c r="AI38" s="1244">
        <v>640.14449999999999</v>
      </c>
      <c r="AJ38" s="1245">
        <v>613.79430000000002</v>
      </c>
      <c r="AK38" s="1245">
        <v>627.36900000000003</v>
      </c>
      <c r="AL38" s="1245">
        <v>642.99830000000009</v>
      </c>
      <c r="AM38" s="1245">
        <v>665.14319999999998</v>
      </c>
      <c r="AN38" s="1245">
        <v>679.73530000000005</v>
      </c>
      <c r="AO38" s="1245">
        <v>694.43709999999999</v>
      </c>
      <c r="AP38" s="1245">
        <v>704.34260000000006</v>
      </c>
      <c r="AQ38" s="1245">
        <v>700.38170000000002</v>
      </c>
      <c r="AR38" s="1245">
        <v>690.27940000000001</v>
      </c>
      <c r="AS38" s="1245">
        <v>697.78800000000001</v>
      </c>
      <c r="AT38" s="1246">
        <v>712.6748</v>
      </c>
      <c r="AV38" s="334"/>
      <c r="AW38" s="1224" t="s">
        <v>156</v>
      </c>
      <c r="AX38" s="1245">
        <v>702.49680000000001</v>
      </c>
      <c r="AY38" s="1245">
        <v>691.84280000000001</v>
      </c>
      <c r="AZ38" s="1245">
        <v>702.16679999999997</v>
      </c>
      <c r="BA38" s="1245">
        <v>714.54700000000003</v>
      </c>
      <c r="BB38" s="1245">
        <v>740.91160000000002</v>
      </c>
      <c r="BC38" s="1245">
        <v>779.89030000000002</v>
      </c>
      <c r="BD38" s="1245">
        <v>793.30229999999995</v>
      </c>
      <c r="BE38" s="1245">
        <v>812.74969999999996</v>
      </c>
      <c r="BF38" s="1245">
        <v>877.4067</v>
      </c>
      <c r="BG38" s="1245">
        <v>892.23869999999999</v>
      </c>
      <c r="BH38" s="1245">
        <v>881.76099999999997</v>
      </c>
      <c r="BI38" s="1245">
        <v>878.65449999999998</v>
      </c>
      <c r="BK38" s="334" t="s">
        <v>152</v>
      </c>
      <c r="BL38" s="1224" t="s">
        <v>105</v>
      </c>
      <c r="BM38" s="351">
        <v>194.51</v>
      </c>
      <c r="BN38" s="346">
        <v>181.08</v>
      </c>
      <c r="BO38" s="346">
        <v>167.16</v>
      </c>
      <c r="BP38" s="346">
        <v>160.81</v>
      </c>
      <c r="BQ38" s="346">
        <v>166.63</v>
      </c>
      <c r="BR38" s="346">
        <v>173.71</v>
      </c>
      <c r="BS38" s="346">
        <v>195.18</v>
      </c>
      <c r="BT38" s="346">
        <v>203.42</v>
      </c>
      <c r="BU38" s="346">
        <v>203.17</v>
      </c>
      <c r="BV38" s="346">
        <v>199.85</v>
      </c>
      <c r="BW38" s="346">
        <v>193.06</v>
      </c>
      <c r="BX38" s="347">
        <v>186.43</v>
      </c>
      <c r="BZ38" s="229" t="s">
        <v>152</v>
      </c>
      <c r="CA38" s="314" t="s">
        <v>105</v>
      </c>
      <c r="CB38" s="348">
        <v>171.10529951447739</v>
      </c>
      <c r="CC38" s="349">
        <v>154.9537</v>
      </c>
      <c r="CD38" s="349">
        <v>141.9205</v>
      </c>
      <c r="CE38" s="349">
        <v>144.4306</v>
      </c>
      <c r="CF38" s="349">
        <v>161.51860000000002</v>
      </c>
      <c r="CG38" s="349">
        <v>174.33500000000001</v>
      </c>
      <c r="CH38" s="349">
        <v>181.27780000000001</v>
      </c>
      <c r="CI38" s="349">
        <v>182.31800000000001</v>
      </c>
      <c r="CJ38" s="349">
        <v>173.98330000000001</v>
      </c>
      <c r="CK38" s="349">
        <v>153.35750000000002</v>
      </c>
      <c r="CL38" s="349">
        <v>143.584</v>
      </c>
      <c r="CM38" s="350">
        <v>144.1113</v>
      </c>
      <c r="CO38" s="229" t="s">
        <v>152</v>
      </c>
      <c r="CP38" s="314" t="s">
        <v>105</v>
      </c>
      <c r="CQ38" s="539">
        <v>136.01500000000001</v>
      </c>
      <c r="CR38" s="539">
        <v>129.83780000000002</v>
      </c>
      <c r="CS38" s="539">
        <v>132.12430000000001</v>
      </c>
      <c r="CT38" s="539">
        <v>147.24370000000002</v>
      </c>
      <c r="CU38" s="539">
        <v>143.97210000000001</v>
      </c>
      <c r="CV38" s="539">
        <v>151.07560000000001</v>
      </c>
      <c r="CW38" s="539">
        <v>154.2835</v>
      </c>
      <c r="CX38" s="539">
        <v>150.30629999999999</v>
      </c>
      <c r="CY38" s="539">
        <v>149.96680000000001</v>
      </c>
      <c r="CZ38" s="539">
        <v>154.04760000000002</v>
      </c>
      <c r="DA38" s="539">
        <v>147.32220000000001</v>
      </c>
      <c r="DB38" s="739">
        <v>130.49270000000001</v>
      </c>
      <c r="DE38" s="229"/>
      <c r="DF38" s="314" t="s">
        <v>156</v>
      </c>
      <c r="DG38" s="766">
        <v>541.12390000000005</v>
      </c>
      <c r="DH38" s="766">
        <v>507.11830000000003</v>
      </c>
      <c r="DI38" s="766">
        <v>506.24940000000004</v>
      </c>
      <c r="DJ38" s="766">
        <v>526.58530000000007</v>
      </c>
      <c r="DK38" s="766">
        <v>610.44029999999998</v>
      </c>
      <c r="DL38" s="766">
        <v>728.49170000000004</v>
      </c>
      <c r="DM38" s="766">
        <v>769.93900000000008</v>
      </c>
      <c r="DN38" s="766">
        <v>767.1277</v>
      </c>
      <c r="DO38" s="766">
        <v>768.93330000000003</v>
      </c>
      <c r="DP38" s="766">
        <v>751.84810000000004</v>
      </c>
      <c r="DQ38" s="766">
        <v>692.08670000000006</v>
      </c>
      <c r="DR38" s="784">
        <v>654.88190000000009</v>
      </c>
      <c r="DU38" s="229"/>
      <c r="DV38" s="963" t="s">
        <v>156</v>
      </c>
      <c r="DW38" s="766">
        <v>669.26319999999998</v>
      </c>
      <c r="DX38" s="766">
        <v>680.60750000000007</v>
      </c>
      <c r="DY38" s="766">
        <v>710.85580000000004</v>
      </c>
      <c r="DZ38" s="766">
        <v>806.65330000000006</v>
      </c>
      <c r="EA38" s="766">
        <v>849.58609999999999</v>
      </c>
      <c r="EB38" s="766">
        <v>859.25570000000005</v>
      </c>
      <c r="EC38" s="766">
        <v>858.29060000000004</v>
      </c>
      <c r="ED38" s="766">
        <v>855.45609999999999</v>
      </c>
      <c r="EE38" s="766">
        <v>840.38700000000006</v>
      </c>
      <c r="EF38" s="766">
        <v>753.93420000000003</v>
      </c>
      <c r="EG38" s="766">
        <v>678.45569999999998</v>
      </c>
      <c r="EH38" s="784">
        <v>701.29740000000004</v>
      </c>
      <c r="EJ38" s="229"/>
      <c r="EK38" s="963" t="s">
        <v>156</v>
      </c>
      <c r="EL38" s="1133">
        <v>704.13</v>
      </c>
      <c r="EM38" s="1133">
        <v>648.58609999999999</v>
      </c>
      <c r="EN38" s="1133">
        <v>677.19290000000001</v>
      </c>
      <c r="EO38" s="1133">
        <v>711.40470000000005</v>
      </c>
      <c r="EP38" s="1133">
        <v>691.19290000000001</v>
      </c>
      <c r="EQ38" s="1133">
        <v>733.61030000000005</v>
      </c>
      <c r="ER38" s="1133">
        <v>733.57030000000009</v>
      </c>
      <c r="ES38" s="1133">
        <v>723.76550000000009</v>
      </c>
      <c r="ET38" s="1133">
        <v>715.51300000000003</v>
      </c>
      <c r="EU38" s="1133">
        <v>681.33260000000007</v>
      </c>
      <c r="EV38" s="1133">
        <v>663.62430000000006</v>
      </c>
      <c r="EW38" s="1274">
        <v>695.55810000000008</v>
      </c>
      <c r="EY38" s="229" t="s">
        <v>134</v>
      </c>
      <c r="EZ38" s="963" t="s">
        <v>105</v>
      </c>
      <c r="FA38" s="1481">
        <v>142.1</v>
      </c>
      <c r="FB38" s="1454">
        <v>140.68</v>
      </c>
      <c r="FC38" s="1454">
        <v>141.09</v>
      </c>
      <c r="FD38" s="1454">
        <v>167.34</v>
      </c>
      <c r="FE38" s="1454">
        <v>177.69</v>
      </c>
      <c r="FF38" s="1454">
        <v>183.76</v>
      </c>
      <c r="FG38" s="1454">
        <v>183.23</v>
      </c>
      <c r="FH38" s="1454">
        <v>186.32</v>
      </c>
      <c r="FI38" s="1454">
        <v>186.91</v>
      </c>
      <c r="FJ38" s="1454">
        <v>188.4</v>
      </c>
      <c r="FK38" s="1454">
        <v>194.18</v>
      </c>
      <c r="FL38" s="1482">
        <v>208.07</v>
      </c>
    </row>
    <row r="39" spans="2:168" ht="15.95" customHeight="1">
      <c r="B39" s="344"/>
      <c r="C39" s="1240" t="s">
        <v>156</v>
      </c>
      <c r="D39" s="1257">
        <v>674.75099999999998</v>
      </c>
      <c r="E39" s="1260">
        <v>655.44360000000006</v>
      </c>
      <c r="F39" s="1261">
        <v>627.36350000000004</v>
      </c>
      <c r="G39" s="1261">
        <v>632.02230000000009</v>
      </c>
      <c r="H39" s="1261">
        <v>648.52970000000005</v>
      </c>
      <c r="I39" s="1261">
        <v>674.36400000000003</v>
      </c>
      <c r="J39" s="1261">
        <v>698.43389999999999</v>
      </c>
      <c r="K39" s="1261">
        <v>707.48869999999999</v>
      </c>
      <c r="L39" s="1261">
        <v>710.41770000000008</v>
      </c>
      <c r="M39" s="1258">
        <v>682.04450000000008</v>
      </c>
      <c r="N39" s="1258">
        <v>669.10070000000007</v>
      </c>
      <c r="O39" s="1262">
        <v>660.54230000000007</v>
      </c>
      <c r="Q39" s="344"/>
      <c r="R39" s="1240" t="s">
        <v>156</v>
      </c>
      <c r="S39" s="1261">
        <v>651.34940000000006</v>
      </c>
      <c r="T39" s="1261">
        <v>625.1875</v>
      </c>
      <c r="U39" s="1261">
        <v>601.68900000000008</v>
      </c>
      <c r="V39" s="1261">
        <v>590.86570000000006</v>
      </c>
      <c r="W39" s="1261">
        <v>577.59289999999999</v>
      </c>
      <c r="X39" s="1261">
        <v>619.02769999999998</v>
      </c>
      <c r="Y39" s="1261">
        <v>686.78190000000006</v>
      </c>
      <c r="Z39" s="1258">
        <v>696.87940000000003</v>
      </c>
      <c r="AA39" s="1258">
        <v>699.34969999999998</v>
      </c>
      <c r="AB39" s="1261">
        <v>689.61580000000004</v>
      </c>
      <c r="AC39" s="1261">
        <v>663.97329999999999</v>
      </c>
      <c r="AD39" s="1262">
        <v>653.27420000000006</v>
      </c>
      <c r="AG39" s="334" t="s">
        <v>138</v>
      </c>
      <c r="AH39" s="1224" t="s">
        <v>105</v>
      </c>
      <c r="AI39" s="1263">
        <v>135.0274</v>
      </c>
      <c r="AJ39" s="1264">
        <v>142.75640000000001</v>
      </c>
      <c r="AK39" s="1264">
        <v>147.64680000000001</v>
      </c>
      <c r="AL39" s="1264">
        <v>153.8673</v>
      </c>
      <c r="AM39" s="1264">
        <v>153.84650000000002</v>
      </c>
      <c r="AN39" s="1264">
        <v>150.7893</v>
      </c>
      <c r="AO39" s="1264">
        <v>154.32940000000002</v>
      </c>
      <c r="AP39" s="1264">
        <v>153.57230000000001</v>
      </c>
      <c r="AQ39" s="1245">
        <v>151.13200000000001</v>
      </c>
      <c r="AR39" s="1245">
        <v>153.3526</v>
      </c>
      <c r="AS39" s="1264">
        <v>157.84200000000001</v>
      </c>
      <c r="AT39" s="1265">
        <v>158.1387</v>
      </c>
      <c r="AV39" s="334" t="s">
        <v>138</v>
      </c>
      <c r="AW39" s="1224" t="s">
        <v>105</v>
      </c>
      <c r="AX39" s="1264">
        <v>150.74160000000001</v>
      </c>
      <c r="AY39" s="1264">
        <v>157.9693</v>
      </c>
      <c r="AZ39" s="1264">
        <v>161.15389999999999</v>
      </c>
      <c r="BA39" s="1264">
        <v>164.39830000000001</v>
      </c>
      <c r="BB39" s="1264">
        <v>160.70259999999999</v>
      </c>
      <c r="BC39" s="1264">
        <v>160.88929999999999</v>
      </c>
      <c r="BD39" s="1264">
        <v>160.2039</v>
      </c>
      <c r="BE39" s="1245">
        <v>174.06319999999999</v>
      </c>
      <c r="BF39" s="1245">
        <v>190.22370000000001</v>
      </c>
      <c r="BG39" s="1264">
        <v>188.40389999999999</v>
      </c>
      <c r="BH39" s="1264">
        <v>181.07230000000001</v>
      </c>
      <c r="BI39" s="1264">
        <v>170.73349999999999</v>
      </c>
      <c r="BK39" s="334"/>
      <c r="BL39" s="1247" t="s">
        <v>156</v>
      </c>
      <c r="BM39" s="352">
        <v>853.09</v>
      </c>
      <c r="BN39" s="353">
        <v>793.94</v>
      </c>
      <c r="BO39" s="353">
        <v>734.09</v>
      </c>
      <c r="BP39" s="353">
        <v>704.65</v>
      </c>
      <c r="BQ39" s="353">
        <v>722.4</v>
      </c>
      <c r="BR39" s="353">
        <v>777.4</v>
      </c>
      <c r="BS39" s="353">
        <v>863.97</v>
      </c>
      <c r="BT39" s="353">
        <v>902.2</v>
      </c>
      <c r="BU39" s="353">
        <v>906.53</v>
      </c>
      <c r="BV39" s="353">
        <v>888.52</v>
      </c>
      <c r="BW39" s="353">
        <v>858.15</v>
      </c>
      <c r="BX39" s="354">
        <v>831.58</v>
      </c>
      <c r="BZ39" s="229"/>
      <c r="CA39" s="314" t="s">
        <v>156</v>
      </c>
      <c r="CB39" s="355">
        <v>772.91548387096782</v>
      </c>
      <c r="CC39" s="356">
        <v>696.3107</v>
      </c>
      <c r="CD39" s="356">
        <v>637.91420000000005</v>
      </c>
      <c r="CE39" s="356">
        <v>644.29230000000007</v>
      </c>
      <c r="CF39" s="356">
        <v>714.96480000000008</v>
      </c>
      <c r="CG39" s="356">
        <v>766.00300000000004</v>
      </c>
      <c r="CH39" s="356">
        <v>799.54970000000003</v>
      </c>
      <c r="CI39" s="356">
        <v>806.69770000000005</v>
      </c>
      <c r="CJ39" s="356">
        <v>767.78830000000005</v>
      </c>
      <c r="CK39" s="356">
        <v>677.73680000000002</v>
      </c>
      <c r="CL39" s="356">
        <v>636.24700000000007</v>
      </c>
      <c r="CM39" s="357">
        <v>642.42610000000002</v>
      </c>
      <c r="CO39" s="229"/>
      <c r="CP39" s="314" t="s">
        <v>156</v>
      </c>
      <c r="CQ39" s="540">
        <v>610.46450000000004</v>
      </c>
      <c r="CR39" s="540">
        <v>575.91140000000007</v>
      </c>
      <c r="CS39" s="540">
        <v>586.00610000000006</v>
      </c>
      <c r="CT39" s="540">
        <v>650.15030000000002</v>
      </c>
      <c r="CU39" s="540">
        <v>639.73</v>
      </c>
      <c r="CV39" s="540">
        <v>674.87099999999998</v>
      </c>
      <c r="CW39" s="540">
        <v>685.30939999999998</v>
      </c>
      <c r="CX39" s="540">
        <v>664.68450000000007</v>
      </c>
      <c r="CY39" s="540">
        <v>663.27100000000007</v>
      </c>
      <c r="CZ39" s="540">
        <v>681.11740000000009</v>
      </c>
      <c r="DA39" s="540">
        <v>654.89970000000005</v>
      </c>
      <c r="DB39" s="740">
        <v>587.47289999999998</v>
      </c>
      <c r="DE39" s="229" t="s">
        <v>138</v>
      </c>
      <c r="DF39" s="314" t="s">
        <v>105</v>
      </c>
      <c r="DG39" s="765">
        <v>150.24030000000002</v>
      </c>
      <c r="DH39" s="765">
        <v>139.9162</v>
      </c>
      <c r="DI39" s="765">
        <v>137.0565</v>
      </c>
      <c r="DJ39" s="765">
        <v>136.595</v>
      </c>
      <c r="DK39" s="765">
        <v>146.17870000000002</v>
      </c>
      <c r="DL39" s="765">
        <v>160.47929999999999</v>
      </c>
      <c r="DM39" s="765">
        <v>169.24290000000002</v>
      </c>
      <c r="DN39" s="765">
        <v>169.97480000000002</v>
      </c>
      <c r="DO39" s="765">
        <v>171.91670000000002</v>
      </c>
      <c r="DP39" s="765">
        <v>166.66480000000001</v>
      </c>
      <c r="DQ39" s="765">
        <v>162.398</v>
      </c>
      <c r="DR39" s="783">
        <v>164.12</v>
      </c>
      <c r="DU39" s="229" t="s">
        <v>138</v>
      </c>
      <c r="DV39" s="963" t="s">
        <v>105</v>
      </c>
      <c r="DW39" s="765">
        <v>160.32840000000002</v>
      </c>
      <c r="DX39" s="765">
        <v>158.68960000000001</v>
      </c>
      <c r="DY39" s="765">
        <v>161.68870000000001</v>
      </c>
      <c r="DZ39" s="765">
        <v>173.2963</v>
      </c>
      <c r="EA39" s="765">
        <v>179.4365</v>
      </c>
      <c r="EB39" s="765">
        <v>181.6823</v>
      </c>
      <c r="EC39" s="765">
        <v>177.0797</v>
      </c>
      <c r="ED39" s="765">
        <v>177.6748</v>
      </c>
      <c r="EE39" s="765">
        <v>172.26230000000001</v>
      </c>
      <c r="EF39" s="765">
        <v>161.7535</v>
      </c>
      <c r="EG39" s="765">
        <v>157.32</v>
      </c>
      <c r="EH39" s="783">
        <v>154.97450000000001</v>
      </c>
      <c r="EJ39" s="229" t="s">
        <v>138</v>
      </c>
      <c r="EK39" s="963" t="s">
        <v>105</v>
      </c>
      <c r="EL39" s="1130">
        <v>149.6771</v>
      </c>
      <c r="EM39" s="1130">
        <v>152.25390000000002</v>
      </c>
      <c r="EN39" s="1130">
        <v>160.1165</v>
      </c>
      <c r="EO39" s="1130">
        <v>155.613</v>
      </c>
      <c r="EP39" s="1130">
        <v>155.57420000000002</v>
      </c>
      <c r="EQ39" s="1130">
        <v>159.03400000000002</v>
      </c>
      <c r="ER39" s="1130">
        <v>160.31190000000001</v>
      </c>
      <c r="ES39" s="1130">
        <v>162.20060000000001</v>
      </c>
      <c r="ET39" s="1130">
        <v>162.75300000000001</v>
      </c>
      <c r="EU39" s="1130">
        <v>153.38580000000002</v>
      </c>
      <c r="EV39" s="1130">
        <v>150.785</v>
      </c>
      <c r="EW39" s="1248">
        <v>150.33580000000001</v>
      </c>
      <c r="EY39" s="229" t="s">
        <v>118</v>
      </c>
      <c r="EZ39" s="963" t="s">
        <v>105</v>
      </c>
      <c r="FA39" s="1481">
        <v>164.39</v>
      </c>
      <c r="FB39" s="1454">
        <v>165.18</v>
      </c>
      <c r="FC39" s="1454">
        <v>164.88</v>
      </c>
      <c r="FD39" s="1454">
        <v>164.45</v>
      </c>
      <c r="FE39" s="1454">
        <v>164.45</v>
      </c>
      <c r="FF39" s="1454">
        <v>164.09</v>
      </c>
      <c r="FG39" s="1454">
        <v>163.87</v>
      </c>
      <c r="FH39" s="1454">
        <v>165.33</v>
      </c>
      <c r="FI39" s="1454">
        <v>164.48</v>
      </c>
      <c r="FJ39" s="1454">
        <v>165.58</v>
      </c>
      <c r="FK39" s="1454">
        <v>165.79</v>
      </c>
      <c r="FL39" s="1482">
        <v>168.14</v>
      </c>
    </row>
    <row r="40" spans="2:168" ht="15.95" customHeight="1">
      <c r="B40" s="344" t="s">
        <v>138</v>
      </c>
      <c r="C40" s="1240" t="s">
        <v>105</v>
      </c>
      <c r="D40" s="1257">
        <v>132.48260000000002</v>
      </c>
      <c r="E40" s="1260">
        <v>130.96639999999999</v>
      </c>
      <c r="F40" s="1261">
        <v>131.5497</v>
      </c>
      <c r="G40" s="1261">
        <v>134.786</v>
      </c>
      <c r="H40" s="1261">
        <v>137.4939</v>
      </c>
      <c r="I40" s="1261">
        <v>141.66130000000001</v>
      </c>
      <c r="J40" s="1261">
        <v>147.5745</v>
      </c>
      <c r="K40" s="1261">
        <v>151.161</v>
      </c>
      <c r="L40" s="1261">
        <v>145.6627</v>
      </c>
      <c r="M40" s="1258">
        <v>136.4648</v>
      </c>
      <c r="N40" s="1258">
        <v>133.80870000000002</v>
      </c>
      <c r="O40" s="1262">
        <v>129.7723</v>
      </c>
      <c r="Q40" s="344" t="s">
        <v>138</v>
      </c>
      <c r="R40" s="1240" t="s">
        <v>105</v>
      </c>
      <c r="S40" s="1261">
        <v>128.34710000000001</v>
      </c>
      <c r="T40" s="1261">
        <v>132.965</v>
      </c>
      <c r="U40" s="1261">
        <v>128.83709999999999</v>
      </c>
      <c r="V40" s="1261">
        <v>123.31200000000001</v>
      </c>
      <c r="W40" s="1261">
        <v>131.85320000000002</v>
      </c>
      <c r="X40" s="1261">
        <v>145.46129999999999</v>
      </c>
      <c r="Y40" s="1261">
        <v>144.48650000000001</v>
      </c>
      <c r="Z40" s="1258">
        <v>146.46100000000001</v>
      </c>
      <c r="AA40" s="1258">
        <v>140.696</v>
      </c>
      <c r="AB40" s="1261">
        <v>138.0635</v>
      </c>
      <c r="AC40" s="1261">
        <v>138.39830000000001</v>
      </c>
      <c r="AD40" s="1262">
        <v>143.33870000000002</v>
      </c>
      <c r="AG40" s="334" t="s">
        <v>134</v>
      </c>
      <c r="AH40" s="1224" t="s">
        <v>105</v>
      </c>
      <c r="AI40" s="1263">
        <v>141.4016</v>
      </c>
      <c r="AJ40" s="1264">
        <v>142.4639</v>
      </c>
      <c r="AK40" s="1264">
        <v>147.7184</v>
      </c>
      <c r="AL40" s="1264">
        <v>152.44999999999999</v>
      </c>
      <c r="AM40" s="1264">
        <v>159.00390000000002</v>
      </c>
      <c r="AN40" s="1264">
        <v>157.8947</v>
      </c>
      <c r="AO40" s="1264">
        <v>164.13060000000002</v>
      </c>
      <c r="AP40" s="1264">
        <v>167.04230000000001</v>
      </c>
      <c r="AQ40" s="1245">
        <v>164.76070000000001</v>
      </c>
      <c r="AR40" s="1245">
        <v>163.80289999999999</v>
      </c>
      <c r="AS40" s="1264">
        <v>169.22830000000002</v>
      </c>
      <c r="AT40" s="1265">
        <v>175.40100000000001</v>
      </c>
      <c r="AV40" s="334" t="s">
        <v>134</v>
      </c>
      <c r="AW40" s="1285" t="s">
        <v>105</v>
      </c>
      <c r="AX40" s="1264">
        <v>166.07810000000001</v>
      </c>
      <c r="AY40" s="1264">
        <v>166.09309999999999</v>
      </c>
      <c r="AZ40" s="1264">
        <v>170.35740000000001</v>
      </c>
      <c r="BA40" s="1264">
        <v>172.7407</v>
      </c>
      <c r="BB40" s="1264">
        <v>171.20099999999999</v>
      </c>
      <c r="BC40" s="1264">
        <v>174.387</v>
      </c>
      <c r="BD40" s="1264">
        <v>174.0129</v>
      </c>
      <c r="BE40" s="1245">
        <v>181.00710000000001</v>
      </c>
      <c r="BF40" s="1245">
        <v>194.9863</v>
      </c>
      <c r="BG40" s="1264">
        <v>197.98320000000001</v>
      </c>
      <c r="BH40" s="1264">
        <v>191.2</v>
      </c>
      <c r="BI40" s="1264">
        <v>184.71940000000001</v>
      </c>
      <c r="BK40" s="334" t="s">
        <v>138</v>
      </c>
      <c r="BL40" s="1247" t="s">
        <v>105</v>
      </c>
      <c r="BM40" s="351">
        <v>163.85</v>
      </c>
      <c r="BN40" s="358">
        <v>160.16999999999999</v>
      </c>
      <c r="BO40" s="358">
        <v>162.62</v>
      </c>
      <c r="BP40" s="358">
        <v>166.02</v>
      </c>
      <c r="BQ40" s="358">
        <v>158.87</v>
      </c>
      <c r="BR40" s="358">
        <v>165.59</v>
      </c>
      <c r="BS40" s="358">
        <v>172.19</v>
      </c>
      <c r="BT40" s="358">
        <v>180.75</v>
      </c>
      <c r="BU40" s="358">
        <v>184.2</v>
      </c>
      <c r="BV40" s="358">
        <v>178.29</v>
      </c>
      <c r="BW40" s="358">
        <v>172.59</v>
      </c>
      <c r="BX40" s="359">
        <v>170.33</v>
      </c>
      <c r="BZ40" s="229" t="s">
        <v>138</v>
      </c>
      <c r="CA40" s="314" t="s">
        <v>105</v>
      </c>
      <c r="CB40" s="348">
        <v>162.128064516129</v>
      </c>
      <c r="CC40" s="349">
        <v>159.49430000000001</v>
      </c>
      <c r="CD40" s="349">
        <v>159.79940000000002</v>
      </c>
      <c r="CE40" s="349">
        <v>162.83100000000002</v>
      </c>
      <c r="CF40" s="349">
        <v>164.44480000000001</v>
      </c>
      <c r="CG40" s="349">
        <v>172.14700000000002</v>
      </c>
      <c r="CH40" s="349">
        <v>174.0677</v>
      </c>
      <c r="CI40" s="349">
        <v>169.16840000000002</v>
      </c>
      <c r="CJ40" s="349">
        <v>167.04070000000002</v>
      </c>
      <c r="CK40" s="349">
        <v>155.48869999999999</v>
      </c>
      <c r="CL40" s="349">
        <v>159.32670000000002</v>
      </c>
      <c r="CM40" s="350">
        <v>153.32420000000002</v>
      </c>
      <c r="CO40" s="229" t="s">
        <v>138</v>
      </c>
      <c r="CP40" s="314" t="s">
        <v>105</v>
      </c>
      <c r="CQ40" s="539">
        <v>148.75710000000001</v>
      </c>
      <c r="CR40" s="539">
        <v>153.42140000000001</v>
      </c>
      <c r="CS40" s="539">
        <v>158.24970000000002</v>
      </c>
      <c r="CT40" s="539">
        <v>162.489</v>
      </c>
      <c r="CU40" s="539">
        <v>150.94130000000001</v>
      </c>
      <c r="CV40" s="539">
        <v>156.12970000000001</v>
      </c>
      <c r="CW40" s="539">
        <v>153.6919</v>
      </c>
      <c r="CX40" s="539">
        <v>154.57770000000002</v>
      </c>
      <c r="CY40" s="539">
        <v>163.4633</v>
      </c>
      <c r="CZ40" s="539">
        <v>158.38420000000002</v>
      </c>
      <c r="DA40" s="539">
        <v>147.1353</v>
      </c>
      <c r="DB40" s="739">
        <v>151.29840000000002</v>
      </c>
      <c r="DE40" s="229" t="s">
        <v>134</v>
      </c>
      <c r="DF40" s="314" t="s">
        <v>105</v>
      </c>
      <c r="DG40" s="765">
        <v>135.9145</v>
      </c>
      <c r="DH40" s="765">
        <v>135.5821</v>
      </c>
      <c r="DI40" s="765">
        <v>129.6455</v>
      </c>
      <c r="DJ40" s="765">
        <v>128.86600000000001</v>
      </c>
      <c r="DK40" s="765">
        <v>133.92449999999999</v>
      </c>
      <c r="DL40" s="765">
        <v>152.8827</v>
      </c>
      <c r="DM40" s="765">
        <v>166.2929</v>
      </c>
      <c r="DN40" s="765">
        <v>169.81810000000002</v>
      </c>
      <c r="DO40" s="765">
        <v>171.48269999999999</v>
      </c>
      <c r="DP40" s="765">
        <v>167.72900000000001</v>
      </c>
      <c r="DQ40" s="765">
        <v>160.19730000000001</v>
      </c>
      <c r="DR40" s="783">
        <v>162.37100000000001</v>
      </c>
      <c r="DU40" s="229" t="s">
        <v>134</v>
      </c>
      <c r="DV40" s="963" t="s">
        <v>105</v>
      </c>
      <c r="DW40" s="765">
        <v>161.65810000000002</v>
      </c>
      <c r="DX40" s="765">
        <v>159.8725</v>
      </c>
      <c r="DY40" s="765">
        <v>161.5284</v>
      </c>
      <c r="DZ40" s="765">
        <v>169.04930000000002</v>
      </c>
      <c r="EA40" s="765">
        <v>178.95189999999999</v>
      </c>
      <c r="EB40" s="765">
        <v>187.38900000000001</v>
      </c>
      <c r="EC40" s="765">
        <v>182.13060000000002</v>
      </c>
      <c r="ED40" s="765">
        <v>175.5523</v>
      </c>
      <c r="EE40" s="765">
        <v>174.9923</v>
      </c>
      <c r="EF40" s="765">
        <v>163.16290000000001</v>
      </c>
      <c r="EG40" s="765">
        <v>154.92670000000001</v>
      </c>
      <c r="EH40" s="783">
        <v>153.38840000000002</v>
      </c>
      <c r="EJ40" s="229" t="s">
        <v>134</v>
      </c>
      <c r="EK40" s="963" t="s">
        <v>105</v>
      </c>
      <c r="EL40" s="1130">
        <v>145.66740000000001</v>
      </c>
      <c r="EM40" s="1130">
        <v>146.4425</v>
      </c>
      <c r="EN40" s="1130">
        <v>150.45770000000002</v>
      </c>
      <c r="EO40" s="1130">
        <v>146.75</v>
      </c>
      <c r="EP40" s="1130">
        <v>139.2097</v>
      </c>
      <c r="EQ40" s="1130">
        <v>149.78370000000001</v>
      </c>
      <c r="ER40" s="1130">
        <v>154.2732</v>
      </c>
      <c r="ES40" s="1130">
        <v>155.6516</v>
      </c>
      <c r="ET40" s="1130">
        <v>153.11930000000001</v>
      </c>
      <c r="EU40" s="1130">
        <v>145.739</v>
      </c>
      <c r="EV40" s="1130">
        <v>142.92570000000001</v>
      </c>
      <c r="EW40" s="1248">
        <v>143.4042</v>
      </c>
      <c r="EY40" s="229" t="s">
        <v>119</v>
      </c>
      <c r="EZ40" s="963" t="s">
        <v>105</v>
      </c>
      <c r="FA40" s="1481">
        <v>167.74</v>
      </c>
      <c r="FB40" s="1454">
        <v>164</v>
      </c>
      <c r="FC40" s="1454">
        <v>162.58000000000001</v>
      </c>
      <c r="FD40" s="1454">
        <v>162.71</v>
      </c>
      <c r="FE40" s="1454">
        <v>161.15</v>
      </c>
      <c r="FF40" s="1454">
        <v>164.39</v>
      </c>
      <c r="FG40" s="1454">
        <v>167.7</v>
      </c>
      <c r="FH40" s="1454">
        <v>165.66</v>
      </c>
      <c r="FI40" s="1454">
        <v>166.46</v>
      </c>
      <c r="FJ40" s="1454">
        <v>168.05</v>
      </c>
      <c r="FK40" s="1454">
        <v>174.45</v>
      </c>
      <c r="FL40" s="1482">
        <v>182.42</v>
      </c>
    </row>
    <row r="41" spans="2:168" ht="15.95" customHeight="1">
      <c r="B41" s="344" t="s">
        <v>134</v>
      </c>
      <c r="C41" s="1240" t="s">
        <v>105</v>
      </c>
      <c r="D41" s="1257">
        <v>160.23840000000001</v>
      </c>
      <c r="E41" s="1260">
        <v>142.99039999999999</v>
      </c>
      <c r="F41" s="1261">
        <v>142.63900000000001</v>
      </c>
      <c r="G41" s="1261">
        <v>149.0917</v>
      </c>
      <c r="H41" s="1261">
        <v>151.6223</v>
      </c>
      <c r="I41" s="1261">
        <v>163.29300000000001</v>
      </c>
      <c r="J41" s="1261">
        <v>167.55840000000001</v>
      </c>
      <c r="K41" s="1261">
        <v>165.0848</v>
      </c>
      <c r="L41" s="1261">
        <v>161.87300000000002</v>
      </c>
      <c r="M41" s="1258">
        <v>150.90190000000001</v>
      </c>
      <c r="N41" s="1258">
        <v>142.6217</v>
      </c>
      <c r="O41" s="1262">
        <v>142.35769999999999</v>
      </c>
      <c r="Q41" s="344" t="s">
        <v>134</v>
      </c>
      <c r="R41" s="1240" t="s">
        <v>105</v>
      </c>
      <c r="S41" s="1261">
        <v>139.8329</v>
      </c>
      <c r="T41" s="1261">
        <v>139.17250000000001</v>
      </c>
      <c r="U41" s="1261">
        <v>139.2029</v>
      </c>
      <c r="V41" s="1261">
        <v>138.5283</v>
      </c>
      <c r="W41" s="1261">
        <v>141.14580000000001</v>
      </c>
      <c r="X41" s="1261">
        <v>153.84030000000001</v>
      </c>
      <c r="Y41" s="1261">
        <v>156.27520000000001</v>
      </c>
      <c r="Z41" s="1258">
        <v>154.39060000000001</v>
      </c>
      <c r="AA41" s="1258">
        <v>152.6217</v>
      </c>
      <c r="AB41" s="1261">
        <v>145.17740000000001</v>
      </c>
      <c r="AC41" s="1261">
        <v>143.1567</v>
      </c>
      <c r="AD41" s="1262">
        <v>145.87870000000001</v>
      </c>
      <c r="AG41" s="334" t="s">
        <v>118</v>
      </c>
      <c r="AH41" s="1224" t="s">
        <v>105</v>
      </c>
      <c r="AI41" s="1263">
        <v>147.94230000000002</v>
      </c>
      <c r="AJ41" s="1264">
        <v>149.54859999999999</v>
      </c>
      <c r="AK41" s="1264">
        <v>151.4006</v>
      </c>
      <c r="AL41" s="1264">
        <v>151.7457</v>
      </c>
      <c r="AM41" s="1264">
        <v>149.22650000000002</v>
      </c>
      <c r="AN41" s="1264">
        <v>147.3313</v>
      </c>
      <c r="AO41" s="1264">
        <v>147.48099999999999</v>
      </c>
      <c r="AP41" s="1264">
        <v>149.34390000000002</v>
      </c>
      <c r="AQ41" s="1245">
        <v>151.03570000000002</v>
      </c>
      <c r="AR41" s="1245">
        <v>150.6568</v>
      </c>
      <c r="AS41" s="1264">
        <v>150.2107</v>
      </c>
      <c r="AT41" s="1265">
        <v>152.35840000000002</v>
      </c>
      <c r="AV41" s="334" t="s">
        <v>118</v>
      </c>
      <c r="AW41" s="1224" t="s">
        <v>105</v>
      </c>
      <c r="AX41" s="1264">
        <v>153.31899999999999</v>
      </c>
      <c r="AY41" s="1264">
        <v>156.0797</v>
      </c>
      <c r="AZ41" s="1264">
        <v>157.26390000000001</v>
      </c>
      <c r="BA41" s="1264">
        <v>158.44569999999999</v>
      </c>
      <c r="BB41" s="1264">
        <v>161.2594</v>
      </c>
      <c r="BC41" s="1264">
        <v>164.93430000000001</v>
      </c>
      <c r="BD41" s="1264">
        <v>165.5848</v>
      </c>
      <c r="BE41" s="1245">
        <v>168.38030000000001</v>
      </c>
      <c r="BF41" s="1245">
        <v>173.55430000000001</v>
      </c>
      <c r="BG41" s="1264">
        <v>175.3252</v>
      </c>
      <c r="BH41" s="1264">
        <v>177.922</v>
      </c>
      <c r="BI41" s="1264">
        <v>181.04650000000001</v>
      </c>
      <c r="BK41" s="334" t="s">
        <v>134</v>
      </c>
      <c r="BL41" s="1247" t="s">
        <v>105</v>
      </c>
      <c r="BM41" s="351">
        <v>175.24</v>
      </c>
      <c r="BN41" s="358">
        <v>170.72</v>
      </c>
      <c r="BO41" s="358">
        <v>168.11</v>
      </c>
      <c r="BP41" s="358">
        <v>170.19</v>
      </c>
      <c r="BQ41" s="358">
        <v>168.63</v>
      </c>
      <c r="BR41" s="358">
        <v>173.76</v>
      </c>
      <c r="BS41" s="358">
        <v>185.25</v>
      </c>
      <c r="BT41" s="358">
        <v>193.43</v>
      </c>
      <c r="BU41" s="358">
        <v>199.56</v>
      </c>
      <c r="BV41" s="358">
        <v>189.84</v>
      </c>
      <c r="BW41" s="358">
        <v>179.03</v>
      </c>
      <c r="BX41" s="359">
        <v>173.98</v>
      </c>
      <c r="BZ41" s="229" t="s">
        <v>134</v>
      </c>
      <c r="CA41" s="314" t="s">
        <v>105</v>
      </c>
      <c r="CB41" s="348">
        <v>169.41806451612902</v>
      </c>
      <c r="CC41" s="349">
        <v>164.55960000000002</v>
      </c>
      <c r="CD41" s="349">
        <v>159.2039</v>
      </c>
      <c r="CE41" s="349">
        <v>161.16830000000002</v>
      </c>
      <c r="CF41" s="349">
        <v>164.00480000000002</v>
      </c>
      <c r="CG41" s="349">
        <v>172.67670000000001</v>
      </c>
      <c r="CH41" s="349">
        <v>176.1961</v>
      </c>
      <c r="CI41" s="349">
        <v>173.19160000000002</v>
      </c>
      <c r="CJ41" s="349">
        <v>169.9323</v>
      </c>
      <c r="CK41" s="349">
        <v>156.94450000000001</v>
      </c>
      <c r="CL41" s="349">
        <v>153.01730000000001</v>
      </c>
      <c r="CM41" s="350">
        <v>144.56229999999999</v>
      </c>
      <c r="CO41" s="229" t="s">
        <v>134</v>
      </c>
      <c r="CP41" s="314" t="s">
        <v>105</v>
      </c>
      <c r="CQ41" s="539">
        <v>141.36260000000001</v>
      </c>
      <c r="CR41" s="539">
        <v>139.4264</v>
      </c>
      <c r="CS41" s="539">
        <v>142.99710000000002</v>
      </c>
      <c r="CT41" s="539">
        <v>144.08799999999999</v>
      </c>
      <c r="CU41" s="539">
        <v>144.23680000000002</v>
      </c>
      <c r="CV41" s="539">
        <v>145.91630000000001</v>
      </c>
      <c r="CW41" s="539">
        <v>148.5206</v>
      </c>
      <c r="CX41" s="539">
        <v>148.70580000000001</v>
      </c>
      <c r="CY41" s="539">
        <v>150.3433</v>
      </c>
      <c r="CZ41" s="539">
        <v>150.49160000000001</v>
      </c>
      <c r="DA41" s="539">
        <v>147.67870000000002</v>
      </c>
      <c r="DB41" s="739">
        <v>139.35390000000001</v>
      </c>
      <c r="DE41" s="229" t="s">
        <v>118</v>
      </c>
      <c r="DF41" s="314" t="s">
        <v>105</v>
      </c>
      <c r="DG41" s="765">
        <v>144.7697</v>
      </c>
      <c r="DH41" s="765">
        <v>144.46860000000001</v>
      </c>
      <c r="DI41" s="765">
        <v>142.72810000000001</v>
      </c>
      <c r="DJ41" s="765">
        <v>144.56630000000001</v>
      </c>
      <c r="DK41" s="765">
        <v>143.6465</v>
      </c>
      <c r="DL41" s="765">
        <v>146.29930000000002</v>
      </c>
      <c r="DM41" s="765">
        <v>144.89320000000001</v>
      </c>
      <c r="DN41" s="765">
        <v>146.53060000000002</v>
      </c>
      <c r="DO41" s="765">
        <v>146.1883</v>
      </c>
      <c r="DP41" s="765">
        <v>145.9623</v>
      </c>
      <c r="DQ41" s="765">
        <v>147.934</v>
      </c>
      <c r="DR41" s="783">
        <v>148.6542</v>
      </c>
      <c r="DU41" s="229" t="s">
        <v>118</v>
      </c>
      <c r="DV41" s="963" t="s">
        <v>105</v>
      </c>
      <c r="DW41" s="765">
        <v>149.3519</v>
      </c>
      <c r="DX41" s="765">
        <v>150.05459999999999</v>
      </c>
      <c r="DY41" s="765">
        <v>150.4845</v>
      </c>
      <c r="DZ41" s="765">
        <v>152.83070000000001</v>
      </c>
      <c r="EA41" s="765">
        <v>153.68900000000002</v>
      </c>
      <c r="EB41" s="765">
        <v>155.333</v>
      </c>
      <c r="EC41" s="765">
        <v>155.779</v>
      </c>
      <c r="ED41" s="765">
        <v>156.1619</v>
      </c>
      <c r="EE41" s="765">
        <v>156.3563</v>
      </c>
      <c r="EF41" s="765">
        <v>156.56810000000002</v>
      </c>
      <c r="EG41" s="765">
        <v>158.29900000000001</v>
      </c>
      <c r="EH41" s="783">
        <v>159.4487</v>
      </c>
      <c r="EJ41" s="229" t="s">
        <v>118</v>
      </c>
      <c r="EK41" s="963" t="s">
        <v>105</v>
      </c>
      <c r="EL41" s="1130">
        <v>157.9281</v>
      </c>
      <c r="EM41" s="1130">
        <v>156.79390000000001</v>
      </c>
      <c r="EN41" s="1130">
        <v>157.41390000000001</v>
      </c>
      <c r="EO41" s="1130">
        <v>157.6293</v>
      </c>
      <c r="EP41" s="1130">
        <v>157.63840000000002</v>
      </c>
      <c r="EQ41" s="1130">
        <v>157.56870000000001</v>
      </c>
      <c r="ER41" s="1130">
        <v>157.38320000000002</v>
      </c>
      <c r="ES41" s="1130">
        <v>157.78390000000002</v>
      </c>
      <c r="ET41" s="1130">
        <v>160.59130000000002</v>
      </c>
      <c r="EU41" s="1130">
        <v>163.27970000000002</v>
      </c>
      <c r="EV41" s="1130">
        <v>164.114</v>
      </c>
      <c r="EW41" s="1248">
        <v>163.62</v>
      </c>
      <c r="EY41" s="967"/>
      <c r="EZ41" s="968" t="s">
        <v>120</v>
      </c>
      <c r="FA41" s="1483">
        <v>1721.71</v>
      </c>
      <c r="FB41" s="1455">
        <v>1719.57</v>
      </c>
      <c r="FC41" s="1455">
        <v>1708.26</v>
      </c>
      <c r="FD41" s="1455">
        <v>1705.13</v>
      </c>
      <c r="FE41" s="1455">
        <v>1729.13</v>
      </c>
      <c r="FF41" s="1455">
        <v>1747.6</v>
      </c>
      <c r="FG41" s="1455">
        <v>1770.77</v>
      </c>
      <c r="FH41" s="1455">
        <v>1776.45</v>
      </c>
      <c r="FI41" s="1455">
        <v>1781.23</v>
      </c>
      <c r="FJ41" s="1455">
        <v>1813.71</v>
      </c>
      <c r="FK41" s="1455">
        <v>1859.47</v>
      </c>
      <c r="FL41" s="1484">
        <v>1911.74</v>
      </c>
    </row>
    <row r="42" spans="2:168" ht="15.95" customHeight="1">
      <c r="B42" s="344" t="s">
        <v>118</v>
      </c>
      <c r="C42" s="1240" t="s">
        <v>105</v>
      </c>
      <c r="D42" s="1257">
        <v>151.40030000000002</v>
      </c>
      <c r="E42" s="1260">
        <v>150.39790000000002</v>
      </c>
      <c r="F42" s="1261">
        <v>147.42260000000002</v>
      </c>
      <c r="G42" s="1261">
        <v>146.5763</v>
      </c>
      <c r="H42" s="1261">
        <v>146.57420000000002</v>
      </c>
      <c r="I42" s="1261">
        <v>145.0583</v>
      </c>
      <c r="J42" s="1261">
        <v>144.41030000000001</v>
      </c>
      <c r="K42" s="1261">
        <v>143.81710000000001</v>
      </c>
      <c r="L42" s="1261">
        <v>143.29570000000001</v>
      </c>
      <c r="M42" s="1258">
        <v>140.8039</v>
      </c>
      <c r="N42" s="1258">
        <v>138.2723</v>
      </c>
      <c r="O42" s="1262">
        <v>138.87100000000001</v>
      </c>
      <c r="Q42" s="344" t="s">
        <v>118</v>
      </c>
      <c r="R42" s="1240" t="s">
        <v>105</v>
      </c>
      <c r="S42" s="1261">
        <v>139.15450000000001</v>
      </c>
      <c r="T42" s="1261">
        <v>138.14750000000001</v>
      </c>
      <c r="U42" s="1261">
        <v>138.22710000000001</v>
      </c>
      <c r="V42" s="1261">
        <v>138.19929999999999</v>
      </c>
      <c r="W42" s="1261">
        <v>139.7671</v>
      </c>
      <c r="X42" s="1261">
        <v>140.6533</v>
      </c>
      <c r="Y42" s="1261">
        <v>139.8871</v>
      </c>
      <c r="Z42" s="1258">
        <v>140.01940000000002</v>
      </c>
      <c r="AA42" s="1258">
        <v>143.69499999999999</v>
      </c>
      <c r="AB42" s="1261">
        <v>148.41550000000001</v>
      </c>
      <c r="AC42" s="1261">
        <v>146.91830000000002</v>
      </c>
      <c r="AD42" s="1262">
        <v>146.96290000000002</v>
      </c>
      <c r="AG42" s="334" t="s">
        <v>119</v>
      </c>
      <c r="AH42" s="1285" t="s">
        <v>105</v>
      </c>
      <c r="AI42" s="1263">
        <v>148.8218</v>
      </c>
      <c r="AJ42" s="1264">
        <v>140.31880000000001</v>
      </c>
      <c r="AK42" s="1264">
        <v>135.5857</v>
      </c>
      <c r="AL42" s="1264">
        <v>138.2775</v>
      </c>
      <c r="AM42" s="1264">
        <v>143.10249999999999</v>
      </c>
      <c r="AN42" s="1264">
        <v>142.8836</v>
      </c>
      <c r="AO42" s="1264">
        <v>147.06020000000001</v>
      </c>
      <c r="AP42" s="1264">
        <v>147.66070000000002</v>
      </c>
      <c r="AQ42" s="1245">
        <v>154.35930000000002</v>
      </c>
      <c r="AR42" s="1245">
        <v>157.4186</v>
      </c>
      <c r="AS42" s="1264">
        <v>162.70260000000002</v>
      </c>
      <c r="AT42" s="1265">
        <v>162.66050000000001</v>
      </c>
      <c r="AV42" s="334" t="s">
        <v>119</v>
      </c>
      <c r="AW42" s="1285" t="s">
        <v>105</v>
      </c>
      <c r="AX42" s="1264">
        <v>153.24549999999999</v>
      </c>
      <c r="AY42" s="1264">
        <v>154.19990000000001</v>
      </c>
      <c r="AZ42" s="1264">
        <v>154.4699</v>
      </c>
      <c r="BA42" s="1264">
        <v>156.0472</v>
      </c>
      <c r="BB42" s="1264">
        <v>156.49119999999999</v>
      </c>
      <c r="BC42" s="1264">
        <v>160.82480000000001</v>
      </c>
      <c r="BD42" s="1264">
        <v>177.9829</v>
      </c>
      <c r="BE42" s="1245">
        <v>187.80930000000001</v>
      </c>
      <c r="BF42" s="1245">
        <v>183.91730000000001</v>
      </c>
      <c r="BG42" s="1264">
        <v>183.06280000000001</v>
      </c>
      <c r="BH42" s="1264">
        <v>183.33430000000001</v>
      </c>
      <c r="BI42" s="1264">
        <v>185.0951</v>
      </c>
      <c r="BK42" s="334" t="s">
        <v>118</v>
      </c>
      <c r="BL42" s="1247" t="s">
        <v>105</v>
      </c>
      <c r="BM42" s="345">
        <v>181.21</v>
      </c>
      <c r="BN42" s="358">
        <v>182.74</v>
      </c>
      <c r="BO42" s="358">
        <v>183.75</v>
      </c>
      <c r="BP42" s="358">
        <v>184.36</v>
      </c>
      <c r="BQ42" s="358">
        <v>180.47</v>
      </c>
      <c r="BR42" s="358">
        <v>177.49</v>
      </c>
      <c r="BS42" s="358">
        <v>176.23</v>
      </c>
      <c r="BT42" s="358">
        <v>176.68</v>
      </c>
      <c r="BU42" s="358">
        <v>176.62</v>
      </c>
      <c r="BV42" s="358">
        <v>173.83</v>
      </c>
      <c r="BW42" s="358">
        <v>171.14</v>
      </c>
      <c r="BX42" s="359">
        <v>172.33</v>
      </c>
      <c r="BZ42" s="229" t="s">
        <v>118</v>
      </c>
      <c r="CA42" s="314" t="s">
        <v>105</v>
      </c>
      <c r="CB42" s="348">
        <v>169.38419354838709</v>
      </c>
      <c r="CC42" s="349">
        <v>166.83180000000002</v>
      </c>
      <c r="CD42" s="349">
        <v>164.4074</v>
      </c>
      <c r="CE42" s="349">
        <v>161.68700000000001</v>
      </c>
      <c r="CF42" s="349">
        <v>161.1371</v>
      </c>
      <c r="CG42" s="349">
        <v>160.6097</v>
      </c>
      <c r="CH42" s="349">
        <v>161.58450000000002</v>
      </c>
      <c r="CI42" s="349">
        <v>162.9948</v>
      </c>
      <c r="CJ42" s="349">
        <v>161.99170000000001</v>
      </c>
      <c r="CK42" s="349">
        <v>159.8552</v>
      </c>
      <c r="CL42" s="349">
        <v>159.12870000000001</v>
      </c>
      <c r="CM42" s="350">
        <v>160.60160000000002</v>
      </c>
      <c r="CO42" s="229" t="s">
        <v>118</v>
      </c>
      <c r="CP42" s="314" t="s">
        <v>105</v>
      </c>
      <c r="CQ42" s="539">
        <v>157.49160000000001</v>
      </c>
      <c r="CR42" s="539">
        <v>155.08790000000002</v>
      </c>
      <c r="CS42" s="539">
        <v>153.79130000000001</v>
      </c>
      <c r="CT42" s="539">
        <v>152.90800000000002</v>
      </c>
      <c r="CU42" s="539">
        <v>152.4271</v>
      </c>
      <c r="CV42" s="539">
        <v>149.5087</v>
      </c>
      <c r="CW42" s="539">
        <v>148.21100000000001</v>
      </c>
      <c r="CX42" s="539">
        <v>148.1387</v>
      </c>
      <c r="CY42" s="539">
        <v>147.54400000000001</v>
      </c>
      <c r="CZ42" s="539">
        <v>146.67000000000002</v>
      </c>
      <c r="DA42" s="539">
        <v>144.90030000000002</v>
      </c>
      <c r="DB42" s="739">
        <v>145.92420000000001</v>
      </c>
      <c r="DE42" s="229" t="s">
        <v>119</v>
      </c>
      <c r="DF42" s="314" t="s">
        <v>105</v>
      </c>
      <c r="DG42" s="765">
        <v>181.50640000000001</v>
      </c>
      <c r="DH42" s="765">
        <v>179.36870000000002</v>
      </c>
      <c r="DI42" s="765">
        <v>181.77880000000002</v>
      </c>
      <c r="DJ42" s="765">
        <v>185.04410000000001</v>
      </c>
      <c r="DK42" s="765">
        <v>184.7612</v>
      </c>
      <c r="DL42" s="765">
        <v>185.68010000000001</v>
      </c>
      <c r="DM42" s="765">
        <v>183.02450000000002</v>
      </c>
      <c r="DN42" s="765">
        <v>183.28290000000001</v>
      </c>
      <c r="DO42" s="765">
        <v>182.18340000000001</v>
      </c>
      <c r="DP42" s="765">
        <v>179.89709999999999</v>
      </c>
      <c r="DQ42" s="765">
        <v>177.11860000000001</v>
      </c>
      <c r="DR42" s="783">
        <v>179.5532</v>
      </c>
      <c r="DU42" s="229" t="s">
        <v>119</v>
      </c>
      <c r="DV42" s="963" t="s">
        <v>105</v>
      </c>
      <c r="DW42" s="765">
        <v>179.1832</v>
      </c>
      <c r="DX42" s="765">
        <v>177.3038</v>
      </c>
      <c r="DY42" s="765">
        <v>175.6198</v>
      </c>
      <c r="DZ42" s="765">
        <v>174.8169</v>
      </c>
      <c r="EA42" s="765">
        <v>174.5718</v>
      </c>
      <c r="EB42" s="765">
        <v>175.0608</v>
      </c>
      <c r="EC42" s="765">
        <v>179.57480000000001</v>
      </c>
      <c r="ED42" s="765">
        <v>181.1636</v>
      </c>
      <c r="EE42" s="765">
        <v>181.41320000000002</v>
      </c>
      <c r="EF42" s="765">
        <v>180.61160000000001</v>
      </c>
      <c r="EG42" s="765">
        <v>178.1217</v>
      </c>
      <c r="EH42" s="783">
        <v>176.0453</v>
      </c>
      <c r="EJ42" s="229" t="s">
        <v>119</v>
      </c>
      <c r="EK42" s="963" t="s">
        <v>105</v>
      </c>
      <c r="EL42" s="1130">
        <v>177.4931</v>
      </c>
      <c r="EM42" s="1130">
        <v>172.6763</v>
      </c>
      <c r="EN42" s="1130">
        <v>167.77530000000002</v>
      </c>
      <c r="EO42" s="1130">
        <v>162.8689</v>
      </c>
      <c r="EP42" s="1130">
        <v>163.3931</v>
      </c>
      <c r="EQ42" s="1130">
        <v>166.608</v>
      </c>
      <c r="ER42" s="1130">
        <v>163.7166</v>
      </c>
      <c r="ES42" s="1130">
        <v>162.00839999999999</v>
      </c>
      <c r="ET42" s="1130">
        <v>163.45959999999999</v>
      </c>
      <c r="EU42" s="1130">
        <v>164.11920000000001</v>
      </c>
      <c r="EV42" s="1130">
        <v>165.8098</v>
      </c>
      <c r="EW42" s="1248">
        <v>166.9847</v>
      </c>
      <c r="EY42" s="229" t="s">
        <v>121</v>
      </c>
      <c r="EZ42" s="963" t="s">
        <v>105</v>
      </c>
      <c r="FA42" s="1481">
        <v>158.19</v>
      </c>
      <c r="FB42" s="1454">
        <v>160.15</v>
      </c>
      <c r="FC42" s="1454">
        <v>162.01</v>
      </c>
      <c r="FD42" s="1454">
        <v>162.24</v>
      </c>
      <c r="FE42" s="1454">
        <v>166.48</v>
      </c>
      <c r="FF42" s="1454">
        <v>167.6</v>
      </c>
      <c r="FG42" s="1454">
        <v>169.7</v>
      </c>
      <c r="FH42" s="1454">
        <v>167.56</v>
      </c>
      <c r="FI42" s="1454">
        <v>172.34</v>
      </c>
      <c r="FJ42" s="1454">
        <v>178.16</v>
      </c>
      <c r="FK42" s="1454">
        <v>183.9</v>
      </c>
      <c r="FL42" s="1482">
        <v>190.29</v>
      </c>
    </row>
    <row r="43" spans="2:168" ht="15.95" customHeight="1">
      <c r="B43" s="344" t="s">
        <v>119</v>
      </c>
      <c r="C43" s="1286" t="s">
        <v>105</v>
      </c>
      <c r="D43" s="1257">
        <v>125.0377</v>
      </c>
      <c r="E43" s="1260">
        <v>125.25810000000001</v>
      </c>
      <c r="F43" s="1261">
        <v>124.63940000000001</v>
      </c>
      <c r="G43" s="1261">
        <v>132.04840000000002</v>
      </c>
      <c r="H43" s="1261">
        <v>138.16230000000002</v>
      </c>
      <c r="I43" s="1261">
        <v>135.5599</v>
      </c>
      <c r="J43" s="1261">
        <v>137.81540000000001</v>
      </c>
      <c r="K43" s="1261">
        <v>149.726</v>
      </c>
      <c r="L43" s="1261">
        <v>152.63390000000001</v>
      </c>
      <c r="M43" s="1258">
        <v>149.98430000000002</v>
      </c>
      <c r="N43" s="1258">
        <v>145.35720000000001</v>
      </c>
      <c r="O43" s="1262">
        <v>137.8888</v>
      </c>
      <c r="Q43" s="344" t="s">
        <v>119</v>
      </c>
      <c r="R43" s="1286" t="s">
        <v>105</v>
      </c>
      <c r="S43" s="1261">
        <v>131.05510000000001</v>
      </c>
      <c r="T43" s="1261">
        <v>134.16130000000001</v>
      </c>
      <c r="U43" s="1261">
        <v>133.55119999999999</v>
      </c>
      <c r="V43" s="1261">
        <v>136.80840000000001</v>
      </c>
      <c r="W43" s="1261">
        <v>139.8202</v>
      </c>
      <c r="X43" s="1261">
        <v>144.69570000000002</v>
      </c>
      <c r="Y43" s="1261">
        <v>147.60420000000002</v>
      </c>
      <c r="Z43" s="1258">
        <v>149.47920000000002</v>
      </c>
      <c r="AA43" s="1258">
        <v>154.6557</v>
      </c>
      <c r="AB43" s="1261">
        <v>157.17910000000001</v>
      </c>
      <c r="AC43" s="1261">
        <v>161.0496</v>
      </c>
      <c r="AD43" s="1262">
        <v>159.05090000000001</v>
      </c>
      <c r="AG43" s="334"/>
      <c r="AH43" s="1224" t="s">
        <v>120</v>
      </c>
      <c r="AI43" s="1263">
        <v>1328.3226</v>
      </c>
      <c r="AJ43" s="1264">
        <v>1233.8929000000001</v>
      </c>
      <c r="AK43" s="1264">
        <v>1204.1935000000001</v>
      </c>
      <c r="AL43" s="1264">
        <v>1238.7333000000001</v>
      </c>
      <c r="AM43" s="1264">
        <v>1282.2258000000002</v>
      </c>
      <c r="AN43" s="1264">
        <v>1299.8667</v>
      </c>
      <c r="AO43" s="1264">
        <v>1343.2903000000001</v>
      </c>
      <c r="AP43" s="1264">
        <v>1353.8387</v>
      </c>
      <c r="AQ43" s="1245">
        <v>1409.3</v>
      </c>
      <c r="AR43" s="1245">
        <v>1436.7419</v>
      </c>
      <c r="AS43" s="1264">
        <v>1485.3667</v>
      </c>
      <c r="AT43" s="1265">
        <v>1468.7742000000001</v>
      </c>
      <c r="AV43" s="334"/>
      <c r="AW43" s="1224" t="s">
        <v>120</v>
      </c>
      <c r="AX43" s="1264">
        <v>1356.6774</v>
      </c>
      <c r="AY43" s="1264">
        <v>1360.931</v>
      </c>
      <c r="AZ43" s="1264">
        <v>1372</v>
      </c>
      <c r="BA43" s="1264">
        <v>1382.4</v>
      </c>
      <c r="BB43" s="1264">
        <v>1406.6774</v>
      </c>
      <c r="BC43" s="1264">
        <v>1428.6333</v>
      </c>
      <c r="BD43" s="1264">
        <v>1523.1289999999999</v>
      </c>
      <c r="BE43" s="1245">
        <v>1555.3226</v>
      </c>
      <c r="BF43" s="1245">
        <v>1559.4</v>
      </c>
      <c r="BG43" s="1264">
        <v>1576.2902999999999</v>
      </c>
      <c r="BH43" s="1264">
        <v>1578.1333</v>
      </c>
      <c r="BI43" s="1264">
        <v>1600.5161000000001</v>
      </c>
      <c r="BK43" s="334" t="s">
        <v>119</v>
      </c>
      <c r="BL43" s="1224" t="s">
        <v>105</v>
      </c>
      <c r="BM43" s="351">
        <v>183.75</v>
      </c>
      <c r="BN43" s="358">
        <v>185.83</v>
      </c>
      <c r="BO43" s="358">
        <v>188.18</v>
      </c>
      <c r="BP43" s="358">
        <v>186.43</v>
      </c>
      <c r="BQ43" s="358">
        <v>180.82</v>
      </c>
      <c r="BR43" s="358">
        <v>194.4</v>
      </c>
      <c r="BS43" s="358">
        <v>195.94</v>
      </c>
      <c r="BT43" s="358">
        <v>194.52</v>
      </c>
      <c r="BU43" s="358">
        <v>195.26</v>
      </c>
      <c r="BV43" s="358">
        <v>193.19</v>
      </c>
      <c r="BW43" s="358">
        <v>189.02</v>
      </c>
      <c r="BX43" s="359">
        <v>185.22</v>
      </c>
      <c r="BZ43" s="229" t="s">
        <v>119</v>
      </c>
      <c r="CA43" s="314" t="s">
        <v>105</v>
      </c>
      <c r="CB43" s="348">
        <v>184.99877873405273</v>
      </c>
      <c r="CC43" s="349">
        <v>180.249</v>
      </c>
      <c r="CD43" s="349">
        <v>181.11350000000002</v>
      </c>
      <c r="CE43" s="349">
        <v>181.40710000000001</v>
      </c>
      <c r="CF43" s="349">
        <v>188.23240000000001</v>
      </c>
      <c r="CG43" s="349">
        <v>186.60290000000001</v>
      </c>
      <c r="CH43" s="349">
        <v>182.70760000000001</v>
      </c>
      <c r="CI43" s="349">
        <v>176.8192</v>
      </c>
      <c r="CJ43" s="349">
        <v>171.62880000000001</v>
      </c>
      <c r="CK43" s="349">
        <v>178.21080000000001</v>
      </c>
      <c r="CL43" s="349">
        <v>177.1386</v>
      </c>
      <c r="CM43" s="350">
        <v>172.2252</v>
      </c>
      <c r="CO43" s="229" t="s">
        <v>119</v>
      </c>
      <c r="CP43" s="314" t="s">
        <v>105</v>
      </c>
      <c r="CQ43" s="539">
        <v>163.59310000000002</v>
      </c>
      <c r="CR43" s="539">
        <v>163.2894</v>
      </c>
      <c r="CS43" s="539">
        <v>170.65940000000001</v>
      </c>
      <c r="CT43" s="539">
        <v>171.58150000000001</v>
      </c>
      <c r="CU43" s="539">
        <v>172.64660000000001</v>
      </c>
      <c r="CV43" s="539">
        <v>176.6576</v>
      </c>
      <c r="CW43" s="539">
        <v>176.64080000000001</v>
      </c>
      <c r="CX43" s="539">
        <v>175.89660000000001</v>
      </c>
      <c r="CY43" s="539">
        <v>180.364</v>
      </c>
      <c r="CZ43" s="539">
        <v>183.0215</v>
      </c>
      <c r="DA43" s="539">
        <v>187.88310000000001</v>
      </c>
      <c r="DB43" s="739">
        <v>189.31140000000002</v>
      </c>
      <c r="DE43" s="316"/>
      <c r="DF43" s="318" t="s">
        <v>120</v>
      </c>
      <c r="DG43" s="766">
        <v>1683.3226000000002</v>
      </c>
      <c r="DH43" s="766">
        <v>1687.931</v>
      </c>
      <c r="DI43" s="766">
        <v>1688.6129000000001</v>
      </c>
      <c r="DJ43" s="766">
        <v>1703.9333000000001</v>
      </c>
      <c r="DK43" s="766">
        <v>1716.3871000000001</v>
      </c>
      <c r="DL43" s="766">
        <v>1732.9667000000002</v>
      </c>
      <c r="DM43" s="766">
        <v>1733.5806</v>
      </c>
      <c r="DN43" s="766">
        <v>1740.0323000000001</v>
      </c>
      <c r="DO43" s="766">
        <v>1741.1</v>
      </c>
      <c r="DP43" s="766">
        <v>1744.7419</v>
      </c>
      <c r="DQ43" s="766">
        <v>1745.5333000000001</v>
      </c>
      <c r="DR43" s="784">
        <v>1743.9032000000002</v>
      </c>
      <c r="DU43" s="967"/>
      <c r="DV43" s="968" t="s">
        <v>120</v>
      </c>
      <c r="DW43" s="766">
        <v>1704.7097000000001</v>
      </c>
      <c r="DX43" s="766">
        <v>1679.3929000000001</v>
      </c>
      <c r="DY43" s="766">
        <v>1673.3871000000001</v>
      </c>
      <c r="DZ43" s="766">
        <v>1676.7333000000001</v>
      </c>
      <c r="EA43" s="766">
        <v>1694.3871000000001</v>
      </c>
      <c r="EB43" s="766">
        <v>1707</v>
      </c>
      <c r="EC43" s="766">
        <v>1723.7097000000001</v>
      </c>
      <c r="ED43" s="766">
        <v>1730.2581</v>
      </c>
      <c r="EE43" s="766">
        <v>1729.0333000000001</v>
      </c>
      <c r="EF43" s="766">
        <v>1736.8710000000001</v>
      </c>
      <c r="EG43" s="766">
        <v>1752.4</v>
      </c>
      <c r="EH43" s="784">
        <v>1749.1290000000001</v>
      </c>
      <c r="EJ43" s="967"/>
      <c r="EK43" s="968" t="s">
        <v>120</v>
      </c>
      <c r="EL43" s="1131">
        <v>1743.9677000000001</v>
      </c>
      <c r="EM43" s="1131">
        <v>1714.4286000000002</v>
      </c>
      <c r="EN43" s="1131">
        <v>1704.0645000000002</v>
      </c>
      <c r="EO43" s="1131">
        <v>1687.9333000000001</v>
      </c>
      <c r="EP43" s="1131">
        <v>1691.3871000000001</v>
      </c>
      <c r="EQ43" s="1131">
        <v>1711.7667000000001</v>
      </c>
      <c r="ER43" s="1131">
        <v>1690.4839000000002</v>
      </c>
      <c r="ES43" s="1131">
        <v>1692.9032</v>
      </c>
      <c r="ET43" s="1131">
        <v>1709.7</v>
      </c>
      <c r="EU43" s="1131">
        <v>1703.1290000000001</v>
      </c>
      <c r="EV43" s="1131">
        <v>1707.5333000000001</v>
      </c>
      <c r="EW43" s="1249">
        <v>1716.9032</v>
      </c>
      <c r="EY43" s="967"/>
      <c r="EZ43" s="963" t="s">
        <v>122</v>
      </c>
      <c r="FA43" s="1483">
        <v>140.4</v>
      </c>
      <c r="FB43" s="1455">
        <v>139.88</v>
      </c>
      <c r="FC43" s="1455">
        <v>139.07</v>
      </c>
      <c r="FD43" s="1455">
        <v>139.84</v>
      </c>
      <c r="FE43" s="1455">
        <v>144.93</v>
      </c>
      <c r="FF43" s="1455">
        <v>149.26</v>
      </c>
      <c r="FG43" s="1455">
        <v>152.49</v>
      </c>
      <c r="FH43" s="1455">
        <v>153.27000000000001</v>
      </c>
      <c r="FI43" s="1455">
        <v>153.66999999999999</v>
      </c>
      <c r="FJ43" s="1455">
        <v>155.96</v>
      </c>
      <c r="FK43" s="1455">
        <v>157.85</v>
      </c>
      <c r="FL43" s="1484">
        <v>161.28</v>
      </c>
    </row>
    <row r="44" spans="2:168" ht="15.95" customHeight="1" thickBot="1">
      <c r="B44" s="344"/>
      <c r="C44" s="1240" t="s">
        <v>120</v>
      </c>
      <c r="D44" s="1257">
        <v>1344.8065000000001</v>
      </c>
      <c r="E44" s="1260">
        <v>1359.5</v>
      </c>
      <c r="F44" s="1261">
        <v>1394.2903000000001</v>
      </c>
      <c r="G44" s="1261">
        <v>1437.2667000000001</v>
      </c>
      <c r="H44" s="1261">
        <v>1463.8387</v>
      </c>
      <c r="I44" s="1261">
        <v>1473.6667</v>
      </c>
      <c r="J44" s="1261">
        <v>1495.0968</v>
      </c>
      <c r="K44" s="1261">
        <v>1532.7419</v>
      </c>
      <c r="L44" s="1261">
        <v>1555.8</v>
      </c>
      <c r="M44" s="1258">
        <v>1545.2258000000002</v>
      </c>
      <c r="N44" s="1258">
        <v>1502.0667000000001</v>
      </c>
      <c r="O44" s="1262">
        <v>1436.4516000000001</v>
      </c>
      <c r="Q44" s="1287"/>
      <c r="R44" s="1240" t="s">
        <v>120</v>
      </c>
      <c r="S44" s="1267">
        <v>1338.0323000000001</v>
      </c>
      <c r="T44" s="1267">
        <v>1336.5</v>
      </c>
      <c r="U44" s="1267">
        <v>1298.3226</v>
      </c>
      <c r="V44" s="1267">
        <v>1323.7</v>
      </c>
      <c r="W44" s="1267">
        <v>1351.8710000000001</v>
      </c>
      <c r="X44" s="1267">
        <v>1385.6</v>
      </c>
      <c r="Y44" s="1267">
        <v>1401.1613</v>
      </c>
      <c r="Z44" s="1268">
        <v>1408.8387</v>
      </c>
      <c r="AA44" s="1268">
        <v>1428.6333</v>
      </c>
      <c r="AB44" s="1267">
        <v>1457.1613</v>
      </c>
      <c r="AC44" s="1267">
        <v>1501.4333000000001</v>
      </c>
      <c r="AD44" s="1269">
        <v>1442.5161000000001</v>
      </c>
      <c r="AG44" s="334" t="s">
        <v>121</v>
      </c>
      <c r="AH44" s="1224" t="s">
        <v>105</v>
      </c>
      <c r="AI44" s="1263">
        <v>156.2037</v>
      </c>
      <c r="AJ44" s="1264">
        <v>154.12030000000001</v>
      </c>
      <c r="AK44" s="1264">
        <v>151.9434</v>
      </c>
      <c r="AL44" s="1264">
        <v>154.90960000000001</v>
      </c>
      <c r="AM44" s="1264">
        <v>163.1994</v>
      </c>
      <c r="AN44" s="1264">
        <v>166.92960000000002</v>
      </c>
      <c r="AO44" s="1264">
        <v>167.81230000000002</v>
      </c>
      <c r="AP44" s="1264">
        <v>165.82689999999999</v>
      </c>
      <c r="AQ44" s="1245">
        <v>162.34200000000001</v>
      </c>
      <c r="AR44" s="1245">
        <v>162.68630000000002</v>
      </c>
      <c r="AS44" s="1264">
        <v>167.024</v>
      </c>
      <c r="AT44" s="1265">
        <v>170.51400000000001</v>
      </c>
      <c r="AV44" s="334" t="s">
        <v>121</v>
      </c>
      <c r="AW44" s="1285" t="s">
        <v>105</v>
      </c>
      <c r="AX44" s="1264">
        <v>168.41249999999999</v>
      </c>
      <c r="AY44" s="1264">
        <v>162.33969999999999</v>
      </c>
      <c r="AZ44" s="1264">
        <v>165.03100000000001</v>
      </c>
      <c r="BA44" s="1264">
        <v>172.57339999999999</v>
      </c>
      <c r="BB44" s="1264">
        <v>180.2963</v>
      </c>
      <c r="BC44" s="1264">
        <v>181.3339</v>
      </c>
      <c r="BD44" s="1264">
        <v>186.0384</v>
      </c>
      <c r="BE44" s="1245">
        <v>186.4</v>
      </c>
      <c r="BF44" s="1245">
        <v>186.57769999999999</v>
      </c>
      <c r="BG44" s="1264">
        <v>190.77510000000001</v>
      </c>
      <c r="BH44" s="1264">
        <v>194.65</v>
      </c>
      <c r="BI44" s="1264">
        <v>193.07480000000001</v>
      </c>
      <c r="BK44" s="334"/>
      <c r="BL44" s="1224" t="s">
        <v>120</v>
      </c>
      <c r="BM44" s="360">
        <v>1583.6</v>
      </c>
      <c r="BN44" s="360">
        <v>1582.9</v>
      </c>
      <c r="BO44" s="360">
        <v>1573</v>
      </c>
      <c r="BP44" s="360">
        <v>1572.6</v>
      </c>
      <c r="BQ44" s="360">
        <v>1549.5</v>
      </c>
      <c r="BR44" s="360">
        <v>1686.1</v>
      </c>
      <c r="BS44" s="360">
        <v>1697.6</v>
      </c>
      <c r="BT44" s="360">
        <v>1692.7</v>
      </c>
      <c r="BU44" s="360">
        <v>1694.8</v>
      </c>
      <c r="BV44" s="360">
        <v>1689.1</v>
      </c>
      <c r="BW44" s="360">
        <v>1677</v>
      </c>
      <c r="BX44" s="361">
        <v>1657.7</v>
      </c>
      <c r="BZ44" s="229"/>
      <c r="CA44" s="318" t="s">
        <v>120</v>
      </c>
      <c r="CB44" s="355">
        <v>1635.6451612903227</v>
      </c>
      <c r="CC44" s="356">
        <v>1598.7857000000001</v>
      </c>
      <c r="CD44" s="356">
        <v>1606.4194</v>
      </c>
      <c r="CE44" s="356">
        <v>1639.8667</v>
      </c>
      <c r="CF44" s="356">
        <v>1700.5161000000001</v>
      </c>
      <c r="CG44" s="356">
        <v>1696.7333000000001</v>
      </c>
      <c r="CH44" s="356">
        <v>1686.8387</v>
      </c>
      <c r="CI44" s="356">
        <v>1624.5806</v>
      </c>
      <c r="CJ44" s="356">
        <v>1581.4333000000001</v>
      </c>
      <c r="CK44" s="356">
        <v>1635.5161000000001</v>
      </c>
      <c r="CL44" s="356">
        <v>1634.3667</v>
      </c>
      <c r="CM44" s="357">
        <v>1619.6129000000001</v>
      </c>
      <c r="CO44" s="316"/>
      <c r="CP44" s="318" t="s">
        <v>120</v>
      </c>
      <c r="CQ44" s="540">
        <v>1541.7097000000001</v>
      </c>
      <c r="CR44" s="540">
        <v>1548.4643000000001</v>
      </c>
      <c r="CS44" s="540">
        <v>1579.0645000000002</v>
      </c>
      <c r="CT44" s="540">
        <v>1600.4667000000002</v>
      </c>
      <c r="CU44" s="540">
        <v>1607.7097000000001</v>
      </c>
      <c r="CV44" s="540">
        <v>1638.3333</v>
      </c>
      <c r="CW44" s="540">
        <v>1657</v>
      </c>
      <c r="CX44" s="540">
        <v>1672.2903000000001</v>
      </c>
      <c r="CY44" s="540">
        <v>1693.3333</v>
      </c>
      <c r="CZ44" s="540">
        <v>1711.7419</v>
      </c>
      <c r="DA44" s="540">
        <v>1751.1333000000002</v>
      </c>
      <c r="DB44" s="740">
        <v>1750.7419</v>
      </c>
      <c r="DE44" s="229" t="s">
        <v>121</v>
      </c>
      <c r="DF44" s="314" t="s">
        <v>105</v>
      </c>
      <c r="DG44" s="765">
        <v>153.83510000000001</v>
      </c>
      <c r="DH44" s="765">
        <v>144.30430000000001</v>
      </c>
      <c r="DI44" s="765">
        <v>143.2174</v>
      </c>
      <c r="DJ44" s="765">
        <v>141.66750000000002</v>
      </c>
      <c r="DK44" s="765">
        <v>147.73060000000001</v>
      </c>
      <c r="DL44" s="765">
        <v>152.22740000000002</v>
      </c>
      <c r="DM44" s="765">
        <v>149.76510000000002</v>
      </c>
      <c r="DN44" s="765">
        <v>155.3537</v>
      </c>
      <c r="DO44" s="765">
        <v>161.6189</v>
      </c>
      <c r="DP44" s="765">
        <v>160.3416</v>
      </c>
      <c r="DQ44" s="765">
        <v>170.06300000000002</v>
      </c>
      <c r="DR44" s="783">
        <v>177.4016</v>
      </c>
      <c r="DU44" s="229" t="s">
        <v>121</v>
      </c>
      <c r="DV44" s="963" t="s">
        <v>105</v>
      </c>
      <c r="DW44" s="765">
        <v>173.0582</v>
      </c>
      <c r="DX44" s="765">
        <v>173.37520000000001</v>
      </c>
      <c r="DY44" s="765">
        <v>172.99510000000001</v>
      </c>
      <c r="DZ44" s="765">
        <v>181.50300000000001</v>
      </c>
      <c r="EA44" s="765">
        <v>185.05520000000001</v>
      </c>
      <c r="EB44" s="765">
        <v>183.98310000000001</v>
      </c>
      <c r="EC44" s="765">
        <v>184.4708</v>
      </c>
      <c r="ED44" s="765">
        <v>180.36940000000001</v>
      </c>
      <c r="EE44" s="765">
        <v>180.16380000000001</v>
      </c>
      <c r="EF44" s="765">
        <v>175.96340000000001</v>
      </c>
      <c r="EG44" s="765">
        <v>172.2542</v>
      </c>
      <c r="EH44" s="783">
        <v>170.0556</v>
      </c>
      <c r="EJ44" s="229" t="s">
        <v>121</v>
      </c>
      <c r="EK44" s="963" t="s">
        <v>105</v>
      </c>
      <c r="EL44" s="1130">
        <v>165.7946</v>
      </c>
      <c r="EM44" s="1130">
        <v>163.37730000000002</v>
      </c>
      <c r="EN44" s="1130">
        <v>163.1044</v>
      </c>
      <c r="EO44" s="1130">
        <v>164.76340000000002</v>
      </c>
      <c r="EP44" s="1130">
        <v>166.57990000000001</v>
      </c>
      <c r="EQ44" s="1130">
        <v>168.9727</v>
      </c>
      <c r="ER44" s="1130">
        <v>168.32310000000001</v>
      </c>
      <c r="ES44" s="1130">
        <v>165.30350000000001</v>
      </c>
      <c r="ET44" s="1130">
        <v>164.66820000000001</v>
      </c>
      <c r="EU44" s="1130">
        <v>165.227</v>
      </c>
      <c r="EV44" s="1130">
        <v>163.75140000000002</v>
      </c>
      <c r="EW44" s="1248">
        <v>158.79840000000002</v>
      </c>
      <c r="EY44" s="967"/>
      <c r="EZ44" s="969"/>
      <c r="FA44" s="1489"/>
      <c r="FB44" s="1490"/>
      <c r="FC44" s="1490"/>
      <c r="FD44" s="1490"/>
      <c r="FE44" s="1490"/>
      <c r="FF44" s="1490"/>
      <c r="FG44" s="1490"/>
      <c r="FH44" s="1490"/>
      <c r="FI44" s="1490"/>
      <c r="FJ44" s="1490"/>
      <c r="FK44" s="1490"/>
      <c r="FL44" s="1491"/>
    </row>
    <row r="45" spans="2:168" ht="15.95" customHeight="1" thickBot="1">
      <c r="B45" s="344" t="s">
        <v>121</v>
      </c>
      <c r="C45" s="1240" t="s">
        <v>105</v>
      </c>
      <c r="D45" s="1257">
        <v>138.87530000000001</v>
      </c>
      <c r="E45" s="1260">
        <v>150.50300000000001</v>
      </c>
      <c r="F45" s="1261">
        <v>151.672</v>
      </c>
      <c r="G45" s="1261">
        <v>160.2741</v>
      </c>
      <c r="H45" s="1261">
        <v>167.33540000000002</v>
      </c>
      <c r="I45" s="1261">
        <v>175.5916</v>
      </c>
      <c r="J45" s="1261">
        <v>176.45070000000001</v>
      </c>
      <c r="K45" s="1261">
        <v>173.07470000000001</v>
      </c>
      <c r="L45" s="1261">
        <v>163.62720000000002</v>
      </c>
      <c r="M45" s="1258">
        <v>154.17780000000002</v>
      </c>
      <c r="N45" s="1258">
        <v>151.54240000000001</v>
      </c>
      <c r="O45" s="1262">
        <v>149.92850000000001</v>
      </c>
      <c r="Q45" s="344" t="s">
        <v>121</v>
      </c>
      <c r="R45" s="1240" t="s">
        <v>105</v>
      </c>
      <c r="S45" s="1261">
        <v>152.7115</v>
      </c>
      <c r="T45" s="1261">
        <v>156.2465</v>
      </c>
      <c r="U45" s="1261">
        <v>153.3716</v>
      </c>
      <c r="V45" s="1261">
        <v>159.0692</v>
      </c>
      <c r="W45" s="1261">
        <v>163.73150000000001</v>
      </c>
      <c r="X45" s="1261">
        <v>171.2996</v>
      </c>
      <c r="Y45" s="1261">
        <v>170.36190000000002</v>
      </c>
      <c r="Z45" s="1258">
        <v>169.1575</v>
      </c>
      <c r="AA45" s="1258">
        <v>163.54910000000001</v>
      </c>
      <c r="AB45" s="1261">
        <v>153.48340000000002</v>
      </c>
      <c r="AC45" s="1261">
        <v>154.92359999999999</v>
      </c>
      <c r="AD45" s="1262">
        <v>157.17950000000002</v>
      </c>
      <c r="AG45" s="334"/>
      <c r="AH45" s="1224" t="s">
        <v>122</v>
      </c>
      <c r="AI45" s="1263">
        <v>132.36709999999999</v>
      </c>
      <c r="AJ45" s="1264">
        <v>130.54</v>
      </c>
      <c r="AK45" s="1264">
        <v>131.59190000000001</v>
      </c>
      <c r="AL45" s="1264">
        <v>136.71630000000002</v>
      </c>
      <c r="AM45" s="1264">
        <v>143.44230000000002</v>
      </c>
      <c r="AN45" s="1264">
        <v>147.928</v>
      </c>
      <c r="AO45" s="1264">
        <v>148.61260000000001</v>
      </c>
      <c r="AP45" s="1264">
        <v>145.2174</v>
      </c>
      <c r="AQ45" s="1245">
        <v>141.63930000000002</v>
      </c>
      <c r="AR45" s="1245">
        <v>141.52940000000001</v>
      </c>
      <c r="AS45" s="1264">
        <v>143.43630000000002</v>
      </c>
      <c r="AT45" s="1265">
        <v>144.00450000000001</v>
      </c>
      <c r="AV45" s="334"/>
      <c r="AW45" s="1224" t="s">
        <v>122</v>
      </c>
      <c r="AX45" s="1264">
        <v>140.13059999999999</v>
      </c>
      <c r="AY45" s="1264">
        <v>135.74860000000001</v>
      </c>
      <c r="AZ45" s="1264">
        <v>137.8158</v>
      </c>
      <c r="BA45" s="1264">
        <v>141.98269999999999</v>
      </c>
      <c r="BB45" s="1264">
        <v>145.14099999999999</v>
      </c>
      <c r="BC45" s="1264">
        <v>146.1353</v>
      </c>
      <c r="BD45" s="1264">
        <v>146.81389999999999</v>
      </c>
      <c r="BE45" s="1245">
        <v>146.8623</v>
      </c>
      <c r="BF45" s="1245">
        <v>148.94300000000001</v>
      </c>
      <c r="BG45" s="1264">
        <v>153.79390000000001</v>
      </c>
      <c r="BH45" s="1264">
        <v>156.41630000000001</v>
      </c>
      <c r="BI45" s="1264">
        <v>156.81479999999999</v>
      </c>
      <c r="BK45" s="334" t="s">
        <v>121</v>
      </c>
      <c r="BL45" s="1224" t="s">
        <v>105</v>
      </c>
      <c r="BM45" s="351">
        <v>186.22</v>
      </c>
      <c r="BN45" s="358">
        <v>176.53</v>
      </c>
      <c r="BO45" s="358">
        <v>176.69</v>
      </c>
      <c r="BP45" s="358">
        <v>182.73</v>
      </c>
      <c r="BQ45" s="358">
        <v>187.94</v>
      </c>
      <c r="BR45" s="358">
        <v>190.58</v>
      </c>
      <c r="BS45" s="358">
        <v>191.14</v>
      </c>
      <c r="BT45" s="358">
        <v>190.72</v>
      </c>
      <c r="BU45" s="358">
        <v>197.24</v>
      </c>
      <c r="BV45" s="358">
        <v>198.66</v>
      </c>
      <c r="BW45" s="358">
        <v>199.82</v>
      </c>
      <c r="BX45" s="359">
        <v>199.72</v>
      </c>
      <c r="BZ45" s="229" t="s">
        <v>121</v>
      </c>
      <c r="CA45" s="314" t="s">
        <v>105</v>
      </c>
      <c r="CB45" s="348">
        <v>197.72746606863555</v>
      </c>
      <c r="CC45" s="349">
        <v>192.8595</v>
      </c>
      <c r="CD45" s="349">
        <v>189.0342</v>
      </c>
      <c r="CE45" s="349">
        <v>191.0403</v>
      </c>
      <c r="CF45" s="349">
        <v>194.92830000000001</v>
      </c>
      <c r="CG45" s="349">
        <v>197.76930000000002</v>
      </c>
      <c r="CH45" s="349">
        <v>197.89400000000001</v>
      </c>
      <c r="CI45" s="349">
        <v>192.73490000000001</v>
      </c>
      <c r="CJ45" s="349">
        <v>189.8895</v>
      </c>
      <c r="CK45" s="349">
        <v>188.92320000000001</v>
      </c>
      <c r="CL45" s="349">
        <v>182.2106</v>
      </c>
      <c r="CM45" s="350">
        <v>179.56</v>
      </c>
      <c r="CO45" s="229" t="s">
        <v>121</v>
      </c>
      <c r="CP45" s="314" t="s">
        <v>105</v>
      </c>
      <c r="CQ45" s="539">
        <v>179.46340000000001</v>
      </c>
      <c r="CR45" s="539">
        <v>180.00570000000002</v>
      </c>
      <c r="CS45" s="539">
        <v>180.83860000000001</v>
      </c>
      <c r="CT45" s="539">
        <v>179.85560000000001</v>
      </c>
      <c r="CU45" s="539">
        <v>180.3091</v>
      </c>
      <c r="CV45" s="539">
        <v>181.6884</v>
      </c>
      <c r="CW45" s="539">
        <v>186.0762</v>
      </c>
      <c r="CX45" s="539">
        <v>183.56630000000001</v>
      </c>
      <c r="CY45" s="539">
        <v>176.17870000000002</v>
      </c>
      <c r="CZ45" s="539">
        <v>172.2851</v>
      </c>
      <c r="DA45" s="539">
        <v>175.75810000000001</v>
      </c>
      <c r="DB45" s="739">
        <v>169.49610000000001</v>
      </c>
      <c r="DE45" s="316"/>
      <c r="DF45" s="314" t="s">
        <v>122</v>
      </c>
      <c r="DG45" s="766">
        <v>115.67</v>
      </c>
      <c r="DH45" s="766">
        <v>111.84520000000001</v>
      </c>
      <c r="DI45" s="766">
        <v>111.8858</v>
      </c>
      <c r="DJ45" s="766">
        <v>112.31200000000001</v>
      </c>
      <c r="DK45" s="766">
        <v>115</v>
      </c>
      <c r="DL45" s="766">
        <v>119.9067</v>
      </c>
      <c r="DM45" s="766">
        <v>125.81450000000001</v>
      </c>
      <c r="DN45" s="766">
        <v>132.8235</v>
      </c>
      <c r="DO45" s="766">
        <v>137.68970000000002</v>
      </c>
      <c r="DP45" s="766">
        <v>142.98230000000001</v>
      </c>
      <c r="DQ45" s="766">
        <v>147.797</v>
      </c>
      <c r="DR45" s="784">
        <v>149.92260000000002</v>
      </c>
      <c r="DU45" s="967"/>
      <c r="DV45" s="963" t="s">
        <v>122</v>
      </c>
      <c r="DW45" s="766">
        <v>149.05610000000001</v>
      </c>
      <c r="DX45" s="766">
        <v>147.95000000000002</v>
      </c>
      <c r="DY45" s="766">
        <v>149.67740000000001</v>
      </c>
      <c r="DZ45" s="766">
        <v>154.06870000000001</v>
      </c>
      <c r="EA45" s="766">
        <v>158.12350000000001</v>
      </c>
      <c r="EB45" s="766">
        <v>161.2303</v>
      </c>
      <c r="EC45" s="766">
        <v>163.47030000000001</v>
      </c>
      <c r="ED45" s="766">
        <v>164.1052</v>
      </c>
      <c r="EE45" s="766">
        <v>161.5617</v>
      </c>
      <c r="EF45" s="766">
        <v>156.74260000000001</v>
      </c>
      <c r="EG45" s="766">
        <v>152.9093</v>
      </c>
      <c r="EH45" s="784">
        <v>150.16840000000002</v>
      </c>
      <c r="EJ45" s="967"/>
      <c r="EK45" s="963" t="s">
        <v>122</v>
      </c>
      <c r="EL45" s="1131">
        <v>146.54390000000001</v>
      </c>
      <c r="EM45" s="1131">
        <v>144.4375</v>
      </c>
      <c r="EN45" s="1131">
        <v>143.94390000000001</v>
      </c>
      <c r="EO45" s="1131">
        <v>143.73430000000002</v>
      </c>
      <c r="EP45" s="1131">
        <v>146.18680000000001</v>
      </c>
      <c r="EQ45" s="1131">
        <v>148.3563</v>
      </c>
      <c r="ER45" s="1131">
        <v>149.34520000000001</v>
      </c>
      <c r="ES45" s="1131">
        <v>148.14350000000002</v>
      </c>
      <c r="ET45" s="1131">
        <v>147.11170000000001</v>
      </c>
      <c r="EU45" s="1131">
        <v>145.7158</v>
      </c>
      <c r="EV45" s="1131">
        <v>144.29600000000002</v>
      </c>
      <c r="EW45" s="1249">
        <v>142.46899999999999</v>
      </c>
      <c r="EY45" s="479" t="s">
        <v>139</v>
      </c>
      <c r="EZ45" s="970" t="s">
        <v>105</v>
      </c>
      <c r="FA45" s="1492">
        <v>134.33000000000001</v>
      </c>
      <c r="FB45" s="1493">
        <v>135.61000000000001</v>
      </c>
      <c r="FC45" s="1493">
        <v>142.12</v>
      </c>
      <c r="FD45" s="1493">
        <v>166.24</v>
      </c>
      <c r="FE45" s="1493">
        <v>172.63</v>
      </c>
      <c r="FF45" s="1493">
        <v>177.67</v>
      </c>
      <c r="FG45" s="1493">
        <v>175.55</v>
      </c>
      <c r="FH45" s="1493">
        <v>178.82</v>
      </c>
      <c r="FI45" s="1493">
        <v>181.74</v>
      </c>
      <c r="FJ45" s="1493">
        <v>182.74</v>
      </c>
      <c r="FK45" s="1493">
        <v>186.42</v>
      </c>
      <c r="FL45" s="1494">
        <v>195.15</v>
      </c>
    </row>
    <row r="46" spans="2:168" ht="14.25" customHeight="1" thickBot="1">
      <c r="B46" s="344"/>
      <c r="C46" s="1240" t="s">
        <v>122</v>
      </c>
      <c r="D46" s="1257">
        <v>127.84320000000001</v>
      </c>
      <c r="E46" s="1260">
        <v>133.46680000000001</v>
      </c>
      <c r="F46" s="1261">
        <v>139.04130000000001</v>
      </c>
      <c r="G46" s="1261">
        <v>144.2713</v>
      </c>
      <c r="H46" s="1261">
        <v>148.2268</v>
      </c>
      <c r="I46" s="1261">
        <v>150.65730000000002</v>
      </c>
      <c r="J46" s="1261">
        <v>151.83840000000001</v>
      </c>
      <c r="K46" s="1261">
        <v>149.22390000000001</v>
      </c>
      <c r="L46" s="1261">
        <v>145.614</v>
      </c>
      <c r="M46" s="1258">
        <v>141.17680000000001</v>
      </c>
      <c r="N46" s="1258">
        <v>136.15300000000002</v>
      </c>
      <c r="O46" s="1262">
        <v>134.88580000000002</v>
      </c>
      <c r="Q46" s="1287"/>
      <c r="R46" s="1240" t="s">
        <v>122</v>
      </c>
      <c r="S46" s="1261">
        <v>134.97900000000001</v>
      </c>
      <c r="T46" s="1261">
        <v>136.83250000000001</v>
      </c>
      <c r="U46" s="1261">
        <v>138.1832</v>
      </c>
      <c r="V46" s="1261">
        <v>139.47970000000001</v>
      </c>
      <c r="W46" s="1261">
        <v>140.6713</v>
      </c>
      <c r="X46" s="1261">
        <v>142.136</v>
      </c>
      <c r="Y46" s="1261">
        <v>142.21870000000001</v>
      </c>
      <c r="Z46" s="1258">
        <v>139.5026</v>
      </c>
      <c r="AA46" s="1258">
        <v>136.99030000000002</v>
      </c>
      <c r="AB46" s="1261">
        <v>134.30160000000001</v>
      </c>
      <c r="AC46" s="1261">
        <v>132.59630000000001</v>
      </c>
      <c r="AD46" s="1262">
        <v>133.1848</v>
      </c>
      <c r="AG46" s="1288"/>
      <c r="AH46" s="1288"/>
      <c r="AI46" s="1263"/>
      <c r="AJ46" s="1264"/>
      <c r="AK46" s="1264"/>
      <c r="AL46" s="1264"/>
      <c r="AM46" s="1264"/>
      <c r="AN46" s="1264"/>
      <c r="AO46" s="1264"/>
      <c r="AP46" s="1264"/>
      <c r="AQ46" s="1245"/>
      <c r="AR46" s="1245"/>
      <c r="AS46" s="1264"/>
      <c r="AT46" s="1265"/>
      <c r="AV46" s="1288"/>
      <c r="AW46" s="1288"/>
      <c r="AX46" s="1263"/>
      <c r="AY46" s="1264"/>
      <c r="AZ46" s="1264"/>
      <c r="BA46" s="1264"/>
      <c r="BB46" s="1264"/>
      <c r="BC46" s="1264"/>
      <c r="BD46" s="1264"/>
      <c r="BE46" s="1264"/>
      <c r="BF46" s="1245"/>
      <c r="BG46" s="1245"/>
      <c r="BH46" s="1264"/>
      <c r="BI46" s="1265"/>
      <c r="BK46" s="334"/>
      <c r="BL46" s="1224" t="s">
        <v>122</v>
      </c>
      <c r="BM46" s="352">
        <v>154.65</v>
      </c>
      <c r="BN46" s="389">
        <v>151.88</v>
      </c>
      <c r="BO46" s="389">
        <v>151.94999999999999</v>
      </c>
      <c r="BP46" s="389">
        <v>155.34</v>
      </c>
      <c r="BQ46" s="389">
        <v>159.37</v>
      </c>
      <c r="BR46" s="389">
        <v>162.44999999999999</v>
      </c>
      <c r="BS46" s="389">
        <v>164.68</v>
      </c>
      <c r="BT46" s="389">
        <v>163.93</v>
      </c>
      <c r="BU46" s="389">
        <v>166.22</v>
      </c>
      <c r="BV46" s="389">
        <v>168.19</v>
      </c>
      <c r="BW46" s="389">
        <v>167.59</v>
      </c>
      <c r="BX46" s="390">
        <v>167.22</v>
      </c>
      <c r="BZ46" s="229"/>
      <c r="CA46" s="314" t="s">
        <v>122</v>
      </c>
      <c r="CB46" s="355">
        <v>163.74290322580649</v>
      </c>
      <c r="CC46" s="356">
        <v>159.10390000000001</v>
      </c>
      <c r="CD46" s="356">
        <v>157.12390000000002</v>
      </c>
      <c r="CE46" s="356">
        <v>157.68370000000002</v>
      </c>
      <c r="CF46" s="356">
        <v>159.05350000000001</v>
      </c>
      <c r="CG46" s="356">
        <v>158.98869999999999</v>
      </c>
      <c r="CH46" s="356">
        <v>157.0265</v>
      </c>
      <c r="CI46" s="356">
        <v>153.66230000000002</v>
      </c>
      <c r="CJ46" s="356">
        <v>151.45170000000002</v>
      </c>
      <c r="CK46" s="356">
        <v>150.05289999999999</v>
      </c>
      <c r="CL46" s="356">
        <v>144.667</v>
      </c>
      <c r="CM46" s="357">
        <v>141.55680000000001</v>
      </c>
      <c r="CO46" s="316"/>
      <c r="CP46" s="314" t="s">
        <v>122</v>
      </c>
      <c r="CQ46" s="540">
        <v>137.8374</v>
      </c>
      <c r="CR46" s="540">
        <v>133.39860000000002</v>
      </c>
      <c r="CS46" s="540">
        <v>130.8613</v>
      </c>
      <c r="CT46" s="540">
        <v>130.03630000000001</v>
      </c>
      <c r="CU46" s="540">
        <v>130.0513</v>
      </c>
      <c r="CV46" s="540">
        <v>130.97300000000001</v>
      </c>
      <c r="CW46" s="540">
        <v>131.7071</v>
      </c>
      <c r="CX46" s="540">
        <v>131.0206</v>
      </c>
      <c r="CY46" s="540">
        <v>128.7903</v>
      </c>
      <c r="CZ46" s="540">
        <v>126.2748</v>
      </c>
      <c r="DA46" s="540">
        <v>124.40570000000001</v>
      </c>
      <c r="DB46" s="740">
        <v>122.8326</v>
      </c>
      <c r="DE46" s="316"/>
      <c r="DF46" s="319"/>
      <c r="DG46" s="769"/>
      <c r="DH46" s="769"/>
      <c r="DI46" s="769"/>
      <c r="DJ46" s="769"/>
      <c r="DK46" s="769"/>
      <c r="DL46" s="769"/>
      <c r="DM46" s="769"/>
      <c r="DN46" s="769"/>
      <c r="DO46" s="769"/>
      <c r="DP46" s="769"/>
      <c r="DQ46" s="769"/>
      <c r="DR46" s="787"/>
      <c r="DU46" s="967"/>
      <c r="DV46" s="969"/>
      <c r="DW46" s="769"/>
      <c r="DX46" s="769"/>
      <c r="DY46" s="769"/>
      <c r="DZ46" s="769"/>
      <c r="EA46" s="769"/>
      <c r="EB46" s="769"/>
      <c r="EC46" s="769"/>
      <c r="ED46" s="769"/>
      <c r="EE46" s="769"/>
      <c r="EF46" s="769"/>
      <c r="EG46" s="769"/>
      <c r="EH46" s="787"/>
      <c r="EJ46" s="967"/>
      <c r="EK46" s="969"/>
      <c r="EL46" s="1134"/>
      <c r="EM46" s="1134"/>
      <c r="EN46" s="1134"/>
      <c r="EO46" s="1134"/>
      <c r="EP46" s="1134"/>
      <c r="EQ46" s="1134"/>
      <c r="ER46" s="1134"/>
      <c r="ES46" s="1134"/>
      <c r="ET46" s="1134"/>
      <c r="EU46" s="1134"/>
      <c r="EV46" s="1134"/>
      <c r="EW46" s="1289"/>
    </row>
    <row r="47" spans="2:168" ht="21.75" customHeight="1" thickBot="1">
      <c r="B47" s="1287"/>
      <c r="C47" s="1287"/>
      <c r="D47" s="1290"/>
      <c r="E47" s="1290"/>
      <c r="F47" s="1291"/>
      <c r="G47" s="1291"/>
      <c r="H47" s="1291"/>
      <c r="I47" s="1291"/>
      <c r="J47" s="1291"/>
      <c r="K47" s="1291"/>
      <c r="L47" s="1291"/>
      <c r="M47" s="1291"/>
      <c r="N47" s="1291"/>
      <c r="O47" s="1292"/>
      <c r="Q47" s="1287"/>
      <c r="R47" s="1287"/>
      <c r="S47" s="1291"/>
      <c r="T47" s="1291"/>
      <c r="U47" s="1291"/>
      <c r="V47" s="1291"/>
      <c r="W47" s="1291"/>
      <c r="X47" s="1291"/>
      <c r="Y47" s="1291"/>
      <c r="Z47" s="1291"/>
      <c r="AA47" s="1291"/>
      <c r="AB47" s="1291"/>
      <c r="AC47" s="1291"/>
      <c r="AD47" s="1292"/>
      <c r="AG47" s="391" t="s">
        <v>139</v>
      </c>
      <c r="AH47" s="391" t="s">
        <v>105</v>
      </c>
      <c r="AI47" s="392">
        <v>135.3141</v>
      </c>
      <c r="AJ47" s="392">
        <v>144.03890000000001</v>
      </c>
      <c r="AK47" s="392">
        <v>149.09040000000002</v>
      </c>
      <c r="AL47" s="392">
        <v>154.51300000000001</v>
      </c>
      <c r="AM47" s="392">
        <v>157.03050000000002</v>
      </c>
      <c r="AN47" s="392">
        <v>155.56820000000002</v>
      </c>
      <c r="AO47" s="392">
        <v>157.02800000000002</v>
      </c>
      <c r="AP47" s="392">
        <v>155.71270000000001</v>
      </c>
      <c r="AQ47" s="392">
        <v>154.8425</v>
      </c>
      <c r="AR47" s="392">
        <v>155.95950000000002</v>
      </c>
      <c r="AS47" s="392">
        <v>159.80330000000001</v>
      </c>
      <c r="AT47" s="392">
        <v>159.34100000000001</v>
      </c>
      <c r="AV47" s="391" t="s">
        <v>139</v>
      </c>
      <c r="AW47" s="391" t="s">
        <v>105</v>
      </c>
      <c r="AX47" s="392">
        <v>151.40960000000001</v>
      </c>
      <c r="AY47" s="392">
        <v>157.9933</v>
      </c>
      <c r="AZ47" s="392">
        <v>161.5993</v>
      </c>
      <c r="BA47" s="392">
        <v>163.48169999999999</v>
      </c>
      <c r="BB47" s="392">
        <v>162.8493</v>
      </c>
      <c r="BC47" s="392">
        <v>167.8826</v>
      </c>
      <c r="BD47" s="392">
        <v>168.92179999999999</v>
      </c>
      <c r="BE47" s="392">
        <v>179.63</v>
      </c>
      <c r="BF47" s="392">
        <v>190.11</v>
      </c>
      <c r="BG47" s="392">
        <v>189.0924</v>
      </c>
      <c r="BH47" s="392">
        <v>180.2843</v>
      </c>
      <c r="BI47" s="392">
        <v>172.9514806451613</v>
      </c>
      <c r="BK47" s="393"/>
      <c r="BL47" s="1293"/>
      <c r="BM47" s="394"/>
      <c r="BN47" s="395"/>
      <c r="BO47" s="395"/>
      <c r="BP47" s="395"/>
      <c r="BQ47" s="395"/>
      <c r="BR47" s="395"/>
      <c r="BS47" s="395"/>
      <c r="BT47" s="395"/>
      <c r="BU47" s="395"/>
      <c r="BV47" s="395"/>
      <c r="BW47" s="395"/>
      <c r="BX47" s="396"/>
      <c r="BZ47" s="229"/>
      <c r="CA47" s="319"/>
      <c r="CB47" s="397"/>
      <c r="CC47" s="398"/>
      <c r="CD47" s="398"/>
      <c r="CE47" s="398"/>
      <c r="CF47" s="398"/>
      <c r="CG47" s="398"/>
      <c r="CH47" s="398"/>
      <c r="CI47" s="398"/>
      <c r="CJ47" s="398"/>
      <c r="CK47" s="398"/>
      <c r="CL47" s="398"/>
      <c r="CM47" s="399"/>
      <c r="CO47" s="316"/>
      <c r="CP47" s="319"/>
      <c r="CQ47" s="736"/>
      <c r="CR47" s="736"/>
      <c r="CS47" s="736"/>
      <c r="CT47" s="736"/>
      <c r="CU47" s="736"/>
      <c r="CV47" s="736"/>
      <c r="CW47" s="736"/>
      <c r="CX47" s="736"/>
      <c r="CY47" s="736"/>
      <c r="CZ47" s="736"/>
      <c r="DA47" s="736"/>
      <c r="DB47" s="743"/>
      <c r="DE47" s="479" t="s">
        <v>139</v>
      </c>
      <c r="DF47" s="480" t="s">
        <v>105</v>
      </c>
      <c r="DG47" s="797">
        <v>127.45030000000001</v>
      </c>
      <c r="DH47" s="797">
        <v>127.6584</v>
      </c>
      <c r="DI47" s="797">
        <v>127.28790000000001</v>
      </c>
      <c r="DJ47" s="797">
        <v>127.56530000000001</v>
      </c>
      <c r="DK47" s="797">
        <v>136.84790000000001</v>
      </c>
      <c r="DL47" s="797">
        <v>151.40380000000002</v>
      </c>
      <c r="DM47" s="797">
        <v>161.53700000000001</v>
      </c>
      <c r="DN47" s="797">
        <v>163.46080000000001</v>
      </c>
      <c r="DO47" s="797">
        <v>165.64320000000001</v>
      </c>
      <c r="DP47" s="797">
        <v>158.01340000000002</v>
      </c>
      <c r="DQ47" s="797">
        <v>151.55289999999999</v>
      </c>
      <c r="DR47" s="798">
        <v>153.09440000000001</v>
      </c>
      <c r="DU47" s="479" t="s">
        <v>139</v>
      </c>
      <c r="DV47" s="970" t="s">
        <v>105</v>
      </c>
      <c r="DW47" s="797">
        <v>151.69150000000002</v>
      </c>
      <c r="DX47" s="797">
        <v>152.30590000000001</v>
      </c>
      <c r="DY47" s="797">
        <v>156.53200000000001</v>
      </c>
      <c r="DZ47" s="797">
        <v>168.85230000000001</v>
      </c>
      <c r="EA47" s="797">
        <v>174.00920000000002</v>
      </c>
      <c r="EB47" s="797">
        <v>176.7192</v>
      </c>
      <c r="EC47" s="797">
        <v>172.7191</v>
      </c>
      <c r="ED47" s="797">
        <v>170.16810000000001</v>
      </c>
      <c r="EE47" s="797">
        <v>165.32220000000001</v>
      </c>
      <c r="EF47" s="797">
        <v>151.38200000000001</v>
      </c>
      <c r="EG47" s="797">
        <v>145.65200000000002</v>
      </c>
      <c r="EH47" s="798">
        <v>142.785</v>
      </c>
      <c r="EJ47" s="479" t="s">
        <v>139</v>
      </c>
      <c r="EK47" s="970" t="s">
        <v>105</v>
      </c>
      <c r="EL47" s="1135">
        <v>136.3211</v>
      </c>
      <c r="EM47" s="1135">
        <v>140.8031</v>
      </c>
      <c r="EN47" s="1135">
        <v>146.74540000000002</v>
      </c>
      <c r="EO47" s="1135">
        <v>143.7302</v>
      </c>
      <c r="EP47" s="1135">
        <v>141.59620000000001</v>
      </c>
      <c r="EQ47" s="1135">
        <v>145.31700000000001</v>
      </c>
      <c r="ER47" s="1135">
        <v>145.00900000000001</v>
      </c>
      <c r="ES47" s="1135">
        <v>148.7329</v>
      </c>
      <c r="ET47" s="1135">
        <v>146.78400000000002</v>
      </c>
      <c r="EU47" s="1135">
        <v>138.0771</v>
      </c>
      <c r="EV47" s="1135">
        <v>135.76240000000001</v>
      </c>
      <c r="EW47" s="1136">
        <v>135.65700000000001</v>
      </c>
    </row>
    <row r="48" spans="2:168" ht="16.5" thickBot="1">
      <c r="B48" s="167" t="s">
        <v>139</v>
      </c>
      <c r="C48" s="167" t="s">
        <v>105</v>
      </c>
      <c r="D48" s="1294">
        <v>136.80610000000001</v>
      </c>
      <c r="E48" s="400">
        <v>133.43520000000001</v>
      </c>
      <c r="F48" s="400">
        <v>137.81290000000001</v>
      </c>
      <c r="G48" s="400">
        <v>142.8827</v>
      </c>
      <c r="H48" s="400">
        <v>144.23840000000001</v>
      </c>
      <c r="I48" s="400">
        <v>150.352</v>
      </c>
      <c r="J48" s="400">
        <v>156.4881</v>
      </c>
      <c r="K48" s="400">
        <v>155.0676</v>
      </c>
      <c r="L48" s="400">
        <v>148.4034</v>
      </c>
      <c r="M48" s="400">
        <v>136.23340000000002</v>
      </c>
      <c r="N48" s="400">
        <v>132.9425</v>
      </c>
      <c r="O48" s="400">
        <v>131.9179</v>
      </c>
      <c r="Q48" s="167" t="s">
        <v>139</v>
      </c>
      <c r="R48" s="167" t="s">
        <v>105</v>
      </c>
      <c r="S48" s="400">
        <v>130.67770000000002</v>
      </c>
      <c r="T48" s="400">
        <v>135.3312</v>
      </c>
      <c r="U48" s="400">
        <v>134.65370000000001</v>
      </c>
      <c r="V48" s="400">
        <v>132.7012</v>
      </c>
      <c r="W48" s="400">
        <v>139.50880000000001</v>
      </c>
      <c r="X48" s="400">
        <v>150.7534</v>
      </c>
      <c r="Y48" s="400">
        <v>149.0907</v>
      </c>
      <c r="Z48" s="400">
        <v>150.70670000000001</v>
      </c>
      <c r="AA48" s="400">
        <v>144.74620000000002</v>
      </c>
      <c r="AB48" s="400">
        <v>137.83000000000001</v>
      </c>
      <c r="AC48" s="400">
        <v>137.3897</v>
      </c>
      <c r="AD48" s="400">
        <v>139.44220000000001</v>
      </c>
      <c r="BK48" s="401" t="s">
        <v>139</v>
      </c>
      <c r="BL48" s="1295" t="s">
        <v>105</v>
      </c>
      <c r="BM48" s="402">
        <v>169.93</v>
      </c>
      <c r="BN48" s="403">
        <v>171.12</v>
      </c>
      <c r="BO48" s="403">
        <v>171.95</v>
      </c>
      <c r="BP48" s="403">
        <v>170.86</v>
      </c>
      <c r="BQ48" s="403">
        <v>165.45</v>
      </c>
      <c r="BR48" s="403">
        <v>172.08</v>
      </c>
      <c r="BS48" s="403">
        <v>181.09</v>
      </c>
      <c r="BT48" s="403">
        <v>190.07</v>
      </c>
      <c r="BU48" s="403">
        <v>191.04</v>
      </c>
      <c r="BV48" s="403">
        <v>180.44</v>
      </c>
      <c r="BW48" s="403">
        <v>171.55</v>
      </c>
      <c r="BX48" s="404">
        <v>170.13</v>
      </c>
      <c r="BZ48" s="405" t="s">
        <v>139</v>
      </c>
      <c r="CA48" s="406" t="s">
        <v>105</v>
      </c>
      <c r="CB48" s="407">
        <v>159.6869675483577</v>
      </c>
      <c r="CC48" s="408">
        <v>155.14270000000002</v>
      </c>
      <c r="CD48" s="408">
        <v>154.1371</v>
      </c>
      <c r="CE48" s="408">
        <v>161.505</v>
      </c>
      <c r="CF48" s="408">
        <v>163.9623</v>
      </c>
      <c r="CG48" s="408">
        <v>170.86920000000001</v>
      </c>
      <c r="CH48" s="408">
        <v>169.5829</v>
      </c>
      <c r="CI48" s="408">
        <v>164.7929</v>
      </c>
      <c r="CJ48" s="408">
        <v>158.31890000000001</v>
      </c>
      <c r="CK48" s="408">
        <v>143.41750000000002</v>
      </c>
      <c r="CL48" s="408">
        <v>140.83070000000001</v>
      </c>
      <c r="CM48" s="409">
        <v>134.6429</v>
      </c>
      <c r="CO48" s="479" t="s">
        <v>139</v>
      </c>
      <c r="CP48" s="480" t="s">
        <v>105</v>
      </c>
      <c r="CQ48" s="737">
        <v>130.12360000000001</v>
      </c>
      <c r="CR48" s="737">
        <v>137.0213</v>
      </c>
      <c r="CS48" s="737">
        <v>141.1302</v>
      </c>
      <c r="CT48" s="737">
        <v>144.03900000000002</v>
      </c>
      <c r="CU48" s="737">
        <v>142.0264</v>
      </c>
      <c r="CV48" s="737">
        <v>146.43630000000002</v>
      </c>
      <c r="CW48" s="737">
        <v>144.24870000000001</v>
      </c>
      <c r="CX48" s="737">
        <v>142.81640000000002</v>
      </c>
      <c r="CY48" s="737">
        <v>146.64750000000001</v>
      </c>
      <c r="CZ48" s="737">
        <v>141.97200000000001</v>
      </c>
      <c r="DA48" s="737">
        <v>132.10769999999999</v>
      </c>
      <c r="DB48" s="744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F28" sqref="F28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1002" t="s">
        <v>540</v>
      </c>
      <c r="B1" s="1003"/>
      <c r="C1" s="1002"/>
      <c r="D1" s="1002"/>
      <c r="E1" s="1002"/>
      <c r="F1" s="1002"/>
      <c r="G1" s="1004"/>
    </row>
    <row r="2" spans="1:7" ht="17.25" customHeight="1">
      <c r="A2" s="126"/>
      <c r="B2" s="125"/>
      <c r="C2" s="125"/>
      <c r="D2" s="125"/>
      <c r="E2" s="126"/>
      <c r="F2" s="125"/>
    </row>
    <row r="3" spans="1:7" ht="15" customHeight="1" thickBot="1">
      <c r="A3" s="26" t="s">
        <v>215</v>
      </c>
      <c r="B3" s="127"/>
      <c r="C3" s="127"/>
      <c r="D3" s="127"/>
      <c r="E3" s="3"/>
      <c r="F3" s="127"/>
    </row>
    <row r="4" spans="1:7" ht="24.95" customHeight="1" thickBot="1">
      <c r="A4" s="79"/>
      <c r="B4" s="233" t="s">
        <v>159</v>
      </c>
      <c r="C4" s="234"/>
      <c r="D4" s="233" t="s">
        <v>148</v>
      </c>
      <c r="E4" s="234"/>
      <c r="F4" s="235" t="s">
        <v>216</v>
      </c>
    </row>
    <row r="5" spans="1:7" ht="24.95" customHeight="1" thickBot="1">
      <c r="A5" s="165" t="s">
        <v>45</v>
      </c>
      <c r="B5" s="1758" t="s">
        <v>7</v>
      </c>
      <c r="C5" s="1759"/>
      <c r="D5" s="233" t="s">
        <v>217</v>
      </c>
      <c r="E5" s="234"/>
      <c r="F5" s="164" t="s">
        <v>211</v>
      </c>
    </row>
    <row r="6" spans="1:7" ht="24.95" customHeight="1" thickBot="1">
      <c r="A6" s="236"/>
      <c r="B6" s="237">
        <v>2019</v>
      </c>
      <c r="C6" s="238">
        <v>2018</v>
      </c>
      <c r="D6" s="237">
        <v>2019</v>
      </c>
      <c r="E6" s="238">
        <v>2018</v>
      </c>
      <c r="F6" s="164" t="s">
        <v>18</v>
      </c>
    </row>
    <row r="7" spans="1:7" ht="30" customHeight="1" thickBot="1">
      <c r="A7" s="239" t="s">
        <v>11</v>
      </c>
      <c r="B7" s="1175">
        <v>6922.75</v>
      </c>
      <c r="C7" s="1176">
        <v>5777.9088235294112</v>
      </c>
      <c r="D7" s="1177">
        <v>5.3997450000000002</v>
      </c>
      <c r="E7" s="1178">
        <v>4.506768882352941</v>
      </c>
      <c r="F7" s="1179">
        <v>19.814109419803327</v>
      </c>
    </row>
    <row r="8" spans="1:7" ht="30" customHeight="1">
      <c r="A8" s="240" t="s">
        <v>46</v>
      </c>
      <c r="B8" s="1180">
        <v>6931.6225490196075</v>
      </c>
      <c r="C8" s="1181">
        <v>5795.9156862745094</v>
      </c>
      <c r="D8" s="1182">
        <v>5.4066655882352945</v>
      </c>
      <c r="E8" s="1183">
        <v>4.5208142352941181</v>
      </c>
      <c r="F8" s="1184">
        <v>19.594951414400334</v>
      </c>
    </row>
    <row r="9" spans="1:7" ht="30" customHeight="1">
      <c r="A9" s="241" t="s">
        <v>47</v>
      </c>
      <c r="B9" s="1185">
        <v>6946.4284313725493</v>
      </c>
      <c r="C9" s="1186">
        <v>5829.3049019607843</v>
      </c>
      <c r="D9" s="1187">
        <v>5.4182141764705882</v>
      </c>
      <c r="E9" s="1188">
        <v>4.5468578235294119</v>
      </c>
      <c r="F9" s="1189">
        <v>19.163923455710837</v>
      </c>
    </row>
    <row r="10" spans="1:7" ht="30" customHeight="1">
      <c r="A10" s="241" t="s">
        <v>237</v>
      </c>
      <c r="B10" s="1185">
        <v>6876.1068627450977</v>
      </c>
      <c r="C10" s="1186">
        <v>5784.964705882353</v>
      </c>
      <c r="D10" s="1187">
        <v>5.3633633529411764</v>
      </c>
      <c r="E10" s="1188">
        <v>4.5122724705882353</v>
      </c>
      <c r="F10" s="1189">
        <v>18.861690819880607</v>
      </c>
    </row>
    <row r="11" spans="1:7" ht="30" customHeight="1" thickBot="1">
      <c r="A11" s="242" t="s">
        <v>48</v>
      </c>
      <c r="B11" s="1190">
        <v>6918.2549019607841</v>
      </c>
      <c r="C11" s="1191">
        <v>5707.823529411764</v>
      </c>
      <c r="D11" s="1192">
        <v>5.3962388235294121</v>
      </c>
      <c r="E11" s="1193">
        <v>4.4521023529411758</v>
      </c>
      <c r="F11" s="1194">
        <v>21.206531111408857</v>
      </c>
    </row>
    <row r="12" spans="1:7" ht="15.75">
      <c r="A12" s="225" t="s">
        <v>308</v>
      </c>
      <c r="B12" s="225"/>
      <c r="C12" s="225"/>
      <c r="D12" s="225"/>
      <c r="E12" s="225"/>
    </row>
    <row r="13" spans="1:7" ht="15.75">
      <c r="A13" s="225" t="s">
        <v>218</v>
      </c>
      <c r="B13" s="225"/>
      <c r="C13" s="225"/>
      <c r="D13" s="225"/>
      <c r="E13" s="225"/>
      <c r="G13" s="138"/>
    </row>
    <row r="16" spans="1:7" ht="15.75">
      <c r="A16" s="227" t="s">
        <v>345</v>
      </c>
      <c r="B16" s="227"/>
      <c r="C16" s="225"/>
      <c r="D16" s="225"/>
      <c r="E16" s="225"/>
    </row>
    <row r="17" spans="1:7" ht="15.75">
      <c r="A17" s="225"/>
      <c r="B17" s="225"/>
      <c r="C17" s="225"/>
      <c r="D17" s="225"/>
      <c r="E17" s="225"/>
    </row>
    <row r="18" spans="1:7" ht="15.75">
      <c r="A18" s="225" t="s">
        <v>41</v>
      </c>
      <c r="B18" s="225"/>
      <c r="C18" s="225"/>
      <c r="D18" s="225"/>
      <c r="E18" s="225"/>
    </row>
    <row r="19" spans="1:7" ht="15.75">
      <c r="A19" s="225" t="s">
        <v>42</v>
      </c>
      <c r="B19" s="225"/>
      <c r="C19" s="225"/>
      <c r="D19" s="225"/>
      <c r="E19" s="225"/>
    </row>
    <row r="20" spans="1:7" ht="15.75">
      <c r="A20" s="225" t="s">
        <v>43</v>
      </c>
      <c r="B20" s="225"/>
      <c r="C20" s="225"/>
      <c r="D20" s="225"/>
      <c r="E20" s="225"/>
    </row>
    <row r="21" spans="1:7" ht="15.75">
      <c r="A21" s="225" t="s">
        <v>44</v>
      </c>
      <c r="B21" s="225"/>
      <c r="C21" s="225"/>
      <c r="D21" s="225"/>
      <c r="E21" s="225"/>
      <c r="F21" s="136"/>
    </row>
    <row r="24" spans="1:7" ht="19.5">
      <c r="A24" s="1000"/>
      <c r="B24" s="127"/>
      <c r="C24" s="127"/>
      <c r="D24" s="127"/>
      <c r="E24" s="1001"/>
      <c r="F24" s="1001"/>
      <c r="G24" s="127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/>
  <dimension ref="A1:I195"/>
  <sheetViews>
    <sheetView topLeftCell="A19" zoomScaleNormal="100" workbookViewId="0">
      <selection activeCell="K46" sqref="K4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24" t="s">
        <v>253</v>
      </c>
      <c r="B1" s="125"/>
      <c r="C1" s="125"/>
      <c r="D1" s="125"/>
      <c r="E1" s="126" t="s">
        <v>538</v>
      </c>
      <c r="F1" s="125"/>
      <c r="G1" s="3"/>
      <c r="H1" s="127"/>
      <c r="I1" s="127"/>
    </row>
    <row r="2" spans="1:9" ht="15" customHeight="1" thickBot="1">
      <c r="A2" s="26" t="s">
        <v>235</v>
      </c>
      <c r="B2" s="127"/>
      <c r="C2" s="127"/>
      <c r="D2" s="127"/>
      <c r="E2" s="3"/>
      <c r="F2" s="127"/>
      <c r="G2" s="3"/>
      <c r="H2" s="127"/>
      <c r="I2" s="127"/>
    </row>
    <row r="3" spans="1:9" ht="20.25" customHeight="1" thickBot="1">
      <c r="A3" s="169" t="s">
        <v>539</v>
      </c>
      <c r="B3" s="128"/>
      <c r="C3" s="128"/>
      <c r="D3" s="128"/>
      <c r="E3" s="128"/>
      <c r="F3" s="128"/>
      <c r="G3" s="128"/>
      <c r="H3" s="128"/>
      <c r="I3" s="129"/>
    </row>
    <row r="4" spans="1:9" ht="22.5" customHeight="1" thickBot="1">
      <c r="A4" s="79" t="s">
        <v>2</v>
      </c>
      <c r="B4" s="806" t="s">
        <v>159</v>
      </c>
      <c r="C4" s="545"/>
      <c r="D4" s="545"/>
      <c r="E4" s="546"/>
      <c r="F4" s="808" t="s">
        <v>209</v>
      </c>
      <c r="G4" s="809" t="s">
        <v>4</v>
      </c>
      <c r="H4" s="809" t="s">
        <v>5</v>
      </c>
      <c r="I4" s="810" t="s">
        <v>210</v>
      </c>
    </row>
    <row r="5" spans="1:9" ht="24" customHeight="1" thickBot="1">
      <c r="A5" s="137" t="s">
        <v>6</v>
      </c>
      <c r="B5" s="806" t="s">
        <v>236</v>
      </c>
      <c r="C5" s="546"/>
      <c r="D5" s="807" t="s">
        <v>7</v>
      </c>
      <c r="E5" s="546"/>
      <c r="F5" s="811" t="s">
        <v>211</v>
      </c>
      <c r="G5" s="812" t="s">
        <v>8</v>
      </c>
      <c r="H5" s="812" t="s">
        <v>9</v>
      </c>
      <c r="I5" s="631" t="s">
        <v>212</v>
      </c>
    </row>
    <row r="6" spans="1:9" ht="23.25" customHeight="1" thickBot="1">
      <c r="A6" s="548" t="s">
        <v>213</v>
      </c>
      <c r="B6" s="549">
        <v>2019</v>
      </c>
      <c r="C6" s="549">
        <v>2018</v>
      </c>
      <c r="D6" s="549">
        <v>2019</v>
      </c>
      <c r="E6" s="549">
        <v>2018</v>
      </c>
      <c r="F6" s="813" t="s">
        <v>18</v>
      </c>
      <c r="G6" s="814" t="s">
        <v>10</v>
      </c>
      <c r="H6" s="814" t="s">
        <v>214</v>
      </c>
      <c r="I6" s="1020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7282.0659999999998</v>
      </c>
      <c r="C8" s="50">
        <v>6057.6980000000003</v>
      </c>
      <c r="D8" s="97">
        <v>7139.280392156862</v>
      </c>
      <c r="E8" s="97">
        <v>5938.9196078431378</v>
      </c>
      <c r="F8" s="131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7">
        <v>6937.8264705882348</v>
      </c>
      <c r="E9" s="97">
        <v>5812.1950980392157</v>
      </c>
      <c r="F9" s="131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7">
        <v>6499.1166666666668</v>
      </c>
      <c r="E10" s="97">
        <v>5442.1450980392156</v>
      </c>
      <c r="F10" s="131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7">
        <v>6116.9774509803919</v>
      </c>
      <c r="E11" s="97">
        <v>5095.9000000000005</v>
      </c>
      <c r="F11" s="131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7">
        <v>5486.201960784314</v>
      </c>
      <c r="E12" s="97">
        <v>4630.9205882352935</v>
      </c>
      <c r="F12" s="131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7">
        <v>4996.3892156862748</v>
      </c>
      <c r="E13" s="97">
        <v>4360.1990196078432</v>
      </c>
      <c r="F13" s="131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124</v>
      </c>
      <c r="B14" s="68">
        <v>7061.2049999999999</v>
      </c>
      <c r="C14" s="69">
        <v>5893.4669999999996</v>
      </c>
      <c r="D14" s="132">
        <v>6922.75</v>
      </c>
      <c r="E14" s="132">
        <v>5777.9088235294112</v>
      </c>
      <c r="F14" s="133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50"/>
      <c r="G15" s="63"/>
      <c r="H15" s="63"/>
      <c r="I15" s="64"/>
    </row>
    <row r="16" spans="1:9" ht="15">
      <c r="A16" s="55" t="s">
        <v>125</v>
      </c>
      <c r="B16" s="67">
        <v>7290.152</v>
      </c>
      <c r="C16" s="50">
        <v>6085.875</v>
      </c>
      <c r="D16" s="97">
        <v>7147.2078431372547</v>
      </c>
      <c r="E16" s="97">
        <v>5966.5441176470586</v>
      </c>
      <c r="F16" s="131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7">
        <v>6939.6990196078432</v>
      </c>
      <c r="E17" s="97">
        <v>5814.6117647058827</v>
      </c>
      <c r="F17" s="131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7">
        <v>6562.3147058823524</v>
      </c>
      <c r="E18" s="97">
        <v>5459.7107843137255</v>
      </c>
      <c r="F18" s="131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7">
        <v>6260.4294117647059</v>
      </c>
      <c r="E19" s="97">
        <v>5118.2019607843131</v>
      </c>
      <c r="F19" s="131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7">
        <v>5676.8598039215685</v>
      </c>
      <c r="E20" s="97">
        <v>4514.6862745098033</v>
      </c>
      <c r="F20" s="131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7">
        <v>4898.0382352941169</v>
      </c>
      <c r="E21" s="97">
        <v>4252.802941176471</v>
      </c>
      <c r="F21" s="131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124</v>
      </c>
      <c r="B22" s="68">
        <v>7070.2550000000001</v>
      </c>
      <c r="C22" s="69">
        <v>5911.8339999999998</v>
      </c>
      <c r="D22" s="132">
        <v>6931.6225490196075</v>
      </c>
      <c r="E22" s="132">
        <v>5795.9156862745094</v>
      </c>
      <c r="F22" s="133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50"/>
      <c r="G23" s="63"/>
      <c r="H23" s="63"/>
      <c r="I23" s="64"/>
    </row>
    <row r="24" spans="1:9" ht="15">
      <c r="A24" s="55" t="s">
        <v>125</v>
      </c>
      <c r="B24" s="67">
        <v>7306.4719999999998</v>
      </c>
      <c r="C24" s="50">
        <v>6101.7</v>
      </c>
      <c r="D24" s="97">
        <v>7163.2078431372547</v>
      </c>
      <c r="E24" s="97">
        <v>5982.0588235294117</v>
      </c>
      <c r="F24" s="131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7">
        <v>6957.5382352941178</v>
      </c>
      <c r="E25" s="97">
        <v>5868.8549019607844</v>
      </c>
      <c r="F25" s="131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7">
        <v>6412.2862745098037</v>
      </c>
      <c r="E26" s="97">
        <v>5441.9676470588229</v>
      </c>
      <c r="F26" s="131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7">
        <v>6101.5686274509808</v>
      </c>
      <c r="E27" s="97">
        <v>5152.8186274509799</v>
      </c>
      <c r="F27" s="131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7">
        <v>5943.1941176470591</v>
      </c>
      <c r="E28" s="97">
        <v>4987.123529411765</v>
      </c>
      <c r="F28" s="131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7">
        <v>5302.3931372549014</v>
      </c>
      <c r="E29" s="97">
        <v>4726.5196078431372</v>
      </c>
      <c r="F29" s="131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124</v>
      </c>
      <c r="B30" s="68">
        <v>7085.357</v>
      </c>
      <c r="C30" s="69">
        <v>5945.8909999999996</v>
      </c>
      <c r="D30" s="132">
        <v>6946.4284313725493</v>
      </c>
      <c r="E30" s="132">
        <v>5829.3049019607843</v>
      </c>
      <c r="F30" s="133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237</v>
      </c>
      <c r="B31" s="62"/>
      <c r="C31" s="66"/>
      <c r="D31" s="62"/>
      <c r="E31" s="62"/>
      <c r="F31" s="150"/>
      <c r="G31" s="63"/>
      <c r="H31" s="63"/>
      <c r="I31" s="64"/>
    </row>
    <row r="32" spans="1:9" ht="15">
      <c r="A32" s="55" t="s">
        <v>125</v>
      </c>
      <c r="B32" s="67">
        <v>7216.335</v>
      </c>
      <c r="C32" s="50">
        <v>6040.2730000000001</v>
      </c>
      <c r="D32" s="97">
        <v>7074.8382352941171</v>
      </c>
      <c r="E32" s="97">
        <v>5921.8362745098038</v>
      </c>
      <c r="F32" s="131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7">
        <v>6895.1019607843136</v>
      </c>
      <c r="E33" s="97">
        <v>5820.1098039215685</v>
      </c>
      <c r="F33" s="131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7">
        <v>6483.7666666666664</v>
      </c>
      <c r="E34" s="97">
        <v>5482.0274509803921</v>
      </c>
      <c r="F34" s="131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7">
        <v>5966.8401960784313</v>
      </c>
      <c r="E35" s="97">
        <v>5014.2637254901956</v>
      </c>
      <c r="F35" s="131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7">
        <v>5315.7009803921574</v>
      </c>
      <c r="E36" s="97">
        <v>4375.1941176470591</v>
      </c>
      <c r="F36" s="131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7">
        <v>5241.1980392156865</v>
      </c>
      <c r="E37" s="97">
        <v>4295.3980392156855</v>
      </c>
      <c r="F37" s="131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124</v>
      </c>
      <c r="B38" s="68">
        <v>7013.6289999999999</v>
      </c>
      <c r="C38" s="69">
        <v>5900.6639999999998</v>
      </c>
      <c r="D38" s="132">
        <v>6876.1068627450977</v>
      </c>
      <c r="E38" s="132">
        <v>5784.964705882353</v>
      </c>
      <c r="F38" s="133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50"/>
      <c r="G39" s="63"/>
      <c r="H39" s="63"/>
      <c r="I39" s="64"/>
    </row>
    <row r="40" spans="1:9" ht="15">
      <c r="A40" s="55" t="s">
        <v>125</v>
      </c>
      <c r="B40" s="67">
        <v>7284.0259999999998</v>
      </c>
      <c r="C40" s="50">
        <v>5988.9089999999997</v>
      </c>
      <c r="D40" s="97">
        <v>7141.2019607843131</v>
      </c>
      <c r="E40" s="97">
        <v>5871.4794117647052</v>
      </c>
      <c r="F40" s="131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7">
        <v>6939.6470588235288</v>
      </c>
      <c r="E41" s="97">
        <v>5750.649019607843</v>
      </c>
      <c r="F41" s="131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7">
        <v>6538.0245098039213</v>
      </c>
      <c r="E42" s="97">
        <v>5414.9284313725484</v>
      </c>
      <c r="F42" s="131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7">
        <v>6145.0558823529418</v>
      </c>
      <c r="E43" s="97">
        <v>5081.93431372549</v>
      </c>
      <c r="F43" s="131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7">
        <v>5344.6774509803918</v>
      </c>
      <c r="E44" s="97">
        <v>4544.8519607843136</v>
      </c>
      <c r="F44" s="131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7">
        <v>4637.3588235294119</v>
      </c>
      <c r="E45" s="97">
        <v>3941.7166666666667</v>
      </c>
      <c r="F45" s="131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124</v>
      </c>
      <c r="B46" s="71">
        <v>7056.62</v>
      </c>
      <c r="C46" s="51">
        <v>5821.98</v>
      </c>
      <c r="D46" s="134">
        <v>6918.2549019607841</v>
      </c>
      <c r="E46" s="134">
        <v>5707.823529411764</v>
      </c>
      <c r="F46" s="133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25" t="s">
        <v>41</v>
      </c>
      <c r="B50" s="225"/>
      <c r="C50" s="225"/>
      <c r="D50" s="225"/>
      <c r="E50" s="225"/>
      <c r="F50" s="225"/>
      <c r="G50" s="1559"/>
      <c r="H50" s="1559"/>
      <c r="I50" s="30"/>
    </row>
    <row r="51" spans="1:9" ht="15.75">
      <c r="A51" s="225" t="s">
        <v>42</v>
      </c>
      <c r="B51" s="225"/>
      <c r="C51" s="225"/>
      <c r="D51" s="225"/>
      <c r="E51" s="225"/>
      <c r="F51" s="225"/>
      <c r="G51" s="1559"/>
      <c r="H51" s="1559"/>
      <c r="I51" s="30"/>
    </row>
    <row r="52" spans="1:9" ht="15.75">
      <c r="A52" s="225" t="s">
        <v>43</v>
      </c>
      <c r="B52" s="225"/>
      <c r="C52" s="225"/>
      <c r="D52" s="225"/>
      <c r="E52" s="225"/>
      <c r="F52" s="225"/>
      <c r="G52" s="1559"/>
      <c r="H52" s="1559"/>
      <c r="I52" s="30"/>
    </row>
    <row r="53" spans="1:9" ht="15.75">
      <c r="A53" s="225" t="s">
        <v>44</v>
      </c>
      <c r="B53" s="225"/>
      <c r="C53" s="225"/>
      <c r="D53" s="225"/>
      <c r="E53" s="225"/>
      <c r="F53" s="225"/>
      <c r="G53" s="1559"/>
      <c r="H53" s="1559"/>
      <c r="I53" s="30"/>
    </row>
    <row r="54" spans="1:9" ht="15.75">
      <c r="A54" s="225"/>
      <c r="B54" s="225"/>
      <c r="C54" s="225"/>
      <c r="D54" s="225"/>
      <c r="E54" s="225"/>
      <c r="F54" s="225"/>
      <c r="G54" s="1559"/>
      <c r="H54" s="1559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tabSelected="1" topLeftCell="A7" workbookViewId="0">
      <selection activeCell="D36" sqref="D36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155"/>
      <c r="C1" s="947"/>
      <c r="D1" s="947"/>
      <c r="E1" s="947"/>
      <c r="F1" s="947"/>
      <c r="G1" s="947"/>
      <c r="H1" s="947"/>
      <c r="I1" s="947"/>
      <c r="J1" s="947"/>
      <c r="K1" s="947"/>
      <c r="L1" s="948"/>
      <c r="M1" s="948"/>
      <c r="N1" s="948"/>
      <c r="O1" s="948"/>
      <c r="P1" s="948"/>
      <c r="Q1" s="948"/>
    </row>
    <row r="2" spans="2:36" s="23" customFormat="1" ht="21.75" customHeight="1">
      <c r="B2" s="1155"/>
      <c r="C2" s="1155"/>
      <c r="D2" s="1155"/>
      <c r="E2" s="1155"/>
      <c r="F2" s="1155"/>
      <c r="G2" s="1155"/>
      <c r="H2" s="1155"/>
      <c r="I2" s="1155"/>
      <c r="J2" s="1155"/>
      <c r="K2" s="1155"/>
      <c r="L2" s="1155"/>
      <c r="M2" s="1155"/>
      <c r="N2" s="1155"/>
      <c r="O2" s="1155"/>
      <c r="P2" s="1155"/>
      <c r="Q2" s="1155"/>
      <c r="R2" s="948"/>
      <c r="S2"/>
      <c r="T2"/>
      <c r="U2" s="1319"/>
      <c r="V2" s="1319"/>
      <c r="W2" s="1319"/>
      <c r="X2" s="1319"/>
      <c r="Y2" s="1319"/>
      <c r="Z2" s="1319"/>
      <c r="AA2" s="1319"/>
      <c r="AB2" s="1319"/>
    </row>
    <row r="3" spans="2:36" ht="18" customHeight="1">
      <c r="B3" s="1155"/>
      <c r="C3" s="947"/>
      <c r="D3" s="947"/>
      <c r="E3" s="947"/>
      <c r="F3" s="947"/>
      <c r="G3" s="947"/>
      <c r="H3" s="947"/>
      <c r="I3" s="947"/>
      <c r="J3" s="947"/>
      <c r="K3" s="947"/>
      <c r="L3" s="948"/>
      <c r="M3" s="948"/>
      <c r="N3" s="948"/>
      <c r="O3" s="948"/>
      <c r="P3" s="948"/>
      <c r="Q3" s="948"/>
    </row>
    <row r="5" spans="2:36" ht="18">
      <c r="B5" s="800" t="s">
        <v>32</v>
      </c>
      <c r="C5" s="801"/>
      <c r="D5" s="801"/>
      <c r="E5" s="802"/>
      <c r="F5" s="802"/>
      <c r="G5" s="42"/>
      <c r="H5" s="42"/>
      <c r="I5" s="42"/>
      <c r="J5" s="42"/>
      <c r="K5" s="42"/>
    </row>
    <row r="6" spans="2:36" ht="15">
      <c r="B6" s="803" t="s">
        <v>586</v>
      </c>
      <c r="C6" s="801"/>
      <c r="D6" s="801"/>
      <c r="E6" s="804"/>
      <c r="F6" s="804"/>
      <c r="G6" s="42"/>
      <c r="AI6" s="1318"/>
      <c r="AJ6" s="1318"/>
    </row>
    <row r="7" spans="2:36" ht="19.5" customHeight="1">
      <c r="B7" s="1078" t="s">
        <v>416</v>
      </c>
      <c r="C7" s="804"/>
      <c r="D7" s="804"/>
      <c r="E7" s="802"/>
      <c r="F7" s="802"/>
      <c r="G7" s="42"/>
      <c r="AI7" s="1318"/>
      <c r="AJ7" s="1318"/>
    </row>
    <row r="8" spans="2:36" ht="15.75">
      <c r="B8" s="42"/>
      <c r="C8" s="42"/>
      <c r="D8" s="42"/>
      <c r="E8" s="42"/>
      <c r="F8" s="42"/>
      <c r="G8" s="42"/>
      <c r="H8" s="1317"/>
      <c r="I8" s="42"/>
      <c r="J8" s="42"/>
      <c r="K8" s="42"/>
    </row>
    <row r="9" spans="2:36" ht="15.75">
      <c r="B9" s="12" t="s">
        <v>33</v>
      </c>
      <c r="C9" s="42"/>
      <c r="D9" s="42"/>
      <c r="E9" s="42"/>
      <c r="F9" s="42"/>
      <c r="G9" s="42"/>
      <c r="H9" s="1317"/>
      <c r="I9" s="42"/>
      <c r="J9" s="42"/>
      <c r="K9" s="42"/>
    </row>
    <row r="10" spans="2:36" ht="16.5" customHeight="1">
      <c r="B10" s="42" t="s">
        <v>34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91" t="s">
        <v>608</v>
      </c>
      <c r="C12" s="792"/>
      <c r="D12" s="791" t="s">
        <v>39</v>
      </c>
      <c r="E12" s="792"/>
      <c r="F12" s="792"/>
      <c r="G12" s="791"/>
      <c r="H12" s="792"/>
      <c r="I12" s="793"/>
      <c r="J12" s="794"/>
      <c r="K12" s="794"/>
      <c r="L12" s="791" t="s">
        <v>609</v>
      </c>
      <c r="M12" s="791"/>
      <c r="N12" s="792"/>
      <c r="O12" s="795"/>
      <c r="P12" s="796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551" t="s">
        <v>147</v>
      </c>
      <c r="C15" s="1552"/>
      <c r="D15" s="1552" t="str">
        <f>SKUP_SEUROP_tyg!J1</f>
        <v xml:space="preserve"> 15.06.2020 - 21.06.2020r. </v>
      </c>
      <c r="E15" s="1552"/>
      <c r="F15" s="1552"/>
      <c r="G15" s="1552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412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35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585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36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37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40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38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348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102</v>
      </c>
      <c r="C31" s="43" t="s">
        <v>103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155"/>
      <c r="C34" s="945"/>
      <c r="D34" s="945"/>
      <c r="E34" s="945"/>
      <c r="F34" s="945"/>
      <c r="G34" s="945"/>
      <c r="H34" s="945"/>
      <c r="I34" s="945"/>
      <c r="J34" s="945"/>
      <c r="K34" s="945"/>
      <c r="L34" s="946"/>
      <c r="M34" s="946"/>
      <c r="N34" s="946"/>
      <c r="O34" s="946"/>
      <c r="P34" s="946"/>
    </row>
    <row r="35" spans="2:16">
      <c r="B35" s="945"/>
      <c r="C35" s="945"/>
      <c r="D35" s="945"/>
      <c r="E35" s="945"/>
      <c r="F35" s="945"/>
      <c r="G35" s="945"/>
      <c r="H35" s="945"/>
      <c r="I35" s="945"/>
      <c r="J35" s="945"/>
      <c r="K35" s="945"/>
      <c r="L35" s="946"/>
      <c r="M35" s="946"/>
      <c r="N35" s="946"/>
      <c r="O35" s="946"/>
      <c r="P35" s="946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1075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1075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1075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1075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1075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1075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zoomScaleNormal="100" workbookViewId="0">
      <selection activeCell="N29" sqref="N29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732" t="s">
        <v>325</v>
      </c>
      <c r="C1" s="729"/>
      <c r="D1" s="729"/>
      <c r="E1" s="729"/>
      <c r="F1" s="729"/>
      <c r="G1" s="729"/>
      <c r="H1" s="729"/>
      <c r="I1" s="729"/>
      <c r="J1" s="301" t="s">
        <v>610</v>
      </c>
      <c r="K1" s="301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31" t="s">
        <v>123</v>
      </c>
      <c r="C3" s="232"/>
      <c r="D3" s="232"/>
      <c r="E3" s="232"/>
      <c r="F3" s="232"/>
      <c r="G3" s="232"/>
      <c r="H3" s="232"/>
      <c r="I3" s="232"/>
      <c r="J3" s="232"/>
      <c r="K3" s="20"/>
    </row>
    <row r="4" spans="1:18" ht="21" customHeight="1">
      <c r="B4" s="1320"/>
      <c r="C4" s="947"/>
      <c r="D4" s="947"/>
      <c r="E4" s="947"/>
      <c r="F4" s="947"/>
      <c r="G4" s="947"/>
      <c r="H4" s="947"/>
      <c r="I4" s="947"/>
      <c r="J4" s="947"/>
      <c r="K4" s="947"/>
      <c r="L4" s="948"/>
      <c r="M4" s="948"/>
      <c r="N4" s="948"/>
      <c r="O4" s="948"/>
      <c r="P4" s="948"/>
      <c r="Q4" s="948"/>
      <c r="R4" s="948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60" t="s">
        <v>159</v>
      </c>
      <c r="D7" s="1761"/>
      <c r="E7" s="1761"/>
      <c r="F7" s="1761"/>
      <c r="G7" s="1152" t="s">
        <v>461</v>
      </c>
      <c r="H7" s="312" t="s">
        <v>4</v>
      </c>
      <c r="I7" s="90" t="s">
        <v>5</v>
      </c>
      <c r="J7" s="91" t="s">
        <v>163</v>
      </c>
      <c r="K7" s="25"/>
    </row>
    <row r="8" spans="1:18">
      <c r="B8" s="27" t="s">
        <v>6</v>
      </c>
      <c r="C8" s="28" t="s">
        <v>98</v>
      </c>
      <c r="D8" s="28"/>
      <c r="E8" s="93" t="s">
        <v>7</v>
      </c>
      <c r="F8" s="1150"/>
      <c r="G8" s="1153" t="s">
        <v>160</v>
      </c>
      <c r="H8" s="312" t="s">
        <v>8</v>
      </c>
      <c r="I8" s="90" t="s">
        <v>9</v>
      </c>
      <c r="J8" s="90" t="s">
        <v>162</v>
      </c>
      <c r="K8" s="25"/>
    </row>
    <row r="9" spans="1:18" ht="16.5" thickBot="1">
      <c r="B9" s="44" t="s">
        <v>213</v>
      </c>
      <c r="C9" s="29" t="s">
        <v>612</v>
      </c>
      <c r="D9" s="29" t="s">
        <v>613</v>
      </c>
      <c r="E9" s="94" t="s">
        <v>612</v>
      </c>
      <c r="F9" s="1151" t="s">
        <v>613</v>
      </c>
      <c r="G9" s="1154" t="s">
        <v>18</v>
      </c>
      <c r="H9" s="312" t="s">
        <v>10</v>
      </c>
      <c r="I9" s="90" t="s">
        <v>161</v>
      </c>
      <c r="J9" s="90" t="s">
        <v>89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5">
        <v>4</v>
      </c>
      <c r="F10" s="96">
        <v>5</v>
      </c>
      <c r="G10" s="92">
        <v>6</v>
      </c>
      <c r="H10" s="46">
        <v>7</v>
      </c>
      <c r="I10" s="47">
        <v>8</v>
      </c>
      <c r="J10" s="48">
        <v>9</v>
      </c>
      <c r="K10" s="25"/>
      <c r="L10" s="1148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</row>
    <row r="12" spans="1:18" ht="15">
      <c r="B12" s="55" t="s">
        <v>125</v>
      </c>
      <c r="C12" s="67">
        <v>7351.2719999999999</v>
      </c>
      <c r="D12" s="50">
        <v>7385.5630000000001</v>
      </c>
      <c r="E12" s="97">
        <v>7207.1294117647058</v>
      </c>
      <c r="F12" s="97">
        <v>7240.7480392156858</v>
      </c>
      <c r="G12" s="131">
        <v>-0.46429771163011091</v>
      </c>
      <c r="H12" s="31">
        <v>61.59</v>
      </c>
      <c r="I12" s="56">
        <v>95</v>
      </c>
      <c r="J12" s="32">
        <v>34.016191628761007</v>
      </c>
      <c r="K12" s="25"/>
      <c r="L12" s="1149"/>
    </row>
    <row r="13" spans="1:18" ht="15">
      <c r="B13" s="55" t="s">
        <v>12</v>
      </c>
      <c r="C13" s="67">
        <v>7242.2950000000001</v>
      </c>
      <c r="D13" s="50">
        <v>7291.7529999999997</v>
      </c>
      <c r="E13" s="97">
        <v>7100.2892156862745</v>
      </c>
      <c r="F13" s="97">
        <v>7148.7774509803921</v>
      </c>
      <c r="G13" s="131">
        <v>-0.67827311210349039</v>
      </c>
      <c r="H13" s="31">
        <v>57.88</v>
      </c>
      <c r="I13" s="56">
        <v>96.6</v>
      </c>
      <c r="J13" s="32">
        <v>52.195885323206618</v>
      </c>
      <c r="K13" s="25"/>
      <c r="L13" s="1149"/>
    </row>
    <row r="14" spans="1:18" ht="15">
      <c r="B14" s="55" t="s">
        <v>13</v>
      </c>
      <c r="C14" s="67">
        <v>6879.4650000000001</v>
      </c>
      <c r="D14" s="50">
        <v>6920.37</v>
      </c>
      <c r="E14" s="97">
        <v>6744.5735294117649</v>
      </c>
      <c r="F14" s="97">
        <v>6784.6764705882351</v>
      </c>
      <c r="G14" s="131">
        <v>-0.59108111271506791</v>
      </c>
      <c r="H14" s="56">
        <v>53.23</v>
      </c>
      <c r="I14" s="56">
        <v>97.7</v>
      </c>
      <c r="J14" s="32">
        <v>12.011016984517799</v>
      </c>
      <c r="K14" s="25"/>
    </row>
    <row r="15" spans="1:18" ht="15">
      <c r="B15" s="55" t="s">
        <v>14</v>
      </c>
      <c r="C15" s="67">
        <v>6500.5550000000003</v>
      </c>
      <c r="D15" s="50">
        <v>6545.1279999999997</v>
      </c>
      <c r="E15" s="97">
        <v>6373.0931372549021</v>
      </c>
      <c r="F15" s="97">
        <v>6416.7921568627444</v>
      </c>
      <c r="G15" s="131">
        <v>-0.68101036373924861</v>
      </c>
      <c r="H15" s="56">
        <v>48.3</v>
      </c>
      <c r="I15" s="56">
        <v>98.2</v>
      </c>
      <c r="J15" s="32">
        <v>1.5999666151984311</v>
      </c>
      <c r="K15" s="25"/>
    </row>
    <row r="16" spans="1:18" ht="15">
      <c r="B16" s="55" t="s">
        <v>15</v>
      </c>
      <c r="C16" s="67">
        <v>5665.5159999999996</v>
      </c>
      <c r="D16" s="50">
        <v>5576.92</v>
      </c>
      <c r="E16" s="97">
        <v>5554.4274509803918</v>
      </c>
      <c r="F16" s="97">
        <v>5467.5686274509808</v>
      </c>
      <c r="G16" s="131">
        <v>1.5886188075138166</v>
      </c>
      <c r="H16" s="56">
        <v>43.13</v>
      </c>
      <c r="I16" s="56">
        <v>104.7</v>
      </c>
      <c r="J16" s="32">
        <v>0.17109710804156408</v>
      </c>
      <c r="K16" s="25"/>
    </row>
    <row r="17" spans="2:11" ht="15">
      <c r="B17" s="55" t="s">
        <v>16</v>
      </c>
      <c r="C17" s="67">
        <v>5808.6289999999999</v>
      </c>
      <c r="D17" s="50">
        <v>5818.7960000000003</v>
      </c>
      <c r="E17" s="97">
        <v>5694.7343137254902</v>
      </c>
      <c r="F17" s="97">
        <v>5704.701960784314</v>
      </c>
      <c r="G17" s="131">
        <v>-0.17472686789501418</v>
      </c>
      <c r="H17" s="56">
        <v>38.049999999999997</v>
      </c>
      <c r="I17" s="56">
        <v>95</v>
      </c>
      <c r="J17" s="32">
        <v>5.8423402745899928E-3</v>
      </c>
      <c r="K17" s="25"/>
    </row>
    <row r="18" spans="2:11" ht="15" thickBot="1">
      <c r="B18" s="57" t="s">
        <v>124</v>
      </c>
      <c r="C18" s="68">
        <v>7219.5079999999998</v>
      </c>
      <c r="D18" s="69">
        <v>7261.799</v>
      </c>
      <c r="E18" s="132">
        <v>7077.9490196078432</v>
      </c>
      <c r="F18" s="132">
        <v>7119.4107843137253</v>
      </c>
      <c r="G18" s="133">
        <v>-0.58237635054344206</v>
      </c>
      <c r="H18" s="58">
        <v>58.4</v>
      </c>
      <c r="I18" s="58">
        <v>96.2</v>
      </c>
      <c r="J18" s="33">
        <v>100</v>
      </c>
      <c r="K18" s="25"/>
    </row>
    <row r="19" spans="2:11" ht="14.25">
      <c r="B19" s="59" t="s">
        <v>46</v>
      </c>
      <c r="C19" s="62"/>
      <c r="D19" s="66"/>
      <c r="E19" s="62"/>
      <c r="F19" s="62"/>
      <c r="G19" s="150"/>
      <c r="H19" s="63"/>
      <c r="I19" s="63"/>
      <c r="J19" s="64"/>
      <c r="K19" s="25"/>
    </row>
    <row r="20" spans="2:11" ht="15">
      <c r="B20" s="55" t="s">
        <v>125</v>
      </c>
      <c r="C20" s="67">
        <v>7393.2759999999998</v>
      </c>
      <c r="D20" s="50">
        <v>7459.8310000000001</v>
      </c>
      <c r="E20" s="97">
        <v>7248.3098039215683</v>
      </c>
      <c r="F20" s="97">
        <v>7313.5598039215683</v>
      </c>
      <c r="G20" s="131">
        <v>-0.89217838849164677</v>
      </c>
      <c r="H20" s="56">
        <v>61.59</v>
      </c>
      <c r="I20" s="56">
        <v>93.2</v>
      </c>
      <c r="J20" s="32">
        <v>30.664698388303574</v>
      </c>
      <c r="K20" s="25"/>
    </row>
    <row r="21" spans="2:11" ht="15">
      <c r="B21" s="55" t="s">
        <v>12</v>
      </c>
      <c r="C21" s="67">
        <v>7302.33</v>
      </c>
      <c r="D21" s="50">
        <v>7346.7150000000001</v>
      </c>
      <c r="E21" s="97">
        <v>7159.1470588235288</v>
      </c>
      <c r="F21" s="97">
        <v>7202.661764705882</v>
      </c>
      <c r="G21" s="131">
        <v>-0.60414756799467817</v>
      </c>
      <c r="H21" s="56">
        <v>57.79</v>
      </c>
      <c r="I21" s="56">
        <v>95.8</v>
      </c>
      <c r="J21" s="32">
        <v>54.089907180845685</v>
      </c>
      <c r="K21" s="25"/>
    </row>
    <row r="22" spans="2:11" ht="15">
      <c r="B22" s="55" t="s">
        <v>13</v>
      </c>
      <c r="C22" s="67">
        <v>6912.0770000000002</v>
      </c>
      <c r="D22" s="50">
        <v>6907.7629999999999</v>
      </c>
      <c r="E22" s="97">
        <v>6776.5460784313727</v>
      </c>
      <c r="F22" s="97">
        <v>6772.3166666666666</v>
      </c>
      <c r="G22" s="131">
        <v>6.2451476693689494E-2</v>
      </c>
      <c r="H22" s="56">
        <v>53.17</v>
      </c>
      <c r="I22" s="56">
        <v>96.7</v>
      </c>
      <c r="J22" s="32">
        <v>13.67211987624113</v>
      </c>
      <c r="K22" s="25"/>
    </row>
    <row r="23" spans="2:11" ht="15">
      <c r="B23" s="55" t="s">
        <v>14</v>
      </c>
      <c r="C23" s="67">
        <v>6493.8339999999998</v>
      </c>
      <c r="D23" s="50">
        <v>6521.3689999999997</v>
      </c>
      <c r="E23" s="97">
        <v>6366.5039215686274</v>
      </c>
      <c r="F23" s="97">
        <v>6393.4990196078425</v>
      </c>
      <c r="G23" s="131">
        <v>-0.42222729613981141</v>
      </c>
      <c r="H23" s="56">
        <v>48.22</v>
      </c>
      <c r="I23" s="56">
        <v>95.9</v>
      </c>
      <c r="J23" s="32">
        <v>1.478230976117773</v>
      </c>
      <c r="K23" s="25"/>
    </row>
    <row r="24" spans="2:11" ht="15">
      <c r="B24" s="55" t="s">
        <v>15</v>
      </c>
      <c r="C24" s="67" t="s">
        <v>296</v>
      </c>
      <c r="D24" s="50" t="s">
        <v>296</v>
      </c>
      <c r="E24" s="97" t="s">
        <v>296</v>
      </c>
      <c r="F24" s="97" t="s">
        <v>296</v>
      </c>
      <c r="G24" s="131" t="s">
        <v>296</v>
      </c>
      <c r="H24" s="56" t="s">
        <v>296</v>
      </c>
      <c r="I24" s="56" t="s">
        <v>296</v>
      </c>
      <c r="J24" s="32" t="s">
        <v>296</v>
      </c>
      <c r="K24" s="25"/>
    </row>
    <row r="25" spans="2:11" ht="15">
      <c r="B25" s="55" t="s">
        <v>16</v>
      </c>
      <c r="C25" s="67" t="s">
        <v>296</v>
      </c>
      <c r="D25" s="50" t="s">
        <v>296</v>
      </c>
      <c r="E25" s="97" t="s">
        <v>296</v>
      </c>
      <c r="F25" s="97" t="s">
        <v>296</v>
      </c>
      <c r="G25" s="131" t="s">
        <v>296</v>
      </c>
      <c r="H25" s="56" t="s">
        <v>296</v>
      </c>
      <c r="I25" s="56" t="s">
        <v>296</v>
      </c>
      <c r="J25" s="32" t="s">
        <v>296</v>
      </c>
      <c r="K25" s="25"/>
    </row>
    <row r="26" spans="2:11" ht="15" thickBot="1">
      <c r="B26" s="57" t="s">
        <v>124</v>
      </c>
      <c r="C26" s="68">
        <v>7262.165</v>
      </c>
      <c r="D26" s="69">
        <v>7302.5829999999996</v>
      </c>
      <c r="E26" s="132">
        <v>7119.7696078431372</v>
      </c>
      <c r="F26" s="132">
        <v>7159.3950980392156</v>
      </c>
      <c r="G26" s="133">
        <v>-0.55347539356964059</v>
      </c>
      <c r="H26" s="58">
        <v>58.17</v>
      </c>
      <c r="I26" s="58">
        <v>95.1</v>
      </c>
      <c r="J26" s="65">
        <v>100</v>
      </c>
      <c r="K26" s="25"/>
    </row>
    <row r="27" spans="2:11" ht="14.25">
      <c r="B27" s="59" t="s">
        <v>47</v>
      </c>
      <c r="C27" s="62"/>
      <c r="D27" s="66"/>
      <c r="E27" s="62"/>
      <c r="F27" s="62"/>
      <c r="G27" s="150"/>
      <c r="H27" s="63"/>
      <c r="I27" s="63"/>
      <c r="J27" s="64"/>
      <c r="K27" s="25"/>
    </row>
    <row r="28" spans="2:11" ht="15">
      <c r="B28" s="55" t="s">
        <v>125</v>
      </c>
      <c r="C28" s="67">
        <v>7340.8670000000002</v>
      </c>
      <c r="D28" s="50">
        <v>7358.2340000000004</v>
      </c>
      <c r="E28" s="97">
        <v>7196.9284313725493</v>
      </c>
      <c r="F28" s="97">
        <v>7213.9549019607848</v>
      </c>
      <c r="G28" s="131">
        <v>-0.23602130619928893</v>
      </c>
      <c r="H28" s="56">
        <v>61.67</v>
      </c>
      <c r="I28" s="56">
        <v>96.5</v>
      </c>
      <c r="J28" s="32">
        <v>39.479529506789845</v>
      </c>
      <c r="K28" s="25"/>
    </row>
    <row r="29" spans="2:11" ht="15">
      <c r="B29" s="55" t="s">
        <v>12</v>
      </c>
      <c r="C29" s="67">
        <v>7216.8289999999997</v>
      </c>
      <c r="D29" s="50">
        <v>7293.2020000000002</v>
      </c>
      <c r="E29" s="97">
        <v>7075.3225490196073</v>
      </c>
      <c r="F29" s="97">
        <v>7150.1980392156865</v>
      </c>
      <c r="G29" s="131">
        <v>-1.0471806484998016</v>
      </c>
      <c r="H29" s="56">
        <v>57.86</v>
      </c>
      <c r="I29" s="56">
        <v>98.4</v>
      </c>
      <c r="J29" s="32">
        <v>49.361401383209653</v>
      </c>
      <c r="K29" s="25"/>
    </row>
    <row r="30" spans="2:11" ht="15">
      <c r="B30" s="55" t="s">
        <v>13</v>
      </c>
      <c r="C30" s="67">
        <v>6876.3289999999997</v>
      </c>
      <c r="D30" s="50">
        <v>6957.6210000000001</v>
      </c>
      <c r="E30" s="97">
        <v>6741.4990196078425</v>
      </c>
      <c r="F30" s="97">
        <v>6821.197058823529</v>
      </c>
      <c r="G30" s="131">
        <v>-1.1683878728088288</v>
      </c>
      <c r="H30" s="56">
        <v>53.24</v>
      </c>
      <c r="I30" s="56">
        <v>98.9</v>
      </c>
      <c r="J30" s="32">
        <v>9.9247816648997933</v>
      </c>
      <c r="K30" s="25"/>
    </row>
    <row r="31" spans="2:11" ht="15">
      <c r="B31" s="55" t="s">
        <v>14</v>
      </c>
      <c r="C31" s="67">
        <v>6564.6109999999999</v>
      </c>
      <c r="D31" s="50">
        <v>6625.8549999999996</v>
      </c>
      <c r="E31" s="97">
        <v>6435.8931372549014</v>
      </c>
      <c r="F31" s="97">
        <v>6495.9362745098033</v>
      </c>
      <c r="G31" s="131">
        <v>-0.92431844644954786</v>
      </c>
      <c r="H31" s="56">
        <v>48.32</v>
      </c>
      <c r="I31" s="56">
        <v>98.3</v>
      </c>
      <c r="J31" s="32">
        <v>1.1093442374678175</v>
      </c>
      <c r="K31" s="25"/>
    </row>
    <row r="32" spans="2:11" ht="15">
      <c r="B32" s="55" t="s">
        <v>15</v>
      </c>
      <c r="C32" s="67">
        <v>6145.6319999999996</v>
      </c>
      <c r="D32" s="50">
        <v>6118.424</v>
      </c>
      <c r="E32" s="97">
        <v>6025.1294117647058</v>
      </c>
      <c r="F32" s="97">
        <v>5998.4549019607839</v>
      </c>
      <c r="G32" s="131">
        <v>0.44468967825700917</v>
      </c>
      <c r="H32" s="56">
        <v>43.27</v>
      </c>
      <c r="I32" s="56">
        <v>98.8</v>
      </c>
      <c r="J32" s="32">
        <v>0.11484678681407443</v>
      </c>
      <c r="K32" s="25"/>
    </row>
    <row r="33" spans="2:11" ht="15">
      <c r="B33" s="55" t="s">
        <v>16</v>
      </c>
      <c r="C33" s="67" t="s">
        <v>296</v>
      </c>
      <c r="D33" s="50" t="s">
        <v>296</v>
      </c>
      <c r="E33" s="97" t="s">
        <v>296</v>
      </c>
      <c r="F33" s="97" t="s">
        <v>296</v>
      </c>
      <c r="G33" s="131" t="s">
        <v>296</v>
      </c>
      <c r="H33" s="56" t="s">
        <v>296</v>
      </c>
      <c r="I33" s="56" t="s">
        <v>296</v>
      </c>
      <c r="J33" s="32" t="s">
        <v>296</v>
      </c>
      <c r="K33" s="25"/>
    </row>
    <row r="34" spans="2:11" ht="15" thickBot="1">
      <c r="B34" s="57" t="s">
        <v>124</v>
      </c>
      <c r="C34" s="68">
        <v>7222.348</v>
      </c>
      <c r="D34" s="69">
        <v>7274.5230000000001</v>
      </c>
      <c r="E34" s="132">
        <v>7080.7333333333336</v>
      </c>
      <c r="F34" s="132">
        <v>7131.8852941176474</v>
      </c>
      <c r="G34" s="133">
        <v>-0.71722915715573632</v>
      </c>
      <c r="H34" s="58">
        <v>58.78</v>
      </c>
      <c r="I34" s="58">
        <v>97.7</v>
      </c>
      <c r="J34" s="65">
        <v>100</v>
      </c>
      <c r="K34" s="25"/>
    </row>
    <row r="35" spans="2:11" ht="14.25">
      <c r="B35" s="59" t="s">
        <v>188</v>
      </c>
      <c r="C35" s="62"/>
      <c r="D35" s="66"/>
      <c r="E35" s="62"/>
      <c r="F35" s="62"/>
      <c r="G35" s="150"/>
      <c r="H35" s="63"/>
      <c r="I35" s="63"/>
      <c r="J35" s="64"/>
      <c r="K35" s="25"/>
    </row>
    <row r="36" spans="2:11" ht="15">
      <c r="B36" s="55" t="s">
        <v>125</v>
      </c>
      <c r="C36" s="67">
        <v>7386.1859999999997</v>
      </c>
      <c r="D36" s="50">
        <v>7419.7</v>
      </c>
      <c r="E36" s="97">
        <v>7241.358823529411</v>
      </c>
      <c r="F36" s="97">
        <v>7274.2156862745096</v>
      </c>
      <c r="G36" s="131">
        <v>-0.45168942140517976</v>
      </c>
      <c r="H36" s="56">
        <v>61.35</v>
      </c>
      <c r="I36" s="56">
        <v>93.1</v>
      </c>
      <c r="J36" s="32">
        <v>29.757205630446116</v>
      </c>
      <c r="K36" s="25"/>
    </row>
    <row r="37" spans="2:11" ht="15">
      <c r="B37" s="55" t="s">
        <v>12</v>
      </c>
      <c r="C37" s="67">
        <v>7274.5429999999997</v>
      </c>
      <c r="D37" s="50">
        <v>7312.915</v>
      </c>
      <c r="E37" s="97">
        <v>7131.9049019607837</v>
      </c>
      <c r="F37" s="97">
        <v>7169.5245098039213</v>
      </c>
      <c r="G37" s="131">
        <v>-0.52471552041833247</v>
      </c>
      <c r="H37" s="56">
        <v>57.76</v>
      </c>
      <c r="I37" s="56">
        <v>94.6</v>
      </c>
      <c r="J37" s="32">
        <v>51.701794890891485</v>
      </c>
      <c r="K37" s="25"/>
    </row>
    <row r="38" spans="2:11" ht="15">
      <c r="B38" s="55" t="s">
        <v>13</v>
      </c>
      <c r="C38" s="67">
        <v>6895.1450000000004</v>
      </c>
      <c r="D38" s="50">
        <v>6904.8689999999997</v>
      </c>
      <c r="E38" s="97">
        <v>6759.9460784313733</v>
      </c>
      <c r="F38" s="97">
        <v>6769.4794117647052</v>
      </c>
      <c r="G38" s="131">
        <v>-0.14082816053424405</v>
      </c>
      <c r="H38" s="56">
        <v>53.07</v>
      </c>
      <c r="I38" s="56">
        <v>97.1</v>
      </c>
      <c r="J38" s="32">
        <v>15.628956580025321</v>
      </c>
      <c r="K38" s="25"/>
    </row>
    <row r="39" spans="2:11" ht="15">
      <c r="B39" s="55" t="s">
        <v>14</v>
      </c>
      <c r="C39" s="67">
        <v>6433.0429999999997</v>
      </c>
      <c r="D39" s="50">
        <v>6367.7510000000002</v>
      </c>
      <c r="E39" s="97">
        <v>6306.9049019607837</v>
      </c>
      <c r="F39" s="97">
        <v>6242.8931372549023</v>
      </c>
      <c r="G39" s="131">
        <v>1.02535416350293</v>
      </c>
      <c r="H39" s="56">
        <v>48.19</v>
      </c>
      <c r="I39" s="56">
        <v>100.3</v>
      </c>
      <c r="J39" s="32">
        <v>2.677440977135622</v>
      </c>
      <c r="K39" s="25"/>
    </row>
    <row r="40" spans="2:11" ht="15">
      <c r="B40" s="55" t="s">
        <v>15</v>
      </c>
      <c r="C40" s="67">
        <v>5721.91</v>
      </c>
      <c r="D40" s="50">
        <v>5707.3190000000004</v>
      </c>
      <c r="E40" s="97">
        <v>5609.7156862745096</v>
      </c>
      <c r="F40" s="97">
        <v>5595.4107843137263</v>
      </c>
      <c r="G40" s="131">
        <v>0.25565418719366201</v>
      </c>
      <c r="H40" s="56">
        <v>43.56</v>
      </c>
      <c r="I40" s="56">
        <v>103.5</v>
      </c>
      <c r="J40" s="32">
        <v>0.23087808147761973</v>
      </c>
      <c r="K40" s="25"/>
    </row>
    <row r="41" spans="2:11" ht="15">
      <c r="B41" s="55" t="s">
        <v>16</v>
      </c>
      <c r="C41" s="67" t="s">
        <v>296</v>
      </c>
      <c r="D41" s="50" t="s">
        <v>296</v>
      </c>
      <c r="E41" s="97" t="s">
        <v>296</v>
      </c>
      <c r="F41" s="97" t="s">
        <v>296</v>
      </c>
      <c r="G41" s="131" t="s">
        <v>296</v>
      </c>
      <c r="H41" s="56" t="s">
        <v>296</v>
      </c>
      <c r="I41" s="56" t="s">
        <v>296</v>
      </c>
      <c r="J41" s="32" t="s">
        <v>296</v>
      </c>
      <c r="K41" s="25"/>
    </row>
    <row r="42" spans="2:11" ht="15" thickBot="1">
      <c r="B42" s="57" t="s">
        <v>124</v>
      </c>
      <c r="C42" s="68">
        <v>7218.5410000000002</v>
      </c>
      <c r="D42" s="69">
        <v>7265.3959999999997</v>
      </c>
      <c r="E42" s="132">
        <v>7077.0009803921566</v>
      </c>
      <c r="F42" s="132">
        <v>7122.9372549019608</v>
      </c>
      <c r="G42" s="133">
        <v>-0.64490634784393808</v>
      </c>
      <c r="H42" s="58">
        <v>57.8</v>
      </c>
      <c r="I42" s="58">
        <v>94.7</v>
      </c>
      <c r="J42" s="65">
        <v>100</v>
      </c>
      <c r="K42" s="25"/>
    </row>
    <row r="43" spans="2:11" ht="14.25">
      <c r="B43" s="59" t="s">
        <v>48</v>
      </c>
      <c r="C43" s="62"/>
      <c r="D43" s="66"/>
      <c r="E43" s="62"/>
      <c r="F43" s="62"/>
      <c r="G43" s="150"/>
      <c r="H43" s="63"/>
      <c r="I43" s="63"/>
      <c r="J43" s="64"/>
      <c r="K43" s="25"/>
    </row>
    <row r="44" spans="2:11" ht="15">
      <c r="B44" s="55" t="s">
        <v>125</v>
      </c>
      <c r="C44" s="67">
        <v>7330.2579999999998</v>
      </c>
      <c r="D44" s="50">
        <v>7372.9359999999997</v>
      </c>
      <c r="E44" s="97">
        <v>7186.5274509803921</v>
      </c>
      <c r="F44" s="97">
        <v>7228.3686274509801</v>
      </c>
      <c r="G44" s="131">
        <v>-0.57884674436343797</v>
      </c>
      <c r="H44" s="56">
        <v>61.56</v>
      </c>
      <c r="I44" s="56">
        <v>94.7</v>
      </c>
      <c r="J44" s="32">
        <v>32.199217495748549</v>
      </c>
      <c r="K44" s="25"/>
    </row>
    <row r="45" spans="2:11" ht="15">
      <c r="B45" s="55" t="s">
        <v>12</v>
      </c>
      <c r="C45" s="67">
        <v>7219.7839999999997</v>
      </c>
      <c r="D45" s="50">
        <v>7258.6239999999998</v>
      </c>
      <c r="E45" s="97">
        <v>7078.2196078431371</v>
      </c>
      <c r="F45" s="97">
        <v>7116.298039215686</v>
      </c>
      <c r="G45" s="131">
        <v>-0.53508764195528169</v>
      </c>
      <c r="H45" s="56">
        <v>57.99</v>
      </c>
      <c r="I45" s="56">
        <v>96.2</v>
      </c>
      <c r="J45" s="32">
        <v>53.91073743295793</v>
      </c>
      <c r="K45" s="25"/>
    </row>
    <row r="46" spans="2:11" ht="15">
      <c r="B46" s="55" t="s">
        <v>13</v>
      </c>
      <c r="C46" s="67">
        <v>6853.4520000000002</v>
      </c>
      <c r="D46" s="50">
        <v>6903.0940000000001</v>
      </c>
      <c r="E46" s="97">
        <v>6719.0705882352941</v>
      </c>
      <c r="F46" s="97">
        <v>6767.7392156862743</v>
      </c>
      <c r="G46" s="131">
        <v>-0.71912681472974038</v>
      </c>
      <c r="H46" s="56">
        <v>53.34</v>
      </c>
      <c r="I46" s="56">
        <v>97.6</v>
      </c>
      <c r="J46" s="32">
        <v>11.844593228603028</v>
      </c>
      <c r="K46" s="25"/>
    </row>
    <row r="47" spans="2:11" ht="15">
      <c r="B47" s="55" t="s">
        <v>14</v>
      </c>
      <c r="C47" s="67">
        <v>6499.2650000000003</v>
      </c>
      <c r="D47" s="50">
        <v>6553.0349999999999</v>
      </c>
      <c r="E47" s="97">
        <v>6371.8284313725489</v>
      </c>
      <c r="F47" s="97">
        <v>6424.5441176470586</v>
      </c>
      <c r="G47" s="131">
        <v>-0.82053582805523739</v>
      </c>
      <c r="H47" s="56">
        <v>48.37</v>
      </c>
      <c r="I47" s="56">
        <v>98.3</v>
      </c>
      <c r="J47" s="32">
        <v>1.7897703623541723</v>
      </c>
      <c r="K47" s="25"/>
    </row>
    <row r="48" spans="2:11" ht="15">
      <c r="B48" s="55" t="s">
        <v>15</v>
      </c>
      <c r="C48" s="67">
        <v>5388.6120000000001</v>
      </c>
      <c r="D48" s="50">
        <v>5398.6260000000002</v>
      </c>
      <c r="E48" s="97">
        <v>5282.9529411764706</v>
      </c>
      <c r="F48" s="97">
        <v>5292.7705882352939</v>
      </c>
      <c r="G48" s="131">
        <v>-0.185491641762184</v>
      </c>
      <c r="H48" s="56">
        <v>42.86</v>
      </c>
      <c r="I48" s="56">
        <v>110</v>
      </c>
      <c r="J48" s="32">
        <v>0.24973539939825662</v>
      </c>
      <c r="K48" s="25" t="s">
        <v>101</v>
      </c>
    </row>
    <row r="49" spans="2:11" ht="15">
      <c r="B49" s="55" t="s">
        <v>16</v>
      </c>
      <c r="C49" s="67">
        <v>5161.3879999999999</v>
      </c>
      <c r="D49" s="50" t="s">
        <v>296</v>
      </c>
      <c r="E49" s="97">
        <v>5060.18431372549</v>
      </c>
      <c r="F49" s="97" t="s">
        <v>296</v>
      </c>
      <c r="G49" s="131" t="s">
        <v>296</v>
      </c>
      <c r="H49" s="56">
        <v>38.58</v>
      </c>
      <c r="I49" s="56">
        <v>82</v>
      </c>
      <c r="J49" s="32">
        <v>5.9460809380537287E-3</v>
      </c>
      <c r="K49" s="25"/>
    </row>
    <row r="50" spans="2:11" ht="15" thickBot="1">
      <c r="B50" s="70" t="s">
        <v>124</v>
      </c>
      <c r="C50" s="71">
        <v>7192.2280000000001</v>
      </c>
      <c r="D50" s="51">
        <v>7228.7470000000003</v>
      </c>
      <c r="E50" s="134">
        <v>7051.2039215686273</v>
      </c>
      <c r="F50" s="134">
        <v>7087.0068627450983</v>
      </c>
      <c r="G50" s="133">
        <v>-0.50519128695471338</v>
      </c>
      <c r="H50" s="72">
        <v>58.38</v>
      </c>
      <c r="I50" s="72">
        <v>96</v>
      </c>
      <c r="J50" s="33">
        <v>100</v>
      </c>
      <c r="K50" s="25"/>
    </row>
    <row r="51" spans="2:11">
      <c r="B51" s="179" t="s">
        <v>370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1762" t="s">
        <v>611</v>
      </c>
      <c r="C53" s="1763"/>
      <c r="D53" s="1763"/>
      <c r="E53" s="1763"/>
      <c r="F53" s="1763"/>
      <c r="G53" s="1763"/>
      <c r="H53" s="1763"/>
      <c r="I53" s="1763"/>
      <c r="J53" s="1763"/>
      <c r="K53" s="1763"/>
    </row>
    <row r="55" spans="2:11" ht="15.75">
      <c r="B55" s="227" t="s">
        <v>340</v>
      </c>
      <c r="C55" s="227"/>
      <c r="D55" s="227"/>
      <c r="E55" s="227"/>
      <c r="F55" s="227"/>
      <c r="G55" s="12"/>
      <c r="H55" s="12"/>
      <c r="I55" s="12"/>
      <c r="J55" s="12"/>
      <c r="K55" s="12"/>
    </row>
    <row r="57" spans="2:11" ht="15.75">
      <c r="B57" s="225" t="s">
        <v>41</v>
      </c>
      <c r="C57" s="228"/>
      <c r="D57" s="228"/>
      <c r="E57" s="228"/>
      <c r="F57" s="225"/>
      <c r="G57" s="225"/>
      <c r="H57" s="179"/>
      <c r="I57" s="179"/>
      <c r="J57" s="225"/>
    </row>
    <row r="58" spans="2:11" ht="15.75">
      <c r="B58" s="225" t="s">
        <v>42</v>
      </c>
      <c r="C58" s="228"/>
      <c r="D58" s="228"/>
      <c r="E58" s="228"/>
      <c r="F58" s="225"/>
      <c r="G58" s="225"/>
      <c r="H58" s="179"/>
      <c r="I58" s="179"/>
      <c r="J58" s="225"/>
    </row>
    <row r="59" spans="2:11" ht="15.75">
      <c r="B59" s="225" t="s">
        <v>43</v>
      </c>
      <c r="C59" s="228"/>
      <c r="D59" s="228"/>
      <c r="E59" s="228"/>
      <c r="F59" s="225"/>
      <c r="G59" s="225"/>
      <c r="H59" s="179"/>
      <c r="I59" s="179"/>
      <c r="J59" s="225"/>
    </row>
    <row r="60" spans="2:11" ht="15.75">
      <c r="B60" s="225" t="s">
        <v>44</v>
      </c>
      <c r="C60" s="225"/>
      <c r="D60" s="225"/>
      <c r="E60" s="225"/>
      <c r="F60" s="225"/>
      <c r="G60" s="225"/>
      <c r="H60" s="179"/>
      <c r="I60" s="179"/>
      <c r="J60" s="225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zoomScaleNormal="100" workbookViewId="0">
      <selection activeCell="E17" sqref="E17"/>
    </sheetView>
  </sheetViews>
  <sheetFormatPr defaultRowHeight="12.75"/>
  <cols>
    <col min="1" max="1" width="18" customWidth="1"/>
    <col min="2" max="2" width="37.5703125" customWidth="1"/>
    <col min="3" max="4" width="16" customWidth="1"/>
    <col min="5" max="5" width="29.140625" customWidth="1"/>
    <col min="6" max="6" width="12" style="30" customWidth="1"/>
    <col min="7" max="10" width="12" customWidth="1"/>
    <col min="14" max="14" width="9.140625" customWidth="1"/>
  </cols>
  <sheetData>
    <row r="1" spans="1:13" ht="30" customHeight="1">
      <c r="A1" s="30"/>
      <c r="B1" s="1773" t="s">
        <v>158</v>
      </c>
      <c r="C1" s="1773"/>
      <c r="D1" s="1773"/>
      <c r="E1" s="728" t="str">
        <f>SKUP_SEUROP_tyg!J1</f>
        <v xml:space="preserve"> 15.06.2020 - 21.06.2020r. </v>
      </c>
      <c r="F1" s="1642"/>
    </row>
    <row r="2" spans="1:13" ht="18.75">
      <c r="A2" s="30"/>
      <c r="B2" s="1320"/>
      <c r="C2" s="947"/>
      <c r="D2" s="947"/>
      <c r="E2" s="947"/>
      <c r="F2" s="1643"/>
      <c r="G2" s="948"/>
      <c r="H2" s="948"/>
      <c r="I2" s="948"/>
      <c r="J2" s="948"/>
      <c r="K2" s="948"/>
      <c r="L2" s="948"/>
      <c r="M2" s="948"/>
    </row>
    <row r="3" spans="1:13" ht="15.75">
      <c r="B3" s="225" t="s">
        <v>310</v>
      </c>
      <c r="C3" s="226"/>
      <c r="D3" s="226"/>
      <c r="E3" s="226"/>
      <c r="F3" s="1644"/>
    </row>
    <row r="4" spans="1:13" ht="18.75" thickBot="1">
      <c r="B4" s="1155"/>
      <c r="C4" s="947"/>
      <c r="D4" s="947"/>
      <c r="E4" s="947"/>
      <c r="F4" s="1643"/>
    </row>
    <row r="5" spans="1:13" ht="24" customHeight="1" thickBot="1">
      <c r="B5" s="1777" t="s">
        <v>148</v>
      </c>
      <c r="C5" s="1778"/>
      <c r="D5" s="1778"/>
      <c r="E5" s="1779"/>
      <c r="F5" s="1645"/>
    </row>
    <row r="6" spans="1:13" ht="37.5" customHeight="1" thickBot="1">
      <c r="B6" s="1526" t="s">
        <v>45</v>
      </c>
      <c r="C6" s="1527" t="s">
        <v>612</v>
      </c>
      <c r="D6" s="1528" t="s">
        <v>613</v>
      </c>
      <c r="E6" s="1529" t="s">
        <v>462</v>
      </c>
      <c r="F6" s="1645"/>
    </row>
    <row r="7" spans="1:13" ht="22.5" customHeight="1" thickBot="1">
      <c r="B7" s="1139" t="s">
        <v>11</v>
      </c>
      <c r="C7" s="1140">
        <v>5.5208002352941179</v>
      </c>
      <c r="D7" s="1141">
        <v>5.5531404117647059</v>
      </c>
      <c r="E7" s="1142">
        <f>((C7-D7)/D7)*100</f>
        <v>-0.58237635054343473</v>
      </c>
      <c r="F7" s="1646"/>
    </row>
    <row r="8" spans="1:13" ht="22.5" customHeight="1">
      <c r="B8" s="1495" t="s">
        <v>46</v>
      </c>
      <c r="C8" s="1498">
        <v>5.5534202941176476</v>
      </c>
      <c r="D8" s="1498">
        <v>5.5843281764705877</v>
      </c>
      <c r="E8" s="1501">
        <f>((C8-D8)/D8)*100</f>
        <v>-0.55347539356962527</v>
      </c>
      <c r="F8" s="1647"/>
    </row>
    <row r="9" spans="1:13" ht="22.5" customHeight="1">
      <c r="B9" s="1496" t="s">
        <v>47</v>
      </c>
      <c r="C9" s="1499">
        <v>5.5229720000000011</v>
      </c>
      <c r="D9" s="1499">
        <v>5.5628705294117653</v>
      </c>
      <c r="E9" s="1502">
        <f>((C9-D9)/D9)*100</f>
        <v>-0.71722915715572455</v>
      </c>
      <c r="F9" s="1646"/>
    </row>
    <row r="10" spans="1:13" ht="22.5" customHeight="1">
      <c r="B10" s="1496" t="s">
        <v>188</v>
      </c>
      <c r="C10" s="1499">
        <v>5.5200607647058826</v>
      </c>
      <c r="D10" s="1499">
        <v>5.5558910588235291</v>
      </c>
      <c r="E10" s="1502">
        <f>((C10-D10)/D10)*100</f>
        <v>-0.64490634784393386</v>
      </c>
      <c r="F10" s="1646"/>
    </row>
    <row r="11" spans="1:13" ht="22.5" customHeight="1" thickBot="1">
      <c r="B11" s="1497" t="s">
        <v>48</v>
      </c>
      <c r="C11" s="1500">
        <v>5.4999390588235295</v>
      </c>
      <c r="D11" s="1500">
        <v>5.527865352941177</v>
      </c>
      <c r="E11" s="1503">
        <f>((C11-D11)/D11)*100</f>
        <v>-0.50519128695471738</v>
      </c>
      <c r="F11" s="1646"/>
    </row>
    <row r="12" spans="1:13" ht="15.75">
      <c r="B12" s="231" t="s">
        <v>346</v>
      </c>
      <c r="C12" s="231"/>
      <c r="D12" s="231"/>
      <c r="E12" s="231"/>
      <c r="F12" s="1648"/>
    </row>
    <row r="13" spans="1:13" ht="15.75">
      <c r="B13" s="225" t="s">
        <v>309</v>
      </c>
      <c r="C13" s="225"/>
      <c r="D13" s="225"/>
      <c r="E13" s="225"/>
      <c r="F13" s="1559"/>
    </row>
    <row r="14" spans="1:13" ht="16.5" thickBot="1">
      <c r="B14" s="225"/>
      <c r="C14" s="225"/>
      <c r="D14" s="225"/>
      <c r="E14" s="225"/>
      <c r="F14" s="1559"/>
    </row>
    <row r="15" spans="1:13" ht="18.75" customHeight="1" thickBot="1">
      <c r="A15" s="1765" t="s">
        <v>20</v>
      </c>
      <c r="B15" s="1767" t="s">
        <v>148</v>
      </c>
      <c r="C15" s="1768"/>
      <c r="D15" s="1768"/>
      <c r="E15" s="1768"/>
      <c r="F15" s="1769"/>
      <c r="G15" s="1770" t="s">
        <v>522</v>
      </c>
      <c r="H15" s="1771"/>
      <c r="I15" s="1771"/>
      <c r="J15" s="1772"/>
    </row>
    <row r="16" spans="1:13" ht="16.5" thickBot="1">
      <c r="A16" s="1766"/>
      <c r="B16" s="1541" t="s">
        <v>523</v>
      </c>
      <c r="C16" s="1541" t="s">
        <v>524</v>
      </c>
      <c r="D16" s="1541" t="s">
        <v>525</v>
      </c>
      <c r="E16" s="1541" t="s">
        <v>526</v>
      </c>
      <c r="F16" s="1544" t="s">
        <v>527</v>
      </c>
      <c r="G16" s="1538" t="s">
        <v>528</v>
      </c>
      <c r="H16" s="1538" t="s">
        <v>529</v>
      </c>
      <c r="I16" s="1538" t="s">
        <v>530</v>
      </c>
      <c r="J16" s="1539" t="s">
        <v>531</v>
      </c>
    </row>
    <row r="17" spans="1:15" ht="20.25" thickBot="1">
      <c r="A17" s="1524" t="s">
        <v>532</v>
      </c>
      <c r="B17" s="1542">
        <v>5.5208002352941179</v>
      </c>
      <c r="C17" s="1543">
        <v>5.5531404117647059</v>
      </c>
      <c r="D17" s="1543">
        <v>5.1558344117647055</v>
      </c>
      <c r="E17" s="1546">
        <v>5.7594718235294122</v>
      </c>
      <c r="F17" s="1545">
        <v>4.6754025882352943</v>
      </c>
      <c r="G17" s="1525">
        <f>($B$17-C17)/C17</f>
        <v>-5.8237635054343472E-3</v>
      </c>
      <c r="H17" s="1525">
        <f t="shared" ref="H17:J17" si="0">($B$17-D17)/D17</f>
        <v>7.078695597682981E-2</v>
      </c>
      <c r="I17" s="1525">
        <f t="shared" si="0"/>
        <v>-4.1439839545744324E-2</v>
      </c>
      <c r="J17" s="1540">
        <f t="shared" si="0"/>
        <v>0.18081815011740293</v>
      </c>
    </row>
    <row r="18" spans="1:15" ht="18.75" customHeight="1">
      <c r="B18" s="1320"/>
      <c r="C18" s="947"/>
      <c r="D18" s="947"/>
      <c r="E18" s="947"/>
      <c r="F18" s="1643"/>
      <c r="G18" s="948"/>
      <c r="H18" s="948"/>
      <c r="I18" s="948"/>
      <c r="J18" s="948"/>
    </row>
    <row r="19" spans="1:15" ht="18.75" customHeight="1">
      <c r="B19" s="1776" t="s">
        <v>297</v>
      </c>
      <c r="C19" s="1776"/>
      <c r="D19" s="1776"/>
      <c r="E19" s="1776"/>
      <c r="F19" s="1776"/>
    </row>
    <row r="20" spans="1:15" ht="18.75" customHeight="1">
      <c r="B20" s="225" t="s">
        <v>310</v>
      </c>
      <c r="C20" s="226"/>
      <c r="D20" s="226"/>
      <c r="E20" s="226"/>
      <c r="F20" s="1644"/>
    </row>
    <row r="21" spans="1:15" ht="18.75" customHeight="1">
      <c r="B21" s="1155"/>
      <c r="C21" s="947"/>
      <c r="D21" s="947"/>
      <c r="E21" s="947"/>
      <c r="F21" s="1643"/>
    </row>
    <row r="22" spans="1:15" ht="22.5" customHeight="1" thickBot="1">
      <c r="B22" s="543" t="s">
        <v>215</v>
      </c>
      <c r="C22" s="544"/>
      <c r="D22" s="127"/>
      <c r="E22" s="127"/>
      <c r="F22" s="1649"/>
    </row>
    <row r="23" spans="1:15" ht="24.75" customHeight="1" thickBot="1">
      <c r="B23" s="1774" t="s">
        <v>11</v>
      </c>
      <c r="C23" s="233" t="s">
        <v>301</v>
      </c>
      <c r="D23" s="1523"/>
      <c r="E23" s="1780" t="s">
        <v>302</v>
      </c>
      <c r="K23" s="30"/>
      <c r="L23" s="30"/>
      <c r="M23" s="30"/>
      <c r="N23" s="30"/>
      <c r="O23" s="30"/>
    </row>
    <row r="24" spans="1:15" ht="19.5" customHeight="1" thickBot="1">
      <c r="B24" s="1775"/>
      <c r="C24" s="1513" t="s">
        <v>303</v>
      </c>
      <c r="D24" s="1514"/>
      <c r="E24" s="1781"/>
      <c r="H24" s="1076"/>
      <c r="I24" s="1674"/>
      <c r="J24" s="1076"/>
      <c r="K24" s="1674"/>
      <c r="L24" s="1674"/>
      <c r="M24" s="1764"/>
      <c r="N24" s="30"/>
      <c r="O24" s="30"/>
    </row>
    <row r="25" spans="1:15" ht="24.75" customHeight="1" thickBot="1">
      <c r="B25" s="1775"/>
      <c r="C25" s="1515" t="s">
        <v>612</v>
      </c>
      <c r="D25" s="1516" t="s">
        <v>614</v>
      </c>
      <c r="E25" s="1782"/>
      <c r="H25" s="1076"/>
      <c r="I25" s="1674"/>
      <c r="J25" s="1076"/>
      <c r="K25" s="1674"/>
      <c r="L25" s="1674"/>
      <c r="M25" s="1764"/>
      <c r="N25" s="30"/>
      <c r="O25" s="30"/>
    </row>
    <row r="26" spans="1:15" ht="21" customHeight="1">
      <c r="B26" s="1547" t="s">
        <v>125</v>
      </c>
      <c r="C26" s="1504">
        <v>7207.1294117647058</v>
      </c>
      <c r="D26" s="1505">
        <v>7532.8382352941171</v>
      </c>
      <c r="E26" s="1506">
        <f t="shared" ref="E26:E32" si="1">((C26-D26)/D26)*100</f>
        <v>-4.3238526217561093</v>
      </c>
      <c r="H26" s="1670"/>
      <c r="I26" s="1669"/>
      <c r="J26" s="1670"/>
      <c r="K26" s="1669"/>
      <c r="L26" s="1669"/>
      <c r="M26" s="1764"/>
      <c r="N26" s="30"/>
      <c r="O26" s="30"/>
    </row>
    <row r="27" spans="1:15" ht="21" customHeight="1">
      <c r="B27" s="1548" t="s">
        <v>12</v>
      </c>
      <c r="C27" s="1507">
        <v>7100.2892156862745</v>
      </c>
      <c r="D27" s="1508">
        <v>7401.6656862745094</v>
      </c>
      <c r="E27" s="1509">
        <f t="shared" si="1"/>
        <v>-4.0717384891768491</v>
      </c>
      <c r="H27" s="1672"/>
      <c r="I27" s="1675"/>
      <c r="J27" s="1672"/>
      <c r="K27" s="1675"/>
      <c r="L27" s="1675"/>
      <c r="M27" s="1676"/>
      <c r="N27" s="30"/>
      <c r="O27" s="30"/>
    </row>
    <row r="28" spans="1:15" ht="21" customHeight="1">
      <c r="B28" s="1548" t="s">
        <v>13</v>
      </c>
      <c r="C28" s="1507">
        <v>6744.5735294117649</v>
      </c>
      <c r="D28" s="1508">
        <v>7048.6686274509802</v>
      </c>
      <c r="E28" s="1509">
        <f t="shared" si="1"/>
        <v>-4.3142203742550702</v>
      </c>
      <c r="H28" s="1671"/>
      <c r="I28" s="1672"/>
      <c r="J28" s="1672"/>
      <c r="K28" s="1675"/>
      <c r="L28" s="1675"/>
      <c r="M28" s="1676"/>
      <c r="N28" s="30"/>
      <c r="O28" s="30"/>
    </row>
    <row r="29" spans="1:15" ht="21" customHeight="1">
      <c r="B29" s="1548" t="s">
        <v>14</v>
      </c>
      <c r="C29" s="1507">
        <v>6373.0931372549021</v>
      </c>
      <c r="D29" s="1508">
        <v>6656.6637254901952</v>
      </c>
      <c r="E29" s="1509">
        <f t="shared" si="1"/>
        <v>-4.2599506288626747</v>
      </c>
      <c r="H29" s="1671"/>
      <c r="I29" s="1672"/>
      <c r="J29" s="1672"/>
      <c r="K29" s="1675"/>
      <c r="L29" s="1675"/>
      <c r="M29" s="1676"/>
      <c r="N29" s="30"/>
      <c r="O29" s="30"/>
    </row>
    <row r="30" spans="1:15" ht="21" customHeight="1">
      <c r="B30" s="1548" t="s">
        <v>15</v>
      </c>
      <c r="C30" s="1507">
        <v>5554.4274509803918</v>
      </c>
      <c r="D30" s="1508">
        <v>6105.5362745098037</v>
      </c>
      <c r="E30" s="1509">
        <f t="shared" si="1"/>
        <v>-9.0263786627597895</v>
      </c>
      <c r="H30" s="1671"/>
      <c r="I30" s="1672"/>
      <c r="J30" s="1672"/>
      <c r="K30" s="1675"/>
      <c r="L30" s="1675"/>
      <c r="M30" s="1676"/>
      <c r="N30" s="30"/>
      <c r="O30" s="30"/>
    </row>
    <row r="31" spans="1:15" ht="21" customHeight="1">
      <c r="B31" s="1548" t="s">
        <v>16</v>
      </c>
      <c r="C31" s="1507">
        <v>5694.7343137254902</v>
      </c>
      <c r="D31" s="1508">
        <v>5878.0931372549012</v>
      </c>
      <c r="E31" s="1509">
        <f t="shared" si="1"/>
        <v>-3.1193589357626355</v>
      </c>
      <c r="H31" s="1671"/>
      <c r="I31" s="1672"/>
      <c r="J31" s="1672"/>
      <c r="K31" s="1675"/>
      <c r="L31" s="1675"/>
      <c r="M31" s="1676"/>
      <c r="N31" s="30"/>
      <c r="O31" s="30"/>
    </row>
    <row r="32" spans="1:15" ht="21" customHeight="1" thickBot="1">
      <c r="B32" s="1549" t="s">
        <v>124</v>
      </c>
      <c r="C32" s="1510">
        <v>7077.9490196078432</v>
      </c>
      <c r="D32" s="1511">
        <v>7383.9382352941175</v>
      </c>
      <c r="E32" s="1512">
        <f t="shared" si="1"/>
        <v>-4.143983954574427</v>
      </c>
      <c r="H32" s="1671"/>
      <c r="I32" s="1672"/>
      <c r="J32" s="1672"/>
      <c r="K32" s="1675"/>
      <c r="L32" s="1675"/>
      <c r="M32" s="1676"/>
      <c r="N32" s="30"/>
      <c r="O32" s="30"/>
    </row>
    <row r="33" spans="2:15" ht="15.75">
      <c r="B33" s="225"/>
      <c r="C33" s="225"/>
      <c r="D33" s="225"/>
      <c r="E33" s="225"/>
      <c r="F33" s="1559"/>
      <c r="H33" s="1671"/>
      <c r="I33" s="1673"/>
      <c r="J33" s="1673"/>
      <c r="K33" s="1677"/>
      <c r="L33" s="1677"/>
      <c r="M33" s="1678"/>
      <c r="N33" s="30"/>
      <c r="O33" s="30"/>
    </row>
    <row r="34" spans="2:15" ht="15.75">
      <c r="B34" s="225"/>
      <c r="C34" s="225"/>
      <c r="D34" s="225"/>
      <c r="E34" s="225"/>
      <c r="F34" s="1559"/>
      <c r="K34" s="30"/>
      <c r="L34" s="30"/>
      <c r="M34" s="30"/>
      <c r="N34" s="30"/>
      <c r="O34" s="30"/>
    </row>
    <row r="35" spans="2:15" ht="15.75">
      <c r="B35" s="225"/>
      <c r="C35" s="225"/>
      <c r="D35" s="225"/>
      <c r="E35" s="225"/>
      <c r="F35" s="1559"/>
      <c r="K35" s="30"/>
      <c r="L35" s="30"/>
      <c r="M35" s="30"/>
      <c r="N35" s="30"/>
      <c r="O35" s="30"/>
    </row>
    <row r="36" spans="2:15" ht="15.75">
      <c r="B36" s="730" t="s">
        <v>341</v>
      </c>
      <c r="C36" s="731"/>
      <c r="D36" s="228"/>
      <c r="E36" s="228"/>
      <c r="F36" s="1559"/>
      <c r="K36" s="30"/>
      <c r="L36" s="30"/>
      <c r="M36" s="30"/>
      <c r="N36" s="30"/>
      <c r="O36" s="30"/>
    </row>
    <row r="37" spans="2:15" ht="15.75">
      <c r="B37" s="225"/>
      <c r="C37" s="228"/>
      <c r="D37" s="228"/>
      <c r="E37" s="228"/>
      <c r="F37" s="1559"/>
    </row>
    <row r="38" spans="2:15" ht="15.75">
      <c r="B38" s="225" t="s">
        <v>41</v>
      </c>
      <c r="C38" s="228"/>
      <c r="D38" s="228"/>
      <c r="E38" s="228"/>
      <c r="F38" s="1559"/>
    </row>
    <row r="39" spans="2:15" ht="15.75">
      <c r="B39" s="225" t="s">
        <v>42</v>
      </c>
      <c r="C39" s="228"/>
      <c r="D39" s="228"/>
      <c r="E39" s="228"/>
      <c r="F39" s="1559"/>
    </row>
    <row r="40" spans="2:15" ht="15.75">
      <c r="B40" s="225" t="s">
        <v>43</v>
      </c>
      <c r="C40" s="228"/>
      <c r="D40" s="228"/>
      <c r="E40" s="228"/>
      <c r="F40" s="1559"/>
    </row>
    <row r="41" spans="2:15" ht="15.75">
      <c r="B41" s="225" t="s">
        <v>44</v>
      </c>
      <c r="C41" s="225"/>
      <c r="D41" s="225"/>
      <c r="E41" s="225"/>
      <c r="F41" s="1559"/>
    </row>
  </sheetData>
  <mergeCells count="9">
    <mergeCell ref="M24:M26"/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topLeftCell="A4" zoomScaleNormal="100" workbookViewId="0">
      <selection activeCell="D39" sqref="D39"/>
    </sheetView>
  </sheetViews>
  <sheetFormatPr defaultRowHeight="12.75"/>
  <cols>
    <col min="1" max="1" width="11.42578125" style="30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25"/>
    </row>
    <row r="2" spans="1:16" ht="18.75" customHeight="1"/>
    <row r="3" spans="1:16" ht="18.75" customHeight="1">
      <c r="C3" s="225" t="s">
        <v>536</v>
      </c>
      <c r="D3" s="225"/>
      <c r="E3" s="225"/>
      <c r="F3" s="225"/>
      <c r="G3" s="225"/>
      <c r="H3" s="225"/>
      <c r="I3" s="225"/>
      <c r="J3" s="225"/>
      <c r="K3" s="225"/>
      <c r="L3" s="225"/>
    </row>
    <row r="4" spans="1:16" ht="18.75" customHeight="1" thickBot="1"/>
    <row r="5" spans="1:16" ht="18.75" customHeight="1" thickBot="1">
      <c r="C5" s="763" t="s">
        <v>335</v>
      </c>
      <c r="D5" s="763">
        <v>2020</v>
      </c>
      <c r="E5" s="763">
        <v>2019</v>
      </c>
      <c r="F5" s="763">
        <v>2018</v>
      </c>
      <c r="G5" s="998">
        <v>2017</v>
      </c>
      <c r="H5" s="994">
        <v>2016</v>
      </c>
      <c r="I5" s="763">
        <v>2015</v>
      </c>
      <c r="J5" s="762" t="s">
        <v>334</v>
      </c>
      <c r="K5" s="762" t="s">
        <v>333</v>
      </c>
      <c r="L5" s="762" t="s">
        <v>332</v>
      </c>
      <c r="M5" s="762" t="s">
        <v>331</v>
      </c>
      <c r="N5" s="764" t="s">
        <v>330</v>
      </c>
    </row>
    <row r="6" spans="1:16" ht="15" customHeight="1">
      <c r="A6" s="816"/>
      <c r="C6" s="991">
        <v>1</v>
      </c>
      <c r="D6" s="1581">
        <v>6.1994147647058817</v>
      </c>
      <c r="E6" s="759">
        <v>4.0948256470588236</v>
      </c>
      <c r="F6" s="759">
        <v>4.3804670000000003</v>
      </c>
      <c r="G6" s="759">
        <v>4.9504519999999994</v>
      </c>
      <c r="H6" s="995">
        <v>3.8570005882352949</v>
      </c>
      <c r="I6" s="761">
        <v>4.0853524705882354</v>
      </c>
      <c r="J6" s="761">
        <v>5.0233391764705884</v>
      </c>
      <c r="K6" s="761">
        <v>5.2251473529411765</v>
      </c>
      <c r="L6" s="761">
        <v>5.2702099411764713</v>
      </c>
      <c r="M6" s="761">
        <v>3.9619427058823531</v>
      </c>
      <c r="N6" s="760">
        <v>3.8122438823529414</v>
      </c>
    </row>
    <row r="7" spans="1:16">
      <c r="A7" s="816"/>
      <c r="C7" s="988">
        <v>2</v>
      </c>
      <c r="D7" s="1581">
        <v>6.0484128823529408</v>
      </c>
      <c r="E7" s="759">
        <v>4.0767212352941176</v>
      </c>
      <c r="F7" s="759">
        <v>4.3107931176470586</v>
      </c>
      <c r="G7" s="759">
        <v>4.9993549411764704</v>
      </c>
      <c r="H7" s="996">
        <v>3.9661654117647065</v>
      </c>
      <c r="I7" s="754">
        <v>4.0447779411764708</v>
      </c>
      <c r="J7" s="754">
        <v>4.9572525294117638</v>
      </c>
      <c r="K7" s="754">
        <v>5.172823882352942</v>
      </c>
      <c r="L7" s="754">
        <v>5.0535244117647053</v>
      </c>
      <c r="M7" s="754">
        <v>3.8589352941176469</v>
      </c>
      <c r="N7" s="759">
        <v>3.7602561176470584</v>
      </c>
    </row>
    <row r="8" spans="1:16">
      <c r="A8" s="816"/>
      <c r="C8" s="988">
        <v>3</v>
      </c>
      <c r="D8" s="1581">
        <v>5.8257909411764706</v>
      </c>
      <c r="E8" s="759">
        <v>4.0787178823529411</v>
      </c>
      <c r="F8" s="759">
        <v>4.1962646470588236</v>
      </c>
      <c r="G8" s="759">
        <v>4.8791569411764701</v>
      </c>
      <c r="H8" s="989">
        <v>4.0981918823529417</v>
      </c>
      <c r="I8" s="759">
        <v>4.023784470588236</v>
      </c>
      <c r="J8" s="759">
        <v>4.949247588235294</v>
      </c>
      <c r="K8" s="759">
        <v>5.0536108235294126</v>
      </c>
      <c r="L8" s="759">
        <v>4.9418819411764705</v>
      </c>
      <c r="M8" s="754">
        <v>3.6255921764705876</v>
      </c>
      <c r="N8" s="759">
        <v>3.654815411764706</v>
      </c>
    </row>
    <row r="9" spans="1:16">
      <c r="A9" s="816"/>
      <c r="C9" s="988">
        <v>4</v>
      </c>
      <c r="D9" s="1581">
        <v>5.7513192941176463</v>
      </c>
      <c r="E9" s="759">
        <v>4.0863007058823531</v>
      </c>
      <c r="F9" s="759">
        <v>4.1161288235294125</v>
      </c>
      <c r="G9" s="759">
        <v>4.9309443529411761</v>
      </c>
      <c r="H9" s="995">
        <v>4.1731147058823526</v>
      </c>
      <c r="I9" s="755">
        <v>4.0176224705882362</v>
      </c>
      <c r="J9" s="755">
        <v>5.013047764705882</v>
      </c>
      <c r="K9" s="755">
        <v>5.040073235294118</v>
      </c>
      <c r="L9" s="755">
        <v>5.048730470588235</v>
      </c>
      <c r="M9" s="754">
        <v>3.5648852352941178</v>
      </c>
      <c r="N9" s="753">
        <v>3.6125340588235293</v>
      </c>
    </row>
    <row r="10" spans="1:16">
      <c r="A10" s="816"/>
      <c r="C10" s="988">
        <v>5</v>
      </c>
      <c r="D10" s="1581">
        <v>5.8866355294117652</v>
      </c>
      <c r="E10" s="759">
        <v>4.0942528823529418</v>
      </c>
      <c r="F10" s="759">
        <v>4.1640827647058822</v>
      </c>
      <c r="G10" s="759">
        <v>4.9615050588235299</v>
      </c>
      <c r="H10" s="996">
        <v>4.1793485882352934</v>
      </c>
      <c r="I10" s="754">
        <v>4.0689678823529416</v>
      </c>
      <c r="J10" s="754">
        <v>5.1231072941176468</v>
      </c>
      <c r="K10" s="754">
        <v>5.0816739999999996</v>
      </c>
      <c r="L10" s="754">
        <v>5.2206118823529408</v>
      </c>
      <c r="M10" s="754">
        <v>3.7421555294117641</v>
      </c>
      <c r="N10" s="759">
        <v>3.5287850000000001</v>
      </c>
    </row>
    <row r="11" spans="1:16">
      <c r="C11" s="988">
        <v>6</v>
      </c>
      <c r="D11" s="1581">
        <v>6.0671512352941184</v>
      </c>
      <c r="E11" s="759">
        <v>4.127354705882353</v>
      </c>
      <c r="F11" s="759">
        <v>4.2701818823529409</v>
      </c>
      <c r="G11" s="759">
        <v>4.8549364117647062</v>
      </c>
      <c r="H11" s="989">
        <v>4.1631161764705888</v>
      </c>
      <c r="I11" s="754">
        <v>4.2130744117647057</v>
      </c>
      <c r="J11" s="754">
        <v>5.0185146470588231</v>
      </c>
      <c r="K11" s="754">
        <v>5.1622212352941181</v>
      </c>
      <c r="L11" s="759">
        <v>5.2711910588235291</v>
      </c>
      <c r="M11" s="754">
        <v>4.0282006470588234</v>
      </c>
      <c r="N11" s="759">
        <v>3.5519510000000003</v>
      </c>
    </row>
    <row r="12" spans="1:16">
      <c r="C12" s="988">
        <v>7</v>
      </c>
      <c r="D12" s="1581">
        <v>6.1422988823529412</v>
      </c>
      <c r="E12" s="759">
        <v>4.2041648235294113</v>
      </c>
      <c r="F12" s="759">
        <v>4.4745709411764709</v>
      </c>
      <c r="G12" s="759">
        <v>4.8161772941176473</v>
      </c>
      <c r="H12" s="989">
        <v>4.176024411764705</v>
      </c>
      <c r="I12" s="754">
        <v>4.3252399411764699</v>
      </c>
      <c r="J12" s="756">
        <v>4.7140003529411771</v>
      </c>
      <c r="K12" s="754">
        <v>5.1852182352941174</v>
      </c>
      <c r="L12" s="755">
        <v>5.2618731176470588</v>
      </c>
      <c r="M12" s="754">
        <v>4.0745968823529415</v>
      </c>
      <c r="N12" s="759">
        <v>3.696104941176471</v>
      </c>
      <c r="P12" s="320"/>
    </row>
    <row r="13" spans="1:16">
      <c r="C13" s="988">
        <v>8</v>
      </c>
      <c r="D13" s="1581">
        <v>6.2954006470588242</v>
      </c>
      <c r="E13" s="759">
        <v>4.2126308823529417</v>
      </c>
      <c r="F13" s="759">
        <v>4.6500862352941175</v>
      </c>
      <c r="G13" s="759">
        <v>4.7997521764705882</v>
      </c>
      <c r="H13" s="989">
        <v>4.1518948823529405</v>
      </c>
      <c r="I13" s="754">
        <v>4.5042117058823532</v>
      </c>
      <c r="J13" s="756">
        <v>4.519399529411765</v>
      </c>
      <c r="K13" s="754">
        <v>5.2441051764705877</v>
      </c>
      <c r="L13" s="755">
        <v>5.222119882352942</v>
      </c>
      <c r="M13" s="754">
        <v>4.0773398823529412</v>
      </c>
      <c r="N13" s="759">
        <v>3.8164329411764708</v>
      </c>
      <c r="P13" s="815"/>
    </row>
    <row r="14" spans="1:16">
      <c r="C14" s="988">
        <v>9</v>
      </c>
      <c r="D14" s="1581">
        <v>6.4696587647058834</v>
      </c>
      <c r="E14" s="759">
        <v>4.230560176470588</v>
      </c>
      <c r="F14" s="759">
        <v>4.7626562941176473</v>
      </c>
      <c r="G14" s="759">
        <v>4.8115546470588235</v>
      </c>
      <c r="H14" s="989">
        <v>4.0530291176470588</v>
      </c>
      <c r="I14" s="754">
        <v>4.6150581176470595</v>
      </c>
      <c r="J14" s="756">
        <v>4.2189236470588227</v>
      </c>
      <c r="K14" s="754">
        <v>5.2432861764705887</v>
      </c>
      <c r="L14" s="755">
        <v>5.1699065294117652</v>
      </c>
      <c r="M14" s="754">
        <v>4.1345612941176482</v>
      </c>
      <c r="N14" s="759">
        <v>3.7931614117647054</v>
      </c>
      <c r="P14" s="815"/>
    </row>
    <row r="15" spans="1:16">
      <c r="C15" s="988">
        <v>10</v>
      </c>
      <c r="D15" s="1581">
        <v>6.5443307647058822</v>
      </c>
      <c r="E15" s="759">
        <v>4.2543448235294115</v>
      </c>
      <c r="F15" s="759">
        <v>4.8005857058823533</v>
      </c>
      <c r="G15" s="759">
        <v>4.8927212941176466</v>
      </c>
      <c r="H15" s="989">
        <v>4.1972931764705885</v>
      </c>
      <c r="I15" s="754">
        <v>4.4751054705882352</v>
      </c>
      <c r="J15" s="756">
        <v>4.4313275882352938</v>
      </c>
      <c r="K15" s="754">
        <v>5.2762098235294115</v>
      </c>
      <c r="L15" s="759">
        <v>5.0817214117647067</v>
      </c>
      <c r="M15" s="754">
        <v>4.1901469999999996</v>
      </c>
      <c r="N15" s="759">
        <v>3.7168774117647057</v>
      </c>
      <c r="P15" s="815"/>
    </row>
    <row r="16" spans="1:16">
      <c r="C16" s="988">
        <v>11</v>
      </c>
      <c r="D16" s="1581">
        <v>6.4654123529411773</v>
      </c>
      <c r="E16" s="759">
        <v>4.3062438823529412</v>
      </c>
      <c r="F16" s="759">
        <v>4.6466129411764703</v>
      </c>
      <c r="G16" s="759">
        <v>4.9704215294117651</v>
      </c>
      <c r="H16" s="989">
        <v>4.3415710000000001</v>
      </c>
      <c r="I16" s="754">
        <v>4.3201102941176472</v>
      </c>
      <c r="J16" s="756">
        <v>4.6312247647058822</v>
      </c>
      <c r="K16" s="754">
        <v>5.3101941176470593</v>
      </c>
      <c r="L16" s="755">
        <v>5.0708105882352941</v>
      </c>
      <c r="M16" s="754">
        <v>4.2618756470588233</v>
      </c>
      <c r="N16" s="759">
        <v>3.6761468823529411</v>
      </c>
      <c r="P16" s="815"/>
    </row>
    <row r="17" spans="3:17">
      <c r="C17" s="988">
        <v>12</v>
      </c>
      <c r="D17" s="1581">
        <v>6.2507150588235287</v>
      </c>
      <c r="E17" s="759">
        <v>4.5033682352941176</v>
      </c>
      <c r="F17" s="759">
        <v>4.5693524117647053</v>
      </c>
      <c r="G17" s="759">
        <v>5.035472764705883</v>
      </c>
      <c r="H17" s="989">
        <v>4.3140882352941183</v>
      </c>
      <c r="I17" s="754">
        <v>4.3104727058823524</v>
      </c>
      <c r="J17" s="756">
        <v>4.992735647058824</v>
      </c>
      <c r="K17" s="754">
        <v>5.3284231764705883</v>
      </c>
      <c r="L17" s="755">
        <v>5.1349327058823526</v>
      </c>
      <c r="M17" s="754">
        <v>4.3290703529411765</v>
      </c>
      <c r="N17" s="759">
        <v>3.7129131764705878</v>
      </c>
      <c r="P17" s="815"/>
    </row>
    <row r="18" spans="3:17">
      <c r="C18" s="988">
        <v>13</v>
      </c>
      <c r="D18" s="1581">
        <v>6.1741274705882363</v>
      </c>
      <c r="E18" s="759">
        <v>4.9052150588235293</v>
      </c>
      <c r="F18" s="759">
        <v>4.5735858235294113</v>
      </c>
      <c r="G18" s="759">
        <v>5.2143527647058825</v>
      </c>
      <c r="H18" s="989">
        <v>4.2176075882352944</v>
      </c>
      <c r="I18" s="754">
        <v>4.4293722352941174</v>
      </c>
      <c r="J18" s="756">
        <v>4.9264211176470587</v>
      </c>
      <c r="K18" s="754">
        <v>5.332548000000001</v>
      </c>
      <c r="L18" s="755">
        <v>5.2204772941176483</v>
      </c>
      <c r="M18" s="754">
        <v>4.3641848823529417</v>
      </c>
      <c r="N18" s="759">
        <v>3.6685418823529412</v>
      </c>
    </row>
    <row r="19" spans="3:17">
      <c r="C19" s="988">
        <v>14</v>
      </c>
      <c r="D19" s="1581">
        <v>6.2658684705882344</v>
      </c>
      <c r="E19" s="759">
        <v>5.4308501764705888</v>
      </c>
      <c r="F19" s="759">
        <v>4.582324117647059</v>
      </c>
      <c r="G19" s="759">
        <v>5.3884128235294124</v>
      </c>
      <c r="H19" s="989">
        <v>4.1240442941176472</v>
      </c>
      <c r="I19" s="754">
        <v>4.3988382941176472</v>
      </c>
      <c r="J19" s="756">
        <v>4.9788179999999995</v>
      </c>
      <c r="K19" s="754">
        <v>5.367071411764706</v>
      </c>
      <c r="L19" s="755">
        <v>5.1454130000000005</v>
      </c>
      <c r="M19" s="754">
        <v>4.4310974117647053</v>
      </c>
      <c r="N19" s="759">
        <v>3.6684875882352941</v>
      </c>
      <c r="P19" s="1663"/>
      <c r="Q19" s="1663"/>
    </row>
    <row r="20" spans="3:17">
      <c r="C20" s="988">
        <v>15</v>
      </c>
      <c r="D20" s="1581">
        <v>6.2116301764705888</v>
      </c>
      <c r="E20" s="759">
        <v>5.7963191764705879</v>
      </c>
      <c r="F20" s="759">
        <v>4.5732799411764713</v>
      </c>
      <c r="G20" s="759">
        <v>5.4388046470588245</v>
      </c>
      <c r="H20" s="989">
        <v>4.0957287647058829</v>
      </c>
      <c r="I20" s="754">
        <v>4.4002231764705888</v>
      </c>
      <c r="J20" s="756">
        <v>5.0855304117647053</v>
      </c>
      <c r="K20" s="754">
        <v>5.3726828235294111</v>
      </c>
      <c r="L20" s="755">
        <v>5.2158133529411774</v>
      </c>
      <c r="M20" s="754">
        <v>4.5610240000000006</v>
      </c>
      <c r="N20" s="759">
        <v>3.6167315294117648</v>
      </c>
      <c r="P20" s="1663"/>
      <c r="Q20" s="1663"/>
    </row>
    <row r="21" spans="3:17">
      <c r="C21" s="988">
        <v>16</v>
      </c>
      <c r="D21" s="1581">
        <v>6.0554351764705876</v>
      </c>
      <c r="E21" s="759">
        <v>5.8327138235294127</v>
      </c>
      <c r="F21" s="759">
        <v>4.5599411764705886</v>
      </c>
      <c r="G21" s="759">
        <v>5.4806057647058823</v>
      </c>
      <c r="H21" s="989">
        <v>4.0998818823529408</v>
      </c>
      <c r="I21" s="754">
        <v>4.4906175294117645</v>
      </c>
      <c r="J21" s="756">
        <v>5.0787046470588235</v>
      </c>
      <c r="K21" s="754">
        <v>5.3288177647058816</v>
      </c>
      <c r="L21" s="755">
        <v>5.2989881176470588</v>
      </c>
      <c r="M21" s="754">
        <v>4.5383741764705885</v>
      </c>
      <c r="N21" s="759">
        <v>3.5457943529411766</v>
      </c>
      <c r="P21" s="1663"/>
      <c r="Q21" s="1663"/>
    </row>
    <row r="22" spans="3:17">
      <c r="C22" s="988">
        <v>17</v>
      </c>
      <c r="D22" s="1581">
        <v>5.92163305882353</v>
      </c>
      <c r="E22" s="759">
        <v>5.8371965294117647</v>
      </c>
      <c r="F22" s="759">
        <v>4.4682108823529418</v>
      </c>
      <c r="G22" s="759">
        <v>5.5276053529411762</v>
      </c>
      <c r="H22" s="989">
        <v>4.1454942941176469</v>
      </c>
      <c r="I22" s="754">
        <v>4.5089651176470591</v>
      </c>
      <c r="J22" s="756">
        <v>5.0819294117647065</v>
      </c>
      <c r="K22" s="754">
        <v>5.3079458823529411</v>
      </c>
      <c r="L22" s="755">
        <v>5.2741359411764703</v>
      </c>
      <c r="M22" s="754">
        <v>4.5450424117647064</v>
      </c>
      <c r="N22" s="759">
        <v>3.4883465882352938</v>
      </c>
      <c r="P22" s="1664"/>
      <c r="Q22" s="1663"/>
    </row>
    <row r="23" spans="3:17">
      <c r="C23" s="988">
        <v>18</v>
      </c>
      <c r="D23" s="1581">
        <v>5.4822277058823525</v>
      </c>
      <c r="E23" s="759">
        <v>5.8371965294117647</v>
      </c>
      <c r="F23" s="759">
        <v>4.4682108823529418</v>
      </c>
      <c r="G23" s="759">
        <v>5.587069647058823</v>
      </c>
      <c r="H23" s="989">
        <v>4.3256314705882364</v>
      </c>
      <c r="I23" s="754">
        <v>4.345099352941177</v>
      </c>
      <c r="J23" s="756">
        <v>5.1545175882352945</v>
      </c>
      <c r="K23" s="754">
        <v>5.2124463529411758</v>
      </c>
      <c r="L23" s="755">
        <v>5.2495215882352939</v>
      </c>
      <c r="M23" s="754">
        <v>4.5455670000000001</v>
      </c>
      <c r="N23" s="759">
        <v>3.5456215294117648</v>
      </c>
      <c r="P23" s="1663"/>
      <c r="Q23" s="1663"/>
    </row>
    <row r="24" spans="3:17">
      <c r="C24" s="988">
        <v>19</v>
      </c>
      <c r="D24" s="1581">
        <v>5.1612722352941178</v>
      </c>
      <c r="E24" s="759">
        <v>5.8105839999999995</v>
      </c>
      <c r="F24" s="759">
        <v>4.3433795294117648</v>
      </c>
      <c r="G24" s="759">
        <v>5.5706024705882351</v>
      </c>
      <c r="H24" s="989">
        <v>4.4820627647058817</v>
      </c>
      <c r="I24" s="754">
        <v>4.1490715882352944</v>
      </c>
      <c r="J24" s="756">
        <v>5.1489084705882355</v>
      </c>
      <c r="K24" s="754">
        <v>5.1097111764705891</v>
      </c>
      <c r="L24" s="755">
        <v>5.2018949411764703</v>
      </c>
      <c r="M24" s="754">
        <v>4.544665411764707</v>
      </c>
      <c r="N24" s="759">
        <v>3.7021140000000003</v>
      </c>
      <c r="P24" s="1475"/>
      <c r="Q24" s="1663"/>
    </row>
    <row r="25" spans="3:17">
      <c r="C25" s="988">
        <v>20</v>
      </c>
      <c r="D25" s="1581">
        <v>4.8764368823529409</v>
      </c>
      <c r="E25" s="759">
        <v>5.8321020588235299</v>
      </c>
      <c r="F25" s="759">
        <v>4.4242479411764704</v>
      </c>
      <c r="G25" s="759">
        <v>5.5917022352941173</v>
      </c>
      <c r="H25" s="989">
        <v>4.6219909411764712</v>
      </c>
      <c r="I25" s="754">
        <v>4.1668257647058828</v>
      </c>
      <c r="J25" s="756">
        <v>5.0604541764705884</v>
      </c>
      <c r="K25" s="754">
        <v>5.0874857647058827</v>
      </c>
      <c r="L25" s="755">
        <v>5.226873294117647</v>
      </c>
      <c r="M25" s="754">
        <v>4.4355847058823539</v>
      </c>
      <c r="N25" s="759">
        <v>3.8818015294117649</v>
      </c>
    </row>
    <row r="26" spans="3:17">
      <c r="C26" s="988">
        <v>21</v>
      </c>
      <c r="D26" s="1581">
        <v>5.1558344117647055</v>
      </c>
      <c r="E26" s="759">
        <v>5.8425999411764709</v>
      </c>
      <c r="F26" s="759">
        <v>4.5933075882352945</v>
      </c>
      <c r="G26" s="759">
        <v>5.6582438823529415</v>
      </c>
      <c r="H26" s="989">
        <v>4.6591594705882349</v>
      </c>
      <c r="I26" s="754">
        <v>4.2700098235294117</v>
      </c>
      <c r="J26" s="756">
        <v>5.0797041176470588</v>
      </c>
      <c r="K26" s="754">
        <v>5.1678670588235294</v>
      </c>
      <c r="L26" s="755">
        <v>5.4091371176470586</v>
      </c>
      <c r="M26" s="754">
        <v>4.3779755882352935</v>
      </c>
      <c r="N26" s="759">
        <v>4.0563326470588246</v>
      </c>
    </row>
    <row r="27" spans="3:17">
      <c r="C27" s="988">
        <v>22</v>
      </c>
      <c r="D27" s="1581">
        <v>5.6862902352941171</v>
      </c>
      <c r="E27" s="759">
        <v>5.8163284705882354</v>
      </c>
      <c r="F27" s="759">
        <v>4.6715033529411762</v>
      </c>
      <c r="G27" s="759">
        <v>5.6638499411764718</v>
      </c>
      <c r="H27" s="989">
        <v>4.8499999999999996</v>
      </c>
      <c r="I27" s="754">
        <v>4.3735035882352937</v>
      </c>
      <c r="J27" s="756">
        <v>5.2136102352941167</v>
      </c>
      <c r="K27" s="754">
        <v>5.2343177058823533</v>
      </c>
      <c r="L27" s="755">
        <v>5.5912602352941176</v>
      </c>
      <c r="M27" s="754">
        <v>4.4045781764705882</v>
      </c>
      <c r="N27" s="759">
        <v>4.2532925882352934</v>
      </c>
    </row>
    <row r="28" spans="3:17">
      <c r="C28" s="988">
        <v>23</v>
      </c>
      <c r="D28" s="1581">
        <v>5.6364910588235295</v>
      </c>
      <c r="E28" s="759">
        <v>5.8029422941176501</v>
      </c>
      <c r="F28" s="759">
        <v>4.6776630588235291</v>
      </c>
      <c r="G28" s="759">
        <v>5.6969899999999996</v>
      </c>
      <c r="H28" s="989">
        <v>4.9000000000000004</v>
      </c>
      <c r="I28" s="754">
        <v>4.3741115294117652</v>
      </c>
      <c r="J28" s="756">
        <v>5.1735518823529407</v>
      </c>
      <c r="K28" s="754">
        <v>5.41</v>
      </c>
      <c r="L28" s="755">
        <v>5.6673117647058824</v>
      </c>
      <c r="M28" s="754">
        <v>4.528163823529411</v>
      </c>
      <c r="N28" s="759">
        <v>4.3644104705882345</v>
      </c>
    </row>
    <row r="29" spans="3:17">
      <c r="C29" s="988">
        <v>24</v>
      </c>
      <c r="D29" s="1581">
        <v>5.5531404117647059</v>
      </c>
      <c r="E29" s="759">
        <v>5.8280032352941173</v>
      </c>
      <c r="F29" s="759">
        <v>4.6900857058823533</v>
      </c>
      <c r="G29" s="759">
        <v>5.7238701764705882</v>
      </c>
      <c r="H29" s="989">
        <v>4.9068377647058821</v>
      </c>
      <c r="I29" s="754">
        <v>4.5010511764705878</v>
      </c>
      <c r="J29" s="756">
        <v>5.2663978823529414</v>
      </c>
      <c r="K29" s="754">
        <v>5.5554742941176469</v>
      </c>
      <c r="L29" s="755">
        <v>5.7565269411764701</v>
      </c>
      <c r="M29" s="754">
        <v>4.6662521176470593</v>
      </c>
      <c r="N29" s="759">
        <v>4.5111017058823526</v>
      </c>
    </row>
    <row r="30" spans="3:17">
      <c r="C30" s="988">
        <v>25</v>
      </c>
      <c r="D30" s="1581">
        <v>5.5208002352941179</v>
      </c>
      <c r="E30" s="759">
        <v>5.7594718235294122</v>
      </c>
      <c r="F30" s="759">
        <v>4.6754056470588239</v>
      </c>
      <c r="G30" s="759">
        <v>5.7420219999999995</v>
      </c>
      <c r="H30" s="989">
        <v>5.1032104117647057</v>
      </c>
      <c r="I30" s="754">
        <v>4.6116804117647066</v>
      </c>
      <c r="J30" s="756">
        <v>5.3510569411764708</v>
      </c>
      <c r="K30" s="754">
        <v>5.6646077647058828</v>
      </c>
      <c r="L30" s="755">
        <v>5.5826014705882354</v>
      </c>
      <c r="M30" s="754">
        <v>4.727622823529412</v>
      </c>
      <c r="N30" s="759">
        <v>4.4481725294117647</v>
      </c>
    </row>
    <row r="31" spans="3:17">
      <c r="C31" s="988">
        <v>26</v>
      </c>
      <c r="D31" s="1581"/>
      <c r="E31" s="759">
        <v>5.7494687058823528</v>
      </c>
      <c r="F31" s="759">
        <v>4.6873687058823537</v>
      </c>
      <c r="G31" s="759">
        <v>5.7321985882352946</v>
      </c>
      <c r="H31" s="989">
        <v>5.2261567647058822</v>
      </c>
      <c r="I31" s="754">
        <v>4.4571096470588234</v>
      </c>
      <c r="J31" s="756">
        <v>5.4953072352941179</v>
      </c>
      <c r="K31" s="754">
        <v>5.7524655882352933</v>
      </c>
      <c r="L31" s="755">
        <v>5.5287027058823526</v>
      </c>
      <c r="M31" s="754">
        <v>4.7728872941176466</v>
      </c>
      <c r="N31" s="759">
        <v>4.3169375294117645</v>
      </c>
    </row>
    <row r="32" spans="3:17">
      <c r="C32" s="992">
        <v>27</v>
      </c>
      <c r="D32" s="1581"/>
      <c r="E32" s="759">
        <v>5.7474743529411763</v>
      </c>
      <c r="F32" s="759">
        <v>4.7102532941176465</v>
      </c>
      <c r="G32" s="759">
        <v>5.7150554117647063</v>
      </c>
      <c r="H32" s="989">
        <v>5.3463555294117651</v>
      </c>
      <c r="I32" s="754">
        <v>4.3126314705882356</v>
      </c>
      <c r="J32" s="756">
        <v>5.5707301764705877</v>
      </c>
      <c r="K32" s="754">
        <v>5.7088345294117655</v>
      </c>
      <c r="L32" s="755">
        <v>5.5858667647058828</v>
      </c>
      <c r="M32" s="754">
        <v>4.7790538823529412</v>
      </c>
      <c r="N32" s="759">
        <v>4.2949736470588231</v>
      </c>
    </row>
    <row r="33" spans="2:23">
      <c r="C33" s="992">
        <v>28</v>
      </c>
      <c r="D33" s="1582"/>
      <c r="E33" s="759">
        <v>5.7052006470588239</v>
      </c>
      <c r="F33" s="759">
        <v>4.7197165294117651</v>
      </c>
      <c r="G33" s="759">
        <v>5.5602529411764712</v>
      </c>
      <c r="H33" s="989">
        <v>5.4125767647058822</v>
      </c>
      <c r="I33" s="754">
        <v>4.3861281176470595</v>
      </c>
      <c r="J33" s="756">
        <v>5.46895394117647</v>
      </c>
      <c r="K33" s="754">
        <v>5.6732084117647066</v>
      </c>
      <c r="L33" s="755">
        <v>5.5403927647058824</v>
      </c>
      <c r="M33" s="754">
        <v>4.7348202352941176</v>
      </c>
      <c r="N33" s="759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92">
        <v>29</v>
      </c>
      <c r="D34" s="1582"/>
      <c r="E34" s="759">
        <v>5.5678755294117641</v>
      </c>
      <c r="F34" s="759">
        <v>4.6956841176470592</v>
      </c>
      <c r="G34" s="759">
        <v>5.4133682352941186</v>
      </c>
      <c r="H34" s="989">
        <v>5.3897434117647061</v>
      </c>
      <c r="I34" s="754">
        <v>4.4395527647058826</v>
      </c>
      <c r="J34" s="756">
        <v>5.2411312352941177</v>
      </c>
      <c r="K34" s="754">
        <v>5.8296909411764704</v>
      </c>
      <c r="L34" s="755">
        <v>5.4629716470588248</v>
      </c>
      <c r="M34" s="754">
        <v>4.7025244117647054</v>
      </c>
      <c r="N34" s="759">
        <v>4.3639891176470593</v>
      </c>
      <c r="P34" s="1475"/>
      <c r="Q34" s="1475"/>
      <c r="R34" s="1475"/>
      <c r="S34" s="1475"/>
      <c r="T34" s="1475"/>
      <c r="U34" s="1475"/>
      <c r="V34" s="1475"/>
      <c r="W34" s="2"/>
    </row>
    <row r="35" spans="2:23">
      <c r="C35" s="992">
        <v>30</v>
      </c>
      <c r="D35" s="1582"/>
      <c r="E35" s="759">
        <v>5.435954588235294</v>
      </c>
      <c r="F35" s="759">
        <v>4.6217661176470584</v>
      </c>
      <c r="G35" s="759">
        <v>5.4209105294117643</v>
      </c>
      <c r="H35" s="989">
        <v>5.3571623529411765</v>
      </c>
      <c r="I35" s="754">
        <v>4.3718005882352946</v>
      </c>
      <c r="J35" s="756">
        <v>5.1181328823529419</v>
      </c>
      <c r="K35" s="754">
        <v>5.9092777058823529</v>
      </c>
      <c r="L35" s="755">
        <v>5.4476324117647064</v>
      </c>
      <c r="M35" s="754">
        <v>4.6775445294117644</v>
      </c>
      <c r="N35" s="759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92">
        <v>31</v>
      </c>
      <c r="D36" s="1582"/>
      <c r="E36" s="759">
        <v>5.529673117647059</v>
      </c>
      <c r="F36" s="759">
        <v>4.5724402941176479</v>
      </c>
      <c r="G36" s="759">
        <v>5.4732439411764711</v>
      </c>
      <c r="H36" s="989">
        <v>5.341501941176471</v>
      </c>
      <c r="I36" s="754">
        <v>4.3706604117647059</v>
      </c>
      <c r="J36" s="756">
        <v>5.1129535294117652</v>
      </c>
      <c r="K36" s="754">
        <v>5.9283900000000003</v>
      </c>
      <c r="L36" s="755">
        <v>5.5859761176470588</v>
      </c>
      <c r="M36" s="754">
        <v>4.6862614117647059</v>
      </c>
      <c r="N36" s="759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92">
        <v>32</v>
      </c>
      <c r="D37" s="1582"/>
      <c r="E37" s="759">
        <v>5.7168830588235293</v>
      </c>
      <c r="F37" s="759">
        <v>4.7009934705882364</v>
      </c>
      <c r="G37" s="759">
        <v>5.5027325294117642</v>
      </c>
      <c r="H37" s="989">
        <v>5.3134624705882354</v>
      </c>
      <c r="I37" s="754">
        <v>4.385517882352941</v>
      </c>
      <c r="J37" s="756">
        <v>5.1447102352941183</v>
      </c>
      <c r="K37" s="754">
        <v>5.902471823529412</v>
      </c>
      <c r="L37" s="755">
        <v>5.5912350000000002</v>
      </c>
      <c r="M37" s="754">
        <v>4.7292310000000004</v>
      </c>
      <c r="N37" s="759">
        <v>4.5183625882352931</v>
      </c>
      <c r="P37" s="1476"/>
      <c r="Q37" s="1476"/>
      <c r="R37" s="1476"/>
      <c r="S37" s="1476"/>
      <c r="T37" s="2"/>
      <c r="U37" s="2"/>
      <c r="V37" s="2"/>
      <c r="W37" s="2"/>
    </row>
    <row r="38" spans="2:23">
      <c r="B38" s="10"/>
      <c r="C38" s="992">
        <v>33</v>
      </c>
      <c r="D38" s="1582"/>
      <c r="E38" s="759">
        <v>5.8848935294117641</v>
      </c>
      <c r="F38" s="759">
        <v>4.9134601176470589</v>
      </c>
      <c r="G38" s="759">
        <v>5.514854647058824</v>
      </c>
      <c r="H38" s="989">
        <v>5.3037262352941177</v>
      </c>
      <c r="I38" s="754">
        <v>4.361428882352941</v>
      </c>
      <c r="J38" s="756">
        <v>5.1303735294117647</v>
      </c>
      <c r="K38" s="754">
        <v>5.9220368235294121</v>
      </c>
      <c r="L38" s="755">
        <v>5.6643577058823533</v>
      </c>
      <c r="M38" s="758">
        <v>4.7572727647058821</v>
      </c>
      <c r="N38" s="759">
        <v>4.5716465294117645</v>
      </c>
      <c r="P38" s="1477"/>
      <c r="Q38" s="1477"/>
      <c r="R38" s="1477"/>
      <c r="S38" s="1477"/>
      <c r="T38" s="2"/>
      <c r="U38" s="2"/>
      <c r="V38" s="2"/>
      <c r="W38" s="2"/>
    </row>
    <row r="39" spans="2:23">
      <c r="B39" s="10"/>
      <c r="C39" s="992">
        <v>34</v>
      </c>
      <c r="D39" s="1582"/>
      <c r="E39" s="759">
        <v>5.9367673529411764</v>
      </c>
      <c r="F39" s="759">
        <v>5.0109310588235294</v>
      </c>
      <c r="G39" s="759">
        <v>5.51779111764706</v>
      </c>
      <c r="H39" s="989">
        <v>5.298450529411765</v>
      </c>
      <c r="I39" s="754">
        <v>4.3522761176470581</v>
      </c>
      <c r="J39" s="756">
        <v>5.1243874117647055</v>
      </c>
      <c r="K39" s="754">
        <v>6.0421797647058817</v>
      </c>
      <c r="L39" s="755">
        <v>5.7659710588235296</v>
      </c>
      <c r="M39" s="758">
        <v>4.8104595882352941</v>
      </c>
      <c r="N39" s="759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92">
        <v>35</v>
      </c>
      <c r="D40" s="1582"/>
      <c r="E40" s="759">
        <v>5.8786428235294128</v>
      </c>
      <c r="F40" s="759">
        <v>5.0182102941176474</v>
      </c>
      <c r="G40" s="759">
        <v>5.5389451764705884</v>
      </c>
      <c r="H40" s="989">
        <v>5.3124171176470592</v>
      </c>
      <c r="I40" s="754">
        <v>4.3771619411764702</v>
      </c>
      <c r="J40" s="756">
        <v>5.1091827647058814</v>
      </c>
      <c r="K40" s="754">
        <v>6.1975037647058828</v>
      </c>
      <c r="L40" s="755">
        <v>5.9204791176470586</v>
      </c>
      <c r="M40" s="754">
        <v>4.8542726470588242</v>
      </c>
      <c r="N40" s="759">
        <v>4.3678424705882355</v>
      </c>
    </row>
    <row r="41" spans="2:23">
      <c r="B41" s="10"/>
      <c r="C41" s="988">
        <v>36</v>
      </c>
      <c r="D41" s="1582"/>
      <c r="E41" s="759">
        <v>5.8906456470588235</v>
      </c>
      <c r="F41" s="759">
        <v>4.9374642352941169</v>
      </c>
      <c r="G41" s="759">
        <v>5.5461708823529419</v>
      </c>
      <c r="H41" s="989">
        <v>5.3213427647058822</v>
      </c>
      <c r="I41" s="754">
        <v>4.5368524117647056</v>
      </c>
      <c r="J41" s="756">
        <v>5.1041578823529408</v>
      </c>
      <c r="K41" s="754">
        <v>6.2338884705882354</v>
      </c>
      <c r="L41" s="755">
        <v>5.9248440588235303</v>
      </c>
      <c r="M41" s="754">
        <v>4.933885411764706</v>
      </c>
      <c r="N41" s="759">
        <v>4.2758231176470591</v>
      </c>
    </row>
    <row r="42" spans="2:23">
      <c r="C42" s="988">
        <v>37</v>
      </c>
      <c r="D42" s="1582"/>
      <c r="E42" s="759">
        <v>5.9036395294117643</v>
      </c>
      <c r="F42" s="759">
        <v>4.7522272352941171</v>
      </c>
      <c r="G42" s="759">
        <v>5.4646884117647057</v>
      </c>
      <c r="H42" s="989">
        <v>5.3778430588235295</v>
      </c>
      <c r="I42" s="754">
        <v>4.6888912352941183</v>
      </c>
      <c r="J42" s="756">
        <v>5.0463950588235296</v>
      </c>
      <c r="K42" s="754">
        <v>6.0484679411764706</v>
      </c>
      <c r="L42" s="755">
        <v>5.898568</v>
      </c>
      <c r="M42" s="754">
        <v>4.9897869411764706</v>
      </c>
      <c r="N42" s="759">
        <v>4.2743021176470597</v>
      </c>
    </row>
    <row r="43" spans="2:23">
      <c r="C43" s="988">
        <v>38</v>
      </c>
      <c r="D43" s="1582"/>
      <c r="E43" s="759">
        <v>5.9256806470588232</v>
      </c>
      <c r="F43" s="759">
        <v>4.6246849999999995</v>
      </c>
      <c r="G43" s="759">
        <v>5.2313238823529415</v>
      </c>
      <c r="H43" s="989">
        <v>5.4984738823529415</v>
      </c>
      <c r="I43" s="754">
        <v>4.7300000000000004</v>
      </c>
      <c r="J43" s="756">
        <v>4.8863199411764704</v>
      </c>
      <c r="K43" s="754">
        <v>5.9260262941176469</v>
      </c>
      <c r="L43" s="755">
        <v>5.9632185294117654</v>
      </c>
      <c r="M43" s="754">
        <v>5.0368186470588245</v>
      </c>
      <c r="N43" s="759">
        <v>4.2175089411764715</v>
      </c>
    </row>
    <row r="44" spans="2:23">
      <c r="C44" s="988">
        <v>39</v>
      </c>
      <c r="D44" s="1582"/>
      <c r="E44" s="759">
        <v>5.9321225294117639</v>
      </c>
      <c r="F44" s="759">
        <v>4.5462200588235291</v>
      </c>
      <c r="G44" s="759">
        <v>5.0964182941176466</v>
      </c>
      <c r="H44" s="989">
        <v>5.4467851176470594</v>
      </c>
      <c r="I44" s="754">
        <v>4.640264352941176</v>
      </c>
      <c r="J44" s="756">
        <v>4.6491051176470588</v>
      </c>
      <c r="K44" s="754">
        <v>5.7930209999999995</v>
      </c>
      <c r="L44" s="755">
        <v>6.0404943529411765</v>
      </c>
      <c r="M44" s="754">
        <v>5.0571873529411766</v>
      </c>
      <c r="N44" s="759">
        <v>4.0862953529411765</v>
      </c>
    </row>
    <row r="45" spans="2:23">
      <c r="C45" s="988">
        <v>40</v>
      </c>
      <c r="D45" s="1582"/>
      <c r="E45" s="759">
        <v>5.9109493529411763</v>
      </c>
      <c r="F45" s="759">
        <v>4.5265854705882358</v>
      </c>
      <c r="G45" s="759">
        <v>4.9290539999999989</v>
      </c>
      <c r="H45" s="989">
        <v>5.2671006470588244</v>
      </c>
      <c r="I45" s="754">
        <v>4.4546992941176464</v>
      </c>
      <c r="J45" s="756">
        <v>4.5869972352941177</v>
      </c>
      <c r="K45" s="757">
        <v>5.76</v>
      </c>
      <c r="L45" s="755">
        <v>6.082682411764706</v>
      </c>
      <c r="M45" s="754">
        <v>5.0998426470588241</v>
      </c>
      <c r="N45" s="759">
        <v>3.9596325294117642</v>
      </c>
    </row>
    <row r="46" spans="2:23">
      <c r="C46" s="988">
        <v>41</v>
      </c>
      <c r="D46" s="1582"/>
      <c r="E46" s="759">
        <v>5.8749913529411764</v>
      </c>
      <c r="F46" s="759">
        <v>4.4900126470588235</v>
      </c>
      <c r="G46" s="759">
        <v>4.8453362941176472</v>
      </c>
      <c r="H46" s="989">
        <v>5.0930061764705892</v>
      </c>
      <c r="I46" s="754">
        <v>4.438794176470588</v>
      </c>
      <c r="J46" s="756">
        <v>4.5546088823529418</v>
      </c>
      <c r="K46" s="754">
        <v>5.7762425882352932</v>
      </c>
      <c r="L46" s="755">
        <v>6.047139647058823</v>
      </c>
      <c r="M46" s="754">
        <v>5.1074881764705884</v>
      </c>
      <c r="N46" s="759">
        <v>3.8361914117647062</v>
      </c>
    </row>
    <row r="47" spans="2:23">
      <c r="C47" s="988">
        <v>42</v>
      </c>
      <c r="D47" s="1582"/>
      <c r="E47" s="759">
        <v>5.8479804117647065</v>
      </c>
      <c r="F47" s="759">
        <v>4.378448176470588</v>
      </c>
      <c r="G47" s="759">
        <v>4.8401240588235295</v>
      </c>
      <c r="H47" s="989">
        <v>4.9529013529411765</v>
      </c>
      <c r="I47" s="754">
        <v>4.4076171176470584</v>
      </c>
      <c r="J47" s="756">
        <v>4.6046588823529406</v>
      </c>
      <c r="K47" s="754">
        <v>5.7626331176470593</v>
      </c>
      <c r="L47" s="755">
        <v>5.996251529411766</v>
      </c>
      <c r="M47" s="754">
        <v>5.0531351764705885</v>
      </c>
      <c r="N47" s="759">
        <v>3.7983071176470591</v>
      </c>
    </row>
    <row r="48" spans="2:23">
      <c r="C48" s="988">
        <v>43</v>
      </c>
      <c r="D48" s="1582"/>
      <c r="E48" s="759">
        <v>5.8276728823529407</v>
      </c>
      <c r="F48" s="759">
        <v>4.2971760000000003</v>
      </c>
      <c r="G48" s="759">
        <v>4.7828322941176475</v>
      </c>
      <c r="H48" s="989">
        <v>4.8847538235294117</v>
      </c>
      <c r="I48" s="754">
        <v>4.3858604705882351</v>
      </c>
      <c r="J48" s="756">
        <v>4.6015136470588232</v>
      </c>
      <c r="K48" s="754">
        <v>5.6949122941176471</v>
      </c>
      <c r="L48" s="755">
        <v>5.8355623529411762</v>
      </c>
      <c r="M48" s="754">
        <v>5.0789715294117643</v>
      </c>
      <c r="N48" s="759">
        <v>3.7951091176470588</v>
      </c>
    </row>
    <row r="49" spans="3:37">
      <c r="C49" s="988">
        <v>44</v>
      </c>
      <c r="D49" s="1582"/>
      <c r="E49" s="759">
        <v>5.778948117647059</v>
      </c>
      <c r="F49" s="759">
        <v>4.2709312941176476</v>
      </c>
      <c r="G49" s="759">
        <v>4.6667422941176468</v>
      </c>
      <c r="H49" s="989">
        <v>4.8982539411764714</v>
      </c>
      <c r="I49" s="754">
        <v>4.318431764705883</v>
      </c>
      <c r="J49" s="756">
        <v>4.5730459411764706</v>
      </c>
      <c r="K49" s="754">
        <v>5.5491478823529414</v>
      </c>
      <c r="L49" s="755">
        <v>5.7002193529411764</v>
      </c>
      <c r="M49" s="754">
        <v>5.0967685294117651</v>
      </c>
      <c r="N49" s="759">
        <v>3.8271097647058823</v>
      </c>
    </row>
    <row r="50" spans="3:37">
      <c r="C50" s="988">
        <v>45</v>
      </c>
      <c r="D50" s="1582"/>
      <c r="E50" s="759">
        <v>5.767703882352941</v>
      </c>
      <c r="F50" s="759">
        <v>4.2481139999999993</v>
      </c>
      <c r="G50" s="759">
        <v>4.6526518235294114</v>
      </c>
      <c r="H50" s="989">
        <v>4.8859406470588231</v>
      </c>
      <c r="I50" s="754">
        <v>4.1601758823529407</v>
      </c>
      <c r="J50" s="756">
        <v>4.5089177058823537</v>
      </c>
      <c r="K50" s="754">
        <v>5.3265947647058818</v>
      </c>
      <c r="L50" s="755">
        <v>5.7281907647058823</v>
      </c>
      <c r="M50" s="754">
        <v>5.1163151764705876</v>
      </c>
      <c r="N50" s="759">
        <v>3.8102067058823534</v>
      </c>
    </row>
    <row r="51" spans="3:37">
      <c r="C51" s="988">
        <v>46</v>
      </c>
      <c r="D51" s="1582"/>
      <c r="E51" s="759">
        <v>5.790856117647059</v>
      </c>
      <c r="F51" s="759">
        <v>4.2585078823529408</v>
      </c>
      <c r="G51" s="759">
        <v>4.6280596470588238</v>
      </c>
      <c r="H51" s="989">
        <v>4.907833411764706</v>
      </c>
      <c r="I51" s="754">
        <v>3.9537894117647059</v>
      </c>
      <c r="J51" s="756">
        <v>4.4577252352941175</v>
      </c>
      <c r="K51" s="754">
        <v>5.2978578823529414</v>
      </c>
      <c r="L51" s="755">
        <v>5.7381931176470591</v>
      </c>
      <c r="M51" s="754">
        <v>5.1769617058823529</v>
      </c>
      <c r="N51" s="759">
        <v>3.8272435882352944</v>
      </c>
      <c r="P51" s="320"/>
    </row>
    <row r="52" spans="3:37">
      <c r="C52" s="988">
        <v>47</v>
      </c>
      <c r="D52" s="1582"/>
      <c r="E52" s="759">
        <v>5.9074974705882362</v>
      </c>
      <c r="F52" s="759">
        <v>4.2466136470588234</v>
      </c>
      <c r="G52" s="759">
        <v>4.6337238235294116</v>
      </c>
      <c r="H52" s="989">
        <v>5.0226777058823533</v>
      </c>
      <c r="I52" s="754">
        <v>3.8245089999999999</v>
      </c>
      <c r="J52" s="756">
        <v>4.413155117647058</v>
      </c>
      <c r="K52" s="754">
        <v>5.2754068823529412</v>
      </c>
      <c r="L52" s="755">
        <v>5.6960861176470585</v>
      </c>
      <c r="M52" s="754">
        <v>5.2419379999999993</v>
      </c>
      <c r="N52" s="759">
        <v>3.8190329411764705</v>
      </c>
      <c r="P52" s="320"/>
    </row>
    <row r="53" spans="3:37">
      <c r="C53" s="988">
        <v>48</v>
      </c>
      <c r="D53" s="1582"/>
      <c r="E53" s="759">
        <v>6.0780513529411762</v>
      </c>
      <c r="F53" s="759">
        <v>4.2239018823529415</v>
      </c>
      <c r="G53" s="759">
        <v>4.6336741176470593</v>
      </c>
      <c r="H53" s="989">
        <v>5.0789302352941172</v>
      </c>
      <c r="I53" s="754">
        <v>3.7097794117647065</v>
      </c>
      <c r="J53" s="756">
        <v>4.3352797647058825</v>
      </c>
      <c r="K53" s="754">
        <v>5.3036704117647062</v>
      </c>
      <c r="L53" s="755">
        <v>5.5485781764705884</v>
      </c>
      <c r="M53" s="754">
        <v>5.385765411764706</v>
      </c>
      <c r="N53" s="759">
        <v>3.8422050588235295</v>
      </c>
      <c r="P53" s="320"/>
    </row>
    <row r="54" spans="3:37">
      <c r="C54" s="988">
        <v>49</v>
      </c>
      <c r="D54" s="1582"/>
      <c r="E54" s="759">
        <v>6.2440605882352944</v>
      </c>
      <c r="F54" s="759">
        <v>4.1856107647058822</v>
      </c>
      <c r="G54" s="759">
        <v>4.6438768235294123</v>
      </c>
      <c r="H54" s="989">
        <v>5.1785928235294119</v>
      </c>
      <c r="I54" s="754">
        <v>3.7403317058823533</v>
      </c>
      <c r="J54" s="756">
        <v>4.2020351176470587</v>
      </c>
      <c r="K54" s="754">
        <v>5.430207823529412</v>
      </c>
      <c r="L54" s="755">
        <v>5.3980641764705881</v>
      </c>
      <c r="M54" s="754">
        <v>5.5433598235294124</v>
      </c>
      <c r="N54" s="759">
        <v>3.8631021764705884</v>
      </c>
      <c r="P54" s="320"/>
    </row>
    <row r="55" spans="3:37">
      <c r="C55" s="988">
        <v>50</v>
      </c>
      <c r="D55" s="1582"/>
      <c r="E55" s="759">
        <v>6.3666827058823525</v>
      </c>
      <c r="F55" s="759">
        <v>4.1593339411764711</v>
      </c>
      <c r="G55" s="759">
        <v>4.5922561176470591</v>
      </c>
      <c r="H55" s="989">
        <v>5.1868967647058826</v>
      </c>
      <c r="I55" s="754">
        <v>3.8469829411764707</v>
      </c>
      <c r="J55" s="756">
        <v>4.0803750000000001</v>
      </c>
      <c r="K55" s="754">
        <v>5.3218627647058829</v>
      </c>
      <c r="L55" s="755">
        <v>5.3495053529411765</v>
      </c>
      <c r="M55" s="754">
        <v>5.6530828823529422</v>
      </c>
      <c r="N55" s="759">
        <v>3.9741604117647062</v>
      </c>
      <c r="P55" s="320"/>
    </row>
    <row r="56" spans="3:37">
      <c r="C56" s="999">
        <v>51</v>
      </c>
      <c r="D56" s="1583"/>
      <c r="E56" s="1783">
        <v>6.3009340588235299</v>
      </c>
      <c r="F56" s="1783">
        <v>4.1773075882352941</v>
      </c>
      <c r="G56" s="1783">
        <v>4.4381204705882356</v>
      </c>
      <c r="H56" s="989">
        <v>5.0272682352941178</v>
      </c>
      <c r="I56" s="754">
        <v>3.8825945294117647</v>
      </c>
      <c r="J56" s="756">
        <v>4.059936705882353</v>
      </c>
      <c r="K56" s="754">
        <v>5.1364254117647059</v>
      </c>
      <c r="L56" s="755">
        <v>5.2787203529411766</v>
      </c>
      <c r="M56" s="754">
        <v>5.6129021764705884</v>
      </c>
      <c r="N56" s="759">
        <v>4.0024361764705878</v>
      </c>
    </row>
    <row r="57" spans="3:37">
      <c r="C57" s="999">
        <v>52</v>
      </c>
      <c r="D57" s="1584"/>
      <c r="E57" s="1784"/>
      <c r="F57" s="1784"/>
      <c r="G57" s="1784"/>
      <c r="H57" s="989">
        <v>4.8702328235294114</v>
      </c>
      <c r="I57" s="754">
        <v>3.8604624117647055</v>
      </c>
      <c r="J57" s="756">
        <v>4.0853524705882354</v>
      </c>
      <c r="K57" s="754">
        <v>5.0826283529411764</v>
      </c>
      <c r="L57" s="755">
        <v>5.24570494117647</v>
      </c>
      <c r="M57" s="754">
        <v>5.4961675294117649</v>
      </c>
      <c r="N57" s="759">
        <v>4.0593738823529417</v>
      </c>
    </row>
    <row r="58" spans="3:37" ht="13.5" thickBot="1">
      <c r="C58" s="993">
        <v>53</v>
      </c>
      <c r="D58" s="1585"/>
      <c r="E58" s="993"/>
      <c r="F58" s="993"/>
      <c r="G58" s="750"/>
      <c r="H58" s="997"/>
      <c r="I58" s="751"/>
      <c r="J58" s="752"/>
      <c r="K58" s="752"/>
      <c r="L58" s="752"/>
      <c r="M58" s="751"/>
      <c r="N58" s="750"/>
    </row>
    <row r="60" spans="3:37">
      <c r="G60" s="990"/>
      <c r="K60" s="320"/>
    </row>
    <row r="61" spans="3:37">
      <c r="I61" s="10"/>
    </row>
    <row r="62" spans="3:37">
      <c r="I62" s="10"/>
    </row>
    <row r="63" spans="3:37">
      <c r="I63" s="10"/>
    </row>
    <row r="64" spans="3:37">
      <c r="C64" s="320"/>
      <c r="D64" s="320"/>
      <c r="E64" s="320"/>
      <c r="F64" s="320"/>
      <c r="G64" s="320"/>
      <c r="H64" s="320"/>
      <c r="I64" s="10"/>
      <c r="AJ64" s="10"/>
      <c r="AK64" s="10"/>
    </row>
    <row r="65" spans="9:9">
      <c r="I65" s="10"/>
    </row>
    <row r="66" spans="9:9">
      <c r="I66" s="10"/>
    </row>
    <row r="118" spans="1:1">
      <c r="A118" s="815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10</vt:i4>
      </vt:variant>
    </vt:vector>
  </HeadingPairs>
  <TitlesOfParts>
    <vt:vector size="41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Ceny zakupu_ZSRIR</vt:lpstr>
      <vt:lpstr>CENY_MAJ_2020</vt:lpstr>
      <vt:lpstr>Sprzedaż_Półtusz_tyg</vt:lpstr>
      <vt:lpstr>Sprzed_elementy_przetw_tyg</vt:lpstr>
      <vt:lpstr>prosieta_Polska_tyg</vt:lpstr>
      <vt:lpstr>prosieta_targi </vt:lpstr>
      <vt:lpstr>prosieta_wojew</vt:lpstr>
      <vt:lpstr>ceny_targ_kraj_03_20</vt:lpstr>
      <vt:lpstr>CENY_POLTUSZE_wieprz_03_20</vt:lpstr>
      <vt:lpstr>mięso el._Zestawienie MCE</vt:lpstr>
      <vt:lpstr>Ceny_miesieczneUE_V_2020</vt:lpstr>
      <vt:lpstr>Ceny_tygodniowe_UE</vt:lpstr>
      <vt:lpstr>tabela_BIULETYN_NOWA</vt:lpstr>
      <vt:lpstr>Handel zagr. wg krajów 4_20</vt:lpstr>
      <vt:lpstr>HANDEL_I-XII_2019</vt:lpstr>
      <vt:lpstr>Handel zagr. wg krajów 12_19</vt:lpstr>
      <vt:lpstr>HANDEL_2019kod0103_WSTĘPNY</vt:lpstr>
      <vt:lpstr>HANDEL_2019kod0203_WSTEPNY</vt:lpstr>
      <vt:lpstr>UBOJE_wgGUS</vt:lpstr>
      <vt:lpstr>Zestawienia_e-WGT </vt:lpstr>
      <vt:lpstr>Ceny_roczneUE_2015_1995</vt:lpstr>
      <vt:lpstr>BAZA_Ceny_UE_2009_2019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2020-06-25T10:13:51Z</dcterms:modified>
</cp:coreProperties>
</file>