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1-01-01', '2021-01-31' "/>
  </connection>
  <connection id="7" keepAlive="1" name="SP_Meldunek_sekcja_I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1-01-01', '2021-01-31' "/>
  </connection>
  <connection id="8" keepAlive="1" name="SP_Meldunek_sekcja_IV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1-01-01', '2021-01-31' "/>
  </connection>
  <connection id="9" keepAlive="1" name="SP_Meldunek_sekcja_IX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1-01-01', '2021-01-31' "/>
  </connection>
  <connection id="10" keepAlive="1" name="SP_Meldunek_sekcja_IX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1-01-01', '2021-01-31' "/>
  </connection>
  <connection id="11" keepAlive="1" name="SP_Meldunek_sekcja_V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1-01-01', '2021-01-31' "/>
  </connection>
  <connection id="12" keepAlive="1" name="SP_Meldunek_sekcja_V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1-01-01', '2021-01-31' "/>
  </connection>
  <connection id="13" keepAlive="1" name="SP_Meldunek_sekcja_V_tab_3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1-01-01', '2021-01-31' "/>
  </connection>
  <connection id="14" keepAlive="1" name="SP_Meldunek_sekcja_V_tab_4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1-01-01', '2021-01-31' "/>
  </connection>
  <connection id="15" keepAlive="1" name="SP_Meldunek_sekcja_V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1-01-01', '2021-01-31' "/>
  </connection>
  <connection id="16" keepAlive="1" name="SP_Meldunek_sekcja_V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1-01-01', '2021-01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1-01-01', '2021-01-31' "/>
  </connection>
</connections>
</file>

<file path=xl/sharedStrings.xml><?xml version="1.0" encoding="utf-8"?>
<sst xmlns="http://schemas.openxmlformats.org/spreadsheetml/2006/main" count="1005" uniqueCount="173">
  <si>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</si>
  <si>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</si>
  <si>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</si>
  <si>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</si>
  <si>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</si>
  <si>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</si>
  <si>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</si>
  <si>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</si>
  <si>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</si>
  <si>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</si>
  <si>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</si>
  <si>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</si>
  <si>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</si>
  <si>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</si>
  <si>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</si>
  <si>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</si>
  <si>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</si>
  <si>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</si>
  <si>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</si>
  <si>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</si>
  <si>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</si>
  <si>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</si>
  <si>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</si>
  <si>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</si>
  <si>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</si>
  <si>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</si>
  <si>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</si>
  <si>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</si>
  <si>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</si>
  <si>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</si>
  <si>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</si>
  <si>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</si>
  <si>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</si>
  <si>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</si>
  <si>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</si>
  <si>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</si>
  <si>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</si>
  <si>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</si>
  <si>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</si>
  <si>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</si>
  <si>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</si>
  <si>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</si>
  <si>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</si>
  <si>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</si>
  <si>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</si>
  <si>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</si>
  <si>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</si>
  <si>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</si>
  <si>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</si>
  <si>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</si>
  <si>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</si>
  <si>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</si>
  <si>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</si>
  <si>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</si>
  <si>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</si>
  <si>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</si>
  <si>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</si>
  <si>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</si>
  <si>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</si>
  <si>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</si>
  <si>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</si>
  <si>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</si>
  <si>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</si>
  <si>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</si>
  <si>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</si>
  <si>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</si>
  <si>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</si>
  <si>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</si>
  <si>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</si>
  <si>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</si>
  <si>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</si>
  <si>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</si>
  <si>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</si>
  <si>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</si>
  <si>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</si>
  <si>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</si>
  <si>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</si>
  <si>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</si>
  <si>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</si>
  <si>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</si>
  <si>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</si>
  <si>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</si>
  <si>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</si>
  <si>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</si>
  <si>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</si>
  <si>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</si>
  <si>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</si>
  <si>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</si>
  <si>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</si>
  <si>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</si>
  <si>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</si>
  <si>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</si>
  <si>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</si>
  <si>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</si>
  <si>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</si>
  <si>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</si>
  <si>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</si>
  <si>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</si>
  <si>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</si>
  <si>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</si>
  <si>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</si>
  <si>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</si>
  <si>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</si>
  <si>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</si>
  <si>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</si>
  <si>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</si>
  <si>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</si>
  <si>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</si>
  <si>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</si>
  <si>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</si>
  <si>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</si>
  <si>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</si>
  <si>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</si>
  <si>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</si>
  <si>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</si>
  <si>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</si>
  <si>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</si>
  <si>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</si>
  <si>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</si>
  <si>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</si>
  <si>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</si>
  <si>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</si>
  <si>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</si>
  <si>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</si>
  <si>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</si>
  <si>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</si>
  <si>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</si>
  <si>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</si>
  <si>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</si>
  <si>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</si>
  <si>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</si>
  <si>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</si>
  <si>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</si>
  <si>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</si>
  <si>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</si>
  <si>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</si>
  <si>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</si>
  <si>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</si>
  <si>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</si>
  <si>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</si>
  <si>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</si>
  <si>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</si>
  <si>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</si>
  <si>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</si>
  <si>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</si>
  <si>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</si>
  <si>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</si>
  <si>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</si>
  <si>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</si>
  <si>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</si>
  <si>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</si>
  <si>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</si>
  <si>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</si>
  <si>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</si>
  <si>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01.01.2021</t>
  </si>
  <si>
    <t>31.01.2021</t>
  </si>
  <si>
    <t>BIAŁORUŚ</t>
  </si>
  <si>
    <t>AFGANISTAN</t>
  </si>
  <si>
    <t>KAZACHSTAN</t>
  </si>
  <si>
    <t>NIDERLANDY</t>
  </si>
  <si>
    <t>RUMUNIA</t>
  </si>
  <si>
    <t>BUŁGARIA</t>
  </si>
  <si>
    <t>LITWA</t>
  </si>
  <si>
    <t>GRECJA</t>
  </si>
  <si>
    <t>SYRIA</t>
  </si>
  <si>
    <t>25.01.2021 - 31.01.2021</t>
  </si>
  <si>
    <t>18.01.2021 - 24.01.2021</t>
  </si>
  <si>
    <t>11.01.2021 - 17.01.2021</t>
  </si>
  <si>
    <t>04.01.2021 - 10.01.2021</t>
  </si>
  <si>
    <t>28.12.2020 - 03.01.2021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</si>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</sst>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48</c:v>
                </c:pt>
                <c:pt idx="2">
                  <c:v>69</c:v>
                </c:pt>
                <c:pt idx="4">
                  <c:v>3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2-44A2-A5E0-EF6D938DCEAF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6</c:v>
                </c:pt>
                <c:pt idx="2">
                  <c:v>12</c:v>
                </c:pt>
                <c:pt idx="4">
                  <c:v>21</c:v>
                </c:pt>
                <c:pt idx="6">
                  <c:v>48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42-44A2-A5E0-EF6D938DCEAF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17</c:v>
                </c:pt>
                <c:pt idx="2">
                  <c:v>17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42-44A2-A5E0-EF6D938DCEAF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3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42-44A2-A5E0-EF6D938DCEAF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4</c:v>
                </c:pt>
                <c:pt idx="2">
                  <c:v>5</c:v>
                </c:pt>
                <c:pt idx="4">
                  <c:v>5</c:v>
                </c:pt>
                <c:pt idx="6">
                  <c:v>7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42-44A2-A5E0-EF6D938DCEAF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2-44A2-A5E0-EF6D938DC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31</c:v>
                </c:pt>
                <c:pt idx="2">
                  <c:v>35</c:v>
                </c:pt>
                <c:pt idx="4">
                  <c:v>13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42-44A2-A5E0-EF6D938DC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28.12.2020 - 03.01.2021</c:v>
                </c:pt>
                <c:pt idx="1">
                  <c:v>04.01.2021 - 10.01.2021</c:v>
                </c:pt>
                <c:pt idx="2">
                  <c:v>11.01.2021 - 17.01.2021</c:v>
                </c:pt>
                <c:pt idx="3">
                  <c:v>18.01.2021 - 24.01.2021</c:v>
                </c:pt>
                <c:pt idx="4">
                  <c:v>25.01.2021 - 31.01.2021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806</c:v>
                </c:pt>
                <c:pt idx="1">
                  <c:v>803</c:v>
                </c:pt>
                <c:pt idx="2">
                  <c:v>804</c:v>
                </c:pt>
                <c:pt idx="3">
                  <c:v>794</c:v>
                </c:pt>
                <c:pt idx="4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0-4F24-9653-85D435E71CEC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28.12.2020 - 03.01.2021</c:v>
                </c:pt>
                <c:pt idx="1">
                  <c:v>04.01.2021 - 10.01.2021</c:v>
                </c:pt>
                <c:pt idx="2">
                  <c:v>11.01.2021 - 17.01.2021</c:v>
                </c:pt>
                <c:pt idx="3">
                  <c:v>18.01.2021 - 24.01.2021</c:v>
                </c:pt>
                <c:pt idx="4">
                  <c:v>25.01.2021 - 31.01.2021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2369</c:v>
                </c:pt>
                <c:pt idx="1">
                  <c:v>2371</c:v>
                </c:pt>
                <c:pt idx="2">
                  <c:v>2395</c:v>
                </c:pt>
                <c:pt idx="3">
                  <c:v>2416</c:v>
                </c:pt>
                <c:pt idx="4">
                  <c:v>2427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0-4F24-9653-85D435E71CEC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28.12.2020 - 03.01.2021</c:v>
                </c:pt>
                <c:pt idx="1">
                  <c:v>04.01.2021 - 10.01.2021</c:v>
                </c:pt>
                <c:pt idx="2">
                  <c:v>11.01.2021 - 17.01.2021</c:v>
                </c:pt>
                <c:pt idx="3">
                  <c:v>18.01.2021 - 24.01.2021</c:v>
                </c:pt>
                <c:pt idx="4">
                  <c:v>25.01.2021 - 31.01.2021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0-4F24-9653-85D435E71C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1309</c:v>
                </c:pt>
                <c:pt idx="2">
                  <c:v>192</c:v>
                </c:pt>
                <c:pt idx="3">
                  <c:v>505</c:v>
                </c:pt>
                <c:pt idx="4">
                  <c:v>136</c:v>
                </c:pt>
                <c:pt idx="5">
                  <c:v>92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A-4D2B-AC9C-D8D92D81980A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38</c:v>
                </c:pt>
                <c:pt idx="2">
                  <c:v>5</c:v>
                </c:pt>
                <c:pt idx="3">
                  <c:v>12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A-4D2B-AC9C-D8D92D81980A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18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CA-4D2B-AC9C-D8D92D81980A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CA-4D2B-AC9C-D8D92D81980A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CA-4D2B-AC9C-D8D92D81980A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CA-4D2B-AC9C-D8D92D81980A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CA-4D2B-AC9C-D8D92D81980A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CA-4D2B-AC9C-D8D92D81980A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CA-4D2B-AC9C-D8D92D81980A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CA-4D2B-AC9C-D8D92D81980A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121</c:v>
                </c:pt>
                <c:pt idx="2">
                  <c:v>32</c:v>
                </c:pt>
                <c:pt idx="3">
                  <c:v>15</c:v>
                </c:pt>
                <c:pt idx="4">
                  <c:v>10</c:v>
                </c:pt>
                <c:pt idx="5">
                  <c:v>30</c:v>
                </c:pt>
                <c:pt idx="6">
                  <c:v>0</c:v>
                </c:pt>
                <c:pt idx="7">
                  <c:v>0</c:v>
                </c:pt>
                <c:pt idx="8">
                  <c:v>28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CA-4D2B-AC9C-D8D92D81980A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CA-4D2B-AC9C-D8D92D81980A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CA-4D2B-AC9C-D8D92D81980A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CA-4D2B-AC9C-D8D92D81980A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CA-4D2B-AC9C-D8D92D819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48</c:v>
                </c:pt>
                <c:pt idx="2">
                  <c:v>69</c:v>
                </c:pt>
                <c:pt idx="4">
                  <c:v>3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D-499A-B79D-3E61E27A7370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6</c:v>
                </c:pt>
                <c:pt idx="2">
                  <c:v>12</c:v>
                </c:pt>
                <c:pt idx="4">
                  <c:v>21</c:v>
                </c:pt>
                <c:pt idx="6">
                  <c:v>48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D-499A-B79D-3E61E27A7370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17</c:v>
                </c:pt>
                <c:pt idx="2">
                  <c:v>17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1D-499A-B79D-3E61E27A7370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3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1D-499A-B79D-3E61E27A7370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4</c:v>
                </c:pt>
                <c:pt idx="2">
                  <c:v>5</c:v>
                </c:pt>
                <c:pt idx="4">
                  <c:v>5</c:v>
                </c:pt>
                <c:pt idx="6">
                  <c:v>7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1D-499A-B79D-3E61E27A7370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31</c:v>
                </c:pt>
                <c:pt idx="2">
                  <c:v>35</c:v>
                </c:pt>
                <c:pt idx="4">
                  <c:v>13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1D-499A-B79D-3E61E27A7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27249</c:v>
                </c:pt>
                <c:pt idx="1">
                  <c:v>12005</c:v>
                </c:pt>
                <c:pt idx="2">
                  <c:v>1766</c:v>
                </c:pt>
                <c:pt idx="3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140-86C7-91B35D43F2A8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1832</c:v>
                </c:pt>
                <c:pt idx="1">
                  <c:v>930</c:v>
                </c:pt>
                <c:pt idx="2">
                  <c:v>79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E-4140-86C7-91B35D43F2A8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450</c:v>
                </c:pt>
                <c:pt idx="1">
                  <c:v>339</c:v>
                </c:pt>
                <c:pt idx="2">
                  <c:v>32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E-4140-86C7-91B35D43F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E678-430D-9FE7-8383674FBFBC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E678-430D-9FE7-8383674FBFBC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E678-430D-9FE7-8383674F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27249</c:v>
                </c:pt>
                <c:pt idx="1">
                  <c:v>12005</c:v>
                </c:pt>
                <c:pt idx="2">
                  <c:v>1766</c:v>
                </c:pt>
                <c:pt idx="3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7-4CF2-9F55-9AFB57398FEF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1832</c:v>
                </c:pt>
                <c:pt idx="1">
                  <c:v>930</c:v>
                </c:pt>
                <c:pt idx="2">
                  <c:v>79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7-4CF2-9F55-9AFB57398FEF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01.01.2021 - 31.01.2021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450</c:v>
                </c:pt>
                <c:pt idx="1">
                  <c:v>339</c:v>
                </c:pt>
                <c:pt idx="2">
                  <c:v>32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7-4CF2-9F55-9AFB5739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1"/>
  <sheetViews>
    <sheetView showGridLines="0" tabSelected="1" zoomScaleNormal="100" zoomScalePageLayoutView="70" workbookViewId="0">
      <selection activeCell="T1" sqref="T1:AC15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9" x14ac:dyDescent="0.3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3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3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3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35">
      <c r="E5" s="292" t="s">
        <v>69</v>
      </c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35"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35"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35"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45">
      <c r="E9" s="293" t="str">
        <f>CONCATENATE("w okresie ",Arkusz18!A2," - ",Arkusz18!B2," r.")</f>
        <v>w okresie 01.01.2021 - 31.01.2021 r.</v>
      </c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3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3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3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3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x14ac:dyDescent="0.35"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ht="18" x14ac:dyDescent="0.35">
      <c r="A15" s="8" t="s">
        <v>73</v>
      </c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ht="18" x14ac:dyDescent="0.35">
      <c r="A16" s="8"/>
    </row>
    <row r="18" spans="1:26" x14ac:dyDescent="0.35">
      <c r="A18" s="127" t="s">
        <v>143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</row>
    <row r="19" spans="1:26" x14ac:dyDescent="0.3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</row>
    <row r="20" spans="1:26" x14ac:dyDescent="0.3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79" t="s">
        <v>2</v>
      </c>
      <c r="H22" s="80"/>
      <c r="I22" s="80"/>
      <c r="J22" s="80"/>
      <c r="K22" s="80" t="s">
        <v>3</v>
      </c>
      <c r="L22" s="80"/>
      <c r="M22" s="83" t="str">
        <f>CONCATENATE("decyzje ",Arkusz18!A2," - ",Arkusz18!B2," r.")</f>
        <v>decyzje 01.01.2021 - 31.01.2021 r.</v>
      </c>
      <c r="N22" s="83"/>
      <c r="O22" s="83"/>
      <c r="P22" s="83"/>
      <c r="Q22" s="83"/>
      <c r="R22" s="84"/>
    </row>
    <row r="23" spans="1:26" ht="60" customHeight="1" x14ac:dyDescent="0.35">
      <c r="G23" s="81"/>
      <c r="H23" s="82"/>
      <c r="I23" s="82"/>
      <c r="J23" s="82"/>
      <c r="K23" s="82"/>
      <c r="L23" s="82"/>
      <c r="M23" s="85" t="s">
        <v>25</v>
      </c>
      <c r="N23" s="85"/>
      <c r="O23" s="85" t="s">
        <v>26</v>
      </c>
      <c r="P23" s="85"/>
      <c r="Q23" s="85" t="s">
        <v>27</v>
      </c>
      <c r="R23" s="100"/>
    </row>
    <row r="24" spans="1:26" x14ac:dyDescent="0.35">
      <c r="G24" s="216" t="s">
        <v>37</v>
      </c>
      <c r="H24" s="217"/>
      <c r="I24" s="217"/>
      <c r="J24" s="217"/>
      <c r="K24" s="166">
        <f>Arkusz9!B5</f>
        <v>27249</v>
      </c>
      <c r="L24" s="166"/>
      <c r="M24" s="106">
        <f>Arkusz9!B3</f>
        <v>12005</v>
      </c>
      <c r="N24" s="106"/>
      <c r="O24" s="106">
        <f>Arkusz9!B2</f>
        <v>1766</v>
      </c>
      <c r="P24" s="106"/>
      <c r="Q24" s="106">
        <f>Arkusz9!B4</f>
        <v>575</v>
      </c>
      <c r="R24" s="107"/>
    </row>
    <row r="25" spans="1:26" x14ac:dyDescent="0.35">
      <c r="G25" s="254" t="s">
        <v>38</v>
      </c>
      <c r="H25" s="255"/>
      <c r="I25" s="255"/>
      <c r="J25" s="255"/>
      <c r="K25" s="253">
        <f>Arkusz9!B13</f>
        <v>1832</v>
      </c>
      <c r="L25" s="253"/>
      <c r="M25" s="258">
        <f>Arkusz9!B11</f>
        <v>930</v>
      </c>
      <c r="N25" s="258"/>
      <c r="O25" s="258">
        <f>Arkusz9!B10</f>
        <v>79</v>
      </c>
      <c r="P25" s="258"/>
      <c r="Q25" s="258">
        <f>Arkusz9!B12</f>
        <v>59</v>
      </c>
      <c r="R25" s="259"/>
    </row>
    <row r="26" spans="1:26" ht="15" thickBot="1" x14ac:dyDescent="0.4">
      <c r="G26" s="93" t="s">
        <v>24</v>
      </c>
      <c r="H26" s="94"/>
      <c r="I26" s="94"/>
      <c r="J26" s="94"/>
      <c r="K26" s="215">
        <f>Arkusz9!B9</f>
        <v>450</v>
      </c>
      <c r="L26" s="215"/>
      <c r="M26" s="213">
        <f>Arkusz9!B7</f>
        <v>339</v>
      </c>
      <c r="N26" s="213"/>
      <c r="O26" s="213">
        <f>Arkusz9!B6</f>
        <v>32</v>
      </c>
      <c r="P26" s="213"/>
      <c r="Q26" s="213">
        <f>Arkusz9!B8</f>
        <v>29</v>
      </c>
      <c r="R26" s="214"/>
    </row>
    <row r="27" spans="1:26" ht="15" thickBot="1" x14ac:dyDescent="0.4">
      <c r="G27" s="290" t="s">
        <v>75</v>
      </c>
      <c r="H27" s="291"/>
      <c r="I27" s="291"/>
      <c r="J27" s="291"/>
      <c r="K27" s="256">
        <f>SUM(K24:K26)</f>
        <v>29531</v>
      </c>
      <c r="L27" s="256"/>
      <c r="M27" s="256">
        <f>SUM(M24:M26)</f>
        <v>13274</v>
      </c>
      <c r="N27" s="256"/>
      <c r="O27" s="256">
        <f>SUM(O24:O26)</f>
        <v>1877</v>
      </c>
      <c r="P27" s="256"/>
      <c r="Q27" s="256">
        <f>SUM(Q24:Q26)</f>
        <v>663</v>
      </c>
      <c r="R27" s="257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67" t="s">
        <v>2</v>
      </c>
      <c r="H46" s="68"/>
      <c r="I46" s="68"/>
      <c r="J46" s="68"/>
      <c r="K46" s="68"/>
      <c r="L46" s="68"/>
      <c r="M46" s="68"/>
      <c r="N46" s="68"/>
      <c r="O46" s="71" t="s">
        <v>3</v>
      </c>
      <c r="P46" s="71"/>
      <c r="Q46" s="62" t="s">
        <v>80</v>
      </c>
      <c r="R46" s="63"/>
      <c r="U46" s="24"/>
      <c r="V46" s="24"/>
      <c r="W46" s="24"/>
      <c r="X46" s="24"/>
      <c r="Y46" s="26"/>
    </row>
    <row r="47" spans="7:26" x14ac:dyDescent="0.35">
      <c r="G47" s="69"/>
      <c r="H47" s="70"/>
      <c r="I47" s="70"/>
      <c r="J47" s="70"/>
      <c r="K47" s="70"/>
      <c r="L47" s="70"/>
      <c r="M47" s="70"/>
      <c r="N47" s="70"/>
      <c r="O47" s="72"/>
      <c r="P47" s="72"/>
      <c r="Q47" s="64"/>
      <c r="R47" s="65"/>
      <c r="U47" s="24"/>
      <c r="V47" s="24"/>
      <c r="W47" s="24"/>
      <c r="X47" s="24"/>
      <c r="Y47" s="26"/>
    </row>
    <row r="48" spans="7:26" x14ac:dyDescent="0.35">
      <c r="G48" s="73" t="s">
        <v>76</v>
      </c>
      <c r="H48" s="74"/>
      <c r="I48" s="74"/>
      <c r="J48" s="74"/>
      <c r="K48" s="74"/>
      <c r="L48" s="74"/>
      <c r="M48" s="74"/>
      <c r="N48" s="74"/>
      <c r="O48" s="75">
        <f>Arkusz10!A2</f>
        <v>437</v>
      </c>
      <c r="P48" s="75"/>
      <c r="Q48" s="52">
        <f>Arkusz10!A3</f>
        <v>305</v>
      </c>
      <c r="R48" s="53"/>
      <c r="U48" s="24"/>
      <c r="V48" s="24"/>
      <c r="W48" s="24"/>
      <c r="X48" s="24"/>
      <c r="Y48" s="26"/>
    </row>
    <row r="49" spans="7:26" x14ac:dyDescent="0.35">
      <c r="G49" s="76" t="s">
        <v>77</v>
      </c>
      <c r="H49" s="77"/>
      <c r="I49" s="77"/>
      <c r="J49" s="77"/>
      <c r="K49" s="77"/>
      <c r="L49" s="77"/>
      <c r="M49" s="77"/>
      <c r="N49" s="77"/>
      <c r="O49" s="78">
        <f>Arkusz10!A4</f>
        <v>54</v>
      </c>
      <c r="P49" s="78"/>
      <c r="Q49" s="58">
        <f>Arkusz10!A5</f>
        <v>69</v>
      </c>
      <c r="R49" s="59"/>
      <c r="U49" s="24"/>
      <c r="V49" s="24"/>
      <c r="W49" s="24"/>
      <c r="X49" s="24"/>
      <c r="Y49" s="26"/>
    </row>
    <row r="50" spans="7:26" x14ac:dyDescent="0.35">
      <c r="G50" s="73" t="s">
        <v>78</v>
      </c>
      <c r="H50" s="74"/>
      <c r="I50" s="74"/>
      <c r="J50" s="74"/>
      <c r="K50" s="74"/>
      <c r="L50" s="74"/>
      <c r="M50" s="74"/>
      <c r="N50" s="74"/>
      <c r="O50" s="75">
        <f>Arkusz10!A6</f>
        <v>23</v>
      </c>
      <c r="P50" s="75"/>
      <c r="Q50" s="52">
        <f>Arkusz10!A7</f>
        <v>21</v>
      </c>
      <c r="R50" s="53"/>
      <c r="U50" s="24"/>
      <c r="V50" s="24"/>
      <c r="W50" s="24"/>
      <c r="X50" s="24"/>
      <c r="Y50" s="26"/>
    </row>
    <row r="51" spans="7:26" ht="15" thickBot="1" x14ac:dyDescent="0.4">
      <c r="G51" s="96" t="s">
        <v>79</v>
      </c>
      <c r="H51" s="97"/>
      <c r="I51" s="97"/>
      <c r="J51" s="97"/>
      <c r="K51" s="97"/>
      <c r="L51" s="97"/>
      <c r="M51" s="97"/>
      <c r="N51" s="97"/>
      <c r="O51" s="95">
        <f>Arkusz10!A8</f>
        <v>3</v>
      </c>
      <c r="P51" s="95"/>
      <c r="Q51" s="54">
        <f>Arkusz10!A9</f>
        <v>0</v>
      </c>
      <c r="R51" s="55"/>
      <c r="U51" s="24"/>
      <c r="V51" s="24"/>
      <c r="W51" s="24"/>
      <c r="X51" s="24"/>
      <c r="Y51" s="26"/>
    </row>
    <row r="52" spans="7:26" ht="15" thickBot="1" x14ac:dyDescent="0.4">
      <c r="G52" s="98" t="s">
        <v>75</v>
      </c>
      <c r="H52" s="99"/>
      <c r="I52" s="99"/>
      <c r="J52" s="99"/>
      <c r="K52" s="99"/>
      <c r="L52" s="99"/>
      <c r="M52" s="99"/>
      <c r="N52" s="99"/>
      <c r="O52" s="60">
        <f>SUM(O48:O51)</f>
        <v>517</v>
      </c>
      <c r="P52" s="60"/>
      <c r="Q52" s="56">
        <f>SUM(Q48:Q51)</f>
        <v>395</v>
      </c>
      <c r="R52" s="57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79" t="s">
        <v>2</v>
      </c>
      <c r="H56" s="80"/>
      <c r="I56" s="80"/>
      <c r="J56" s="80"/>
      <c r="K56" s="80" t="s">
        <v>3</v>
      </c>
      <c r="L56" s="80"/>
      <c r="M56" s="83" t="str">
        <f>CONCATENATE("decyzje ",Arkusz18!C2," - ",Arkusz18!B2," r.")</f>
        <v>decyzje 01.01.2021 - 31.01.2021 r.</v>
      </c>
      <c r="N56" s="83"/>
      <c r="O56" s="83"/>
      <c r="P56" s="83"/>
      <c r="Q56" s="83"/>
      <c r="R56" s="84"/>
      <c r="V56" s="24"/>
      <c r="W56" s="24"/>
      <c r="X56" s="24"/>
      <c r="Y56" s="26"/>
      <c r="Z56" s="24"/>
    </row>
    <row r="57" spans="7:26" ht="63.75" customHeight="1" x14ac:dyDescent="0.35">
      <c r="G57" s="81"/>
      <c r="H57" s="82"/>
      <c r="I57" s="82"/>
      <c r="J57" s="82"/>
      <c r="K57" s="82"/>
      <c r="L57" s="82"/>
      <c r="M57" s="85" t="s">
        <v>25</v>
      </c>
      <c r="N57" s="85"/>
      <c r="O57" s="85" t="s">
        <v>26</v>
      </c>
      <c r="P57" s="85"/>
      <c r="Q57" s="85" t="s">
        <v>27</v>
      </c>
      <c r="R57" s="100"/>
      <c r="V57" s="24"/>
      <c r="W57" s="24"/>
      <c r="X57" s="24"/>
      <c r="Y57" s="26"/>
      <c r="Z57" s="24"/>
    </row>
    <row r="58" spans="7:26" x14ac:dyDescent="0.35">
      <c r="G58" s="216" t="s">
        <v>37</v>
      </c>
      <c r="H58" s="217"/>
      <c r="I58" s="217"/>
      <c r="J58" s="217"/>
      <c r="K58" s="166">
        <f>Arkusz11!B5</f>
        <v>27249</v>
      </c>
      <c r="L58" s="166"/>
      <c r="M58" s="106">
        <f>Arkusz11!B3</f>
        <v>12005</v>
      </c>
      <c r="N58" s="106"/>
      <c r="O58" s="106">
        <f>Arkusz11!B2</f>
        <v>1766</v>
      </c>
      <c r="P58" s="106"/>
      <c r="Q58" s="106">
        <f>Arkusz11!B4</f>
        <v>575</v>
      </c>
      <c r="R58" s="107"/>
      <c r="V58" s="24"/>
      <c r="W58" s="24"/>
      <c r="X58" s="24"/>
      <c r="Y58" s="26"/>
      <c r="Z58" s="24"/>
    </row>
    <row r="59" spans="7:26" x14ac:dyDescent="0.35">
      <c r="G59" s="254" t="s">
        <v>38</v>
      </c>
      <c r="H59" s="255"/>
      <c r="I59" s="255"/>
      <c r="J59" s="255"/>
      <c r="K59" s="253">
        <f>Arkusz11!B13</f>
        <v>1832</v>
      </c>
      <c r="L59" s="253"/>
      <c r="M59" s="258">
        <f>Arkusz11!B11</f>
        <v>930</v>
      </c>
      <c r="N59" s="258"/>
      <c r="O59" s="258">
        <f>Arkusz11!B10</f>
        <v>79</v>
      </c>
      <c r="P59" s="258"/>
      <c r="Q59" s="258">
        <f>Arkusz11!B12</f>
        <v>59</v>
      </c>
      <c r="R59" s="259"/>
      <c r="V59" s="24"/>
      <c r="W59" s="24"/>
      <c r="X59" s="24"/>
      <c r="Y59" s="26"/>
      <c r="Z59" s="24"/>
    </row>
    <row r="60" spans="7:26" ht="15" thickBot="1" x14ac:dyDescent="0.4">
      <c r="G60" s="93" t="s">
        <v>24</v>
      </c>
      <c r="H60" s="94"/>
      <c r="I60" s="94"/>
      <c r="J60" s="94"/>
      <c r="K60" s="215">
        <f>Arkusz11!B9</f>
        <v>450</v>
      </c>
      <c r="L60" s="215"/>
      <c r="M60" s="213">
        <f>Arkusz11!B7</f>
        <v>339</v>
      </c>
      <c r="N60" s="213"/>
      <c r="O60" s="213">
        <f>Arkusz11!B6</f>
        <v>32</v>
      </c>
      <c r="P60" s="213"/>
      <c r="Q60" s="213">
        <f>Arkusz11!B8</f>
        <v>29</v>
      </c>
      <c r="R60" s="214"/>
      <c r="V60" s="24"/>
      <c r="W60" s="24"/>
      <c r="X60" s="24"/>
      <c r="Y60" s="26"/>
      <c r="Z60" s="24"/>
    </row>
    <row r="61" spans="7:26" ht="15" thickBot="1" x14ac:dyDescent="0.4">
      <c r="G61" s="290" t="s">
        <v>75</v>
      </c>
      <c r="H61" s="291"/>
      <c r="I61" s="291"/>
      <c r="J61" s="291"/>
      <c r="K61" s="256">
        <f>SUM(K58:L60)</f>
        <v>29531</v>
      </c>
      <c r="L61" s="256"/>
      <c r="M61" s="256">
        <f t="shared" ref="M61" si="0">SUM(M58:N60)</f>
        <v>13274</v>
      </c>
      <c r="N61" s="256"/>
      <c r="O61" s="256">
        <f t="shared" ref="O61" si="1">SUM(O58:P60)</f>
        <v>1877</v>
      </c>
      <c r="P61" s="256"/>
      <c r="Q61" s="256">
        <f t="shared" ref="Q61" si="2">SUM(Q58:R60)</f>
        <v>663</v>
      </c>
      <c r="R61" s="257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67" t="s">
        <v>2</v>
      </c>
      <c r="H82" s="68"/>
      <c r="I82" s="68"/>
      <c r="J82" s="68"/>
      <c r="K82" s="68"/>
      <c r="L82" s="68"/>
      <c r="M82" s="68"/>
      <c r="N82" s="68"/>
      <c r="O82" s="71" t="s">
        <v>3</v>
      </c>
      <c r="P82" s="71"/>
      <c r="Q82" s="62" t="s">
        <v>80</v>
      </c>
      <c r="R82" s="63"/>
    </row>
    <row r="83" spans="1:25" x14ac:dyDescent="0.35">
      <c r="G83" s="69"/>
      <c r="H83" s="70"/>
      <c r="I83" s="70"/>
      <c r="J83" s="70"/>
      <c r="K83" s="70"/>
      <c r="L83" s="70"/>
      <c r="M83" s="70"/>
      <c r="N83" s="70"/>
      <c r="O83" s="72"/>
      <c r="P83" s="72"/>
      <c r="Q83" s="64"/>
      <c r="R83" s="65"/>
    </row>
    <row r="84" spans="1:25" x14ac:dyDescent="0.35">
      <c r="G84" s="73" t="s">
        <v>76</v>
      </c>
      <c r="H84" s="74"/>
      <c r="I84" s="74"/>
      <c r="J84" s="74"/>
      <c r="K84" s="74"/>
      <c r="L84" s="74"/>
      <c r="M84" s="74"/>
      <c r="N84" s="74"/>
      <c r="O84" s="75">
        <f>Arkusz12!A2</f>
        <v>437</v>
      </c>
      <c r="P84" s="75"/>
      <c r="Q84" s="52">
        <f>Arkusz12!A3</f>
        <v>305</v>
      </c>
      <c r="R84" s="53"/>
    </row>
    <row r="85" spans="1:25" x14ac:dyDescent="0.35">
      <c r="G85" s="76" t="s">
        <v>77</v>
      </c>
      <c r="H85" s="77"/>
      <c r="I85" s="77"/>
      <c r="J85" s="77"/>
      <c r="K85" s="77"/>
      <c r="L85" s="77"/>
      <c r="M85" s="77"/>
      <c r="N85" s="77"/>
      <c r="O85" s="78">
        <f>Arkusz12!A4</f>
        <v>54</v>
      </c>
      <c r="P85" s="78"/>
      <c r="Q85" s="58">
        <f>Arkusz12!A5</f>
        <v>69</v>
      </c>
      <c r="R85" s="59"/>
    </row>
    <row r="86" spans="1:25" x14ac:dyDescent="0.35">
      <c r="G86" s="73" t="s">
        <v>78</v>
      </c>
      <c r="H86" s="74"/>
      <c r="I86" s="74"/>
      <c r="J86" s="74"/>
      <c r="K86" s="74"/>
      <c r="L86" s="74"/>
      <c r="M86" s="74"/>
      <c r="N86" s="74"/>
      <c r="O86" s="75">
        <f>Arkusz12!A6</f>
        <v>23</v>
      </c>
      <c r="P86" s="75"/>
      <c r="Q86" s="52">
        <f>Arkusz12!A7</f>
        <v>21</v>
      </c>
      <c r="R86" s="53"/>
    </row>
    <row r="87" spans="1:25" ht="15" thickBot="1" x14ac:dyDescent="0.4">
      <c r="G87" s="96" t="s">
        <v>79</v>
      </c>
      <c r="H87" s="97"/>
      <c r="I87" s="97"/>
      <c r="J87" s="97"/>
      <c r="K87" s="97"/>
      <c r="L87" s="97"/>
      <c r="M87" s="97"/>
      <c r="N87" s="97"/>
      <c r="O87" s="95">
        <f>Arkusz12!A8</f>
        <v>3</v>
      </c>
      <c r="P87" s="95"/>
      <c r="Q87" s="54">
        <f>Arkusz12!A9</f>
        <v>0</v>
      </c>
      <c r="R87" s="55"/>
    </row>
    <row r="88" spans="1:25" ht="15" thickBot="1" x14ac:dyDescent="0.4">
      <c r="G88" s="98" t="s">
        <v>75</v>
      </c>
      <c r="H88" s="99"/>
      <c r="I88" s="99"/>
      <c r="J88" s="99"/>
      <c r="K88" s="99"/>
      <c r="L88" s="99"/>
      <c r="M88" s="99"/>
      <c r="N88" s="99"/>
      <c r="O88" s="60">
        <f>SUM(O84:P87)</f>
        <v>517</v>
      </c>
      <c r="P88" s="60"/>
      <c r="Q88" s="60">
        <f>SUM(Q84:R87)</f>
        <v>395</v>
      </c>
      <c r="R88" s="61"/>
    </row>
    <row r="91" spans="1:25" x14ac:dyDescent="0.35">
      <c r="A91" s="126" t="s">
        <v>125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x14ac:dyDescent="0.3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x14ac:dyDescent="0.35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x14ac:dyDescent="0.3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x14ac:dyDescent="0.3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x14ac:dyDescent="0.3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6" x14ac:dyDescent="0.3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6" x14ac:dyDescent="0.3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6" x14ac:dyDescent="0.3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4" spans="1:26" ht="36" customHeight="1" x14ac:dyDescent="0.35">
      <c r="A104" s="127" t="s">
        <v>144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</row>
    <row r="105" spans="1:26" x14ac:dyDescent="0.3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6" t="str">
        <f>CONCATENATE(Arkusz18!C2," - ",Arkusz18!B2," r.")</f>
        <v>01.01.2021 - 31.01.2021 r.</v>
      </c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spans="1:26" ht="165" x14ac:dyDescent="0.35">
      <c r="C107" s="211" t="s">
        <v>2</v>
      </c>
      <c r="D107" s="212"/>
      <c r="E107" s="212"/>
      <c r="F107" s="212"/>
      <c r="G107" s="212"/>
      <c r="H107" s="212"/>
      <c r="I107" s="212"/>
      <c r="J107" s="212"/>
      <c r="K107" s="212"/>
      <c r="L107" s="296" t="s">
        <v>82</v>
      </c>
      <c r="M107" s="296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296" t="s">
        <v>81</v>
      </c>
      <c r="W107" s="297"/>
      <c r="Y107" s="3"/>
      <c r="Z107" s="6"/>
    </row>
    <row r="108" spans="1:26" x14ac:dyDescent="0.35">
      <c r="C108" s="170" t="s">
        <v>37</v>
      </c>
      <c r="D108" s="171"/>
      <c r="E108" s="171"/>
      <c r="F108" s="171"/>
      <c r="G108" s="171"/>
      <c r="H108" s="171"/>
      <c r="I108" s="171"/>
      <c r="J108" s="171"/>
      <c r="K108" s="171"/>
      <c r="L108" s="106">
        <f>Arkusz13!C2</f>
        <v>1309</v>
      </c>
      <c r="M108" s="106"/>
      <c r="N108" s="32">
        <f>Arkusz13!C18</f>
        <v>192</v>
      </c>
      <c r="O108" s="32">
        <f>Arkusz13!C34</f>
        <v>505</v>
      </c>
      <c r="P108" s="32">
        <f>Arkusz13!C50</f>
        <v>136</v>
      </c>
      <c r="Q108" s="32">
        <f>Arkusz13!C66</f>
        <v>92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930</v>
      </c>
      <c r="V108" s="166">
        <f t="shared" ref="V108:V122" si="3">SUM(N108:U108)</f>
        <v>1855</v>
      </c>
      <c r="W108" s="167"/>
      <c r="Y108" s="3"/>
      <c r="Z108" s="6"/>
    </row>
    <row r="109" spans="1:26" x14ac:dyDescent="0.35">
      <c r="C109" s="168" t="s">
        <v>38</v>
      </c>
      <c r="D109" s="169"/>
      <c r="E109" s="169"/>
      <c r="F109" s="169"/>
      <c r="G109" s="169"/>
      <c r="H109" s="169"/>
      <c r="I109" s="169"/>
      <c r="J109" s="169"/>
      <c r="K109" s="169"/>
      <c r="L109" s="106">
        <f>Arkusz13!C3</f>
        <v>38</v>
      </c>
      <c r="M109" s="106"/>
      <c r="N109" s="32">
        <f>Arkusz13!C19</f>
        <v>5</v>
      </c>
      <c r="O109" s="32">
        <f>Arkusz13!C35</f>
        <v>12</v>
      </c>
      <c r="P109" s="32">
        <f>Arkusz13!C51</f>
        <v>7</v>
      </c>
      <c r="Q109" s="32">
        <f>Arkusz13!C67</f>
        <v>6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23</v>
      </c>
      <c r="V109" s="166">
        <f t="shared" si="3"/>
        <v>53</v>
      </c>
      <c r="W109" s="167"/>
      <c r="Y109" s="3"/>
      <c r="Z109" s="6"/>
    </row>
    <row r="110" spans="1:26" x14ac:dyDescent="0.35">
      <c r="C110" s="170" t="s">
        <v>39</v>
      </c>
      <c r="D110" s="171"/>
      <c r="E110" s="171"/>
      <c r="F110" s="171"/>
      <c r="G110" s="171"/>
      <c r="H110" s="171"/>
      <c r="I110" s="171"/>
      <c r="J110" s="171"/>
      <c r="K110" s="171"/>
      <c r="L110" s="106">
        <f>Arkusz13!C4</f>
        <v>18</v>
      </c>
      <c r="M110" s="106"/>
      <c r="N110" s="32">
        <f>Arkusz13!C20</f>
        <v>3</v>
      </c>
      <c r="O110" s="32">
        <f>Arkusz13!C36</f>
        <v>1</v>
      </c>
      <c r="P110" s="32">
        <f>Arkusz13!C52</f>
        <v>2</v>
      </c>
      <c r="Q110" s="32">
        <f>Arkusz13!C68</f>
        <v>1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15</v>
      </c>
      <c r="V110" s="166">
        <f t="shared" si="3"/>
        <v>22</v>
      </c>
      <c r="W110" s="167"/>
      <c r="Y110" s="3"/>
      <c r="Z110" s="6"/>
    </row>
    <row r="111" spans="1:26" x14ac:dyDescent="0.35">
      <c r="C111" s="168" t="s">
        <v>40</v>
      </c>
      <c r="D111" s="169"/>
      <c r="E111" s="169"/>
      <c r="F111" s="169"/>
      <c r="G111" s="169"/>
      <c r="H111" s="169"/>
      <c r="I111" s="169"/>
      <c r="J111" s="169"/>
      <c r="K111" s="169"/>
      <c r="L111" s="106">
        <f>Arkusz13!C5</f>
        <v>3</v>
      </c>
      <c r="M111" s="106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0</v>
      </c>
      <c r="V111" s="166">
        <f t="shared" si="3"/>
        <v>0</v>
      </c>
      <c r="W111" s="167"/>
      <c r="Y111" s="3"/>
      <c r="Z111" s="6"/>
    </row>
    <row r="112" spans="1:26" x14ac:dyDescent="0.35">
      <c r="C112" s="170" t="s">
        <v>41</v>
      </c>
      <c r="D112" s="171"/>
      <c r="E112" s="171"/>
      <c r="F112" s="171"/>
      <c r="G112" s="171"/>
      <c r="H112" s="171"/>
      <c r="I112" s="171"/>
      <c r="J112" s="171"/>
      <c r="K112" s="171"/>
      <c r="L112" s="106">
        <f>Arkusz13!C6</f>
        <v>0</v>
      </c>
      <c r="M112" s="106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66">
        <f t="shared" si="3"/>
        <v>0</v>
      </c>
      <c r="W112" s="167"/>
      <c r="Y112" s="3"/>
      <c r="Z112" s="6"/>
    </row>
    <row r="113" spans="1:26" x14ac:dyDescent="0.35">
      <c r="C113" s="168" t="s">
        <v>49</v>
      </c>
      <c r="D113" s="169"/>
      <c r="E113" s="169"/>
      <c r="F113" s="169"/>
      <c r="G113" s="169"/>
      <c r="H113" s="169"/>
      <c r="I113" s="169"/>
      <c r="J113" s="169"/>
      <c r="K113" s="169"/>
      <c r="L113" s="106">
        <f>Arkusz13!C7</f>
        <v>0</v>
      </c>
      <c r="M113" s="106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0</v>
      </c>
      <c r="V113" s="166">
        <f t="shared" si="3"/>
        <v>0</v>
      </c>
      <c r="W113" s="167"/>
      <c r="Y113" s="3"/>
      <c r="Z113" s="6"/>
    </row>
    <row r="114" spans="1:26" x14ac:dyDescent="0.35">
      <c r="C114" s="170" t="s">
        <v>50</v>
      </c>
      <c r="D114" s="171"/>
      <c r="E114" s="171"/>
      <c r="F114" s="171"/>
      <c r="G114" s="171"/>
      <c r="H114" s="171"/>
      <c r="I114" s="171"/>
      <c r="J114" s="171"/>
      <c r="K114" s="171"/>
      <c r="L114" s="106">
        <f>Arkusz13!C8</f>
        <v>0</v>
      </c>
      <c r="M114" s="106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6">
        <f t="shared" si="3"/>
        <v>0</v>
      </c>
      <c r="W114" s="167"/>
      <c r="Y114" s="3"/>
      <c r="Z114" s="6"/>
    </row>
    <row r="115" spans="1:26" x14ac:dyDescent="0.35">
      <c r="C115" s="168" t="s">
        <v>4</v>
      </c>
      <c r="D115" s="169"/>
      <c r="E115" s="169"/>
      <c r="F115" s="169"/>
      <c r="G115" s="169"/>
      <c r="H115" s="169"/>
      <c r="I115" s="169"/>
      <c r="J115" s="169"/>
      <c r="K115" s="169"/>
      <c r="L115" s="106">
        <f>Arkusz13!C9</f>
        <v>0</v>
      </c>
      <c r="M115" s="106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6">
        <f t="shared" si="3"/>
        <v>0</v>
      </c>
      <c r="W115" s="167"/>
      <c r="Y115" s="3"/>
      <c r="Z115" s="6"/>
    </row>
    <row r="116" spans="1:26" x14ac:dyDescent="0.35">
      <c r="C116" s="170" t="s">
        <v>42</v>
      </c>
      <c r="D116" s="171"/>
      <c r="E116" s="171"/>
      <c r="F116" s="171"/>
      <c r="G116" s="171"/>
      <c r="H116" s="171"/>
      <c r="I116" s="171"/>
      <c r="J116" s="171"/>
      <c r="K116" s="171"/>
      <c r="L116" s="106">
        <f>Arkusz13!C10</f>
        <v>0</v>
      </c>
      <c r="M116" s="106"/>
      <c r="N116" s="32">
        <f>Arkusz13!C26</f>
        <v>0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6">
        <f t="shared" si="3"/>
        <v>0</v>
      </c>
      <c r="W116" s="167"/>
      <c r="Y116" s="3"/>
      <c r="Z116" s="6"/>
    </row>
    <row r="117" spans="1:26" x14ac:dyDescent="0.35">
      <c r="C117" s="168" t="s">
        <v>43</v>
      </c>
      <c r="D117" s="169"/>
      <c r="E117" s="169"/>
      <c r="F117" s="169"/>
      <c r="G117" s="169"/>
      <c r="H117" s="169"/>
      <c r="I117" s="169"/>
      <c r="J117" s="169"/>
      <c r="K117" s="169"/>
      <c r="L117" s="106">
        <f>Arkusz13!C11</f>
        <v>0</v>
      </c>
      <c r="M117" s="106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166">
        <f t="shared" si="3"/>
        <v>0</v>
      </c>
      <c r="W117" s="167"/>
      <c r="Y117" s="3"/>
      <c r="Z117" s="6"/>
    </row>
    <row r="118" spans="1:26" x14ac:dyDescent="0.35">
      <c r="C118" s="170" t="s">
        <v>44</v>
      </c>
      <c r="D118" s="171"/>
      <c r="E118" s="171"/>
      <c r="F118" s="171"/>
      <c r="G118" s="171"/>
      <c r="H118" s="171"/>
      <c r="I118" s="171"/>
      <c r="J118" s="171"/>
      <c r="K118" s="171"/>
      <c r="L118" s="106">
        <f>Arkusz13!C12</f>
        <v>121</v>
      </c>
      <c r="M118" s="106"/>
      <c r="N118" s="32">
        <f>Arkusz13!C28</f>
        <v>32</v>
      </c>
      <c r="O118" s="32">
        <f>Arkusz13!C44</f>
        <v>15</v>
      </c>
      <c r="P118" s="32">
        <f>Arkusz13!C60</f>
        <v>10</v>
      </c>
      <c r="Q118" s="32">
        <f>Arkusz13!C76</f>
        <v>30</v>
      </c>
      <c r="R118" s="32">
        <f>Arkusz13!C92</f>
        <v>0</v>
      </c>
      <c r="S118" s="32">
        <f>Arkusz13!C108</f>
        <v>0</v>
      </c>
      <c r="T118" s="32">
        <f>Arkusz13!C124</f>
        <v>28</v>
      </c>
      <c r="U118" s="32">
        <f>Arkusz13!C140-SUM(N118:T118)</f>
        <v>11</v>
      </c>
      <c r="V118" s="166">
        <f t="shared" si="3"/>
        <v>126</v>
      </c>
      <c r="W118" s="167"/>
      <c r="Y118" s="3"/>
      <c r="Z118" s="6"/>
    </row>
    <row r="119" spans="1:26" x14ac:dyDescent="0.35">
      <c r="C119" s="170" t="s">
        <v>11</v>
      </c>
      <c r="D119" s="171"/>
      <c r="E119" s="171"/>
      <c r="F119" s="171"/>
      <c r="G119" s="171"/>
      <c r="H119" s="171"/>
      <c r="I119" s="171"/>
      <c r="J119" s="171"/>
      <c r="K119" s="171"/>
      <c r="L119" s="106">
        <f>Arkusz13!C14</f>
        <v>0</v>
      </c>
      <c r="M119" s="106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0</v>
      </c>
      <c r="V119" s="166">
        <f t="shared" si="3"/>
        <v>0</v>
      </c>
      <c r="W119" s="167"/>
      <c r="Y119" s="3"/>
      <c r="Z119" s="6"/>
    </row>
    <row r="120" spans="1:26" x14ac:dyDescent="0.35">
      <c r="C120" s="168" t="s">
        <v>46</v>
      </c>
      <c r="D120" s="169"/>
      <c r="E120" s="169"/>
      <c r="F120" s="169"/>
      <c r="G120" s="169"/>
      <c r="H120" s="169"/>
      <c r="I120" s="169"/>
      <c r="J120" s="169"/>
      <c r="K120" s="169"/>
      <c r="L120" s="106">
        <f>Arkusz13!C15</f>
        <v>1</v>
      </c>
      <c r="M120" s="106"/>
      <c r="N120" s="32">
        <f>Arkusz13!C31</f>
        <v>4</v>
      </c>
      <c r="O120" s="32">
        <f>Arkusz13!C47</f>
        <v>0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0</v>
      </c>
      <c r="V120" s="166">
        <f t="shared" si="3"/>
        <v>4</v>
      </c>
      <c r="W120" s="167"/>
      <c r="Y120" s="3"/>
      <c r="Z120" s="6"/>
    </row>
    <row r="121" spans="1:26" x14ac:dyDescent="0.35">
      <c r="C121" s="170" t="s">
        <v>47</v>
      </c>
      <c r="D121" s="171"/>
      <c r="E121" s="171"/>
      <c r="F121" s="171"/>
      <c r="G121" s="171"/>
      <c r="H121" s="171"/>
      <c r="I121" s="171"/>
      <c r="J121" s="171"/>
      <c r="K121" s="171"/>
      <c r="L121" s="106">
        <f>Arkusz13!C16</f>
        <v>0</v>
      </c>
      <c r="M121" s="106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6">
        <f t="shared" si="3"/>
        <v>0</v>
      </c>
      <c r="W121" s="167"/>
      <c r="Y121" s="3"/>
      <c r="Z121" s="6"/>
    </row>
    <row r="122" spans="1:26" ht="15" thickBot="1" x14ac:dyDescent="0.4">
      <c r="C122" s="294" t="s">
        <v>48</v>
      </c>
      <c r="D122" s="295"/>
      <c r="E122" s="295"/>
      <c r="F122" s="295"/>
      <c r="G122" s="295"/>
      <c r="H122" s="295"/>
      <c r="I122" s="295"/>
      <c r="J122" s="295"/>
      <c r="K122" s="295"/>
      <c r="L122" s="106">
        <f>Arkusz13!C17</f>
        <v>0</v>
      </c>
      <c r="M122" s="106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0</v>
      </c>
      <c r="V122" s="166">
        <f t="shared" si="3"/>
        <v>0</v>
      </c>
      <c r="W122" s="167"/>
      <c r="Y122" s="3"/>
      <c r="Z122" s="6"/>
    </row>
    <row r="123" spans="1:26" ht="15" thickBot="1" x14ac:dyDescent="0.4">
      <c r="C123" s="269" t="s">
        <v>1</v>
      </c>
      <c r="D123" s="270"/>
      <c r="E123" s="270"/>
      <c r="F123" s="270"/>
      <c r="G123" s="270"/>
      <c r="H123" s="270"/>
      <c r="I123" s="270"/>
      <c r="J123" s="270"/>
      <c r="K123" s="270"/>
      <c r="L123" s="262">
        <f>SUM(L108:L122)</f>
        <v>1490</v>
      </c>
      <c r="M123" s="262"/>
      <c r="N123" s="33">
        <f t="shared" ref="N123:V123" si="4">SUM(N108:N122)</f>
        <v>236</v>
      </c>
      <c r="O123" s="33">
        <f t="shared" si="4"/>
        <v>533</v>
      </c>
      <c r="P123" s="33">
        <f t="shared" si="4"/>
        <v>155</v>
      </c>
      <c r="Q123" s="33">
        <f t="shared" si="4"/>
        <v>129</v>
      </c>
      <c r="R123" s="33">
        <f t="shared" si="4"/>
        <v>0</v>
      </c>
      <c r="S123" s="33">
        <f t="shared" si="4"/>
        <v>0</v>
      </c>
      <c r="T123" s="33">
        <f t="shared" si="4"/>
        <v>28</v>
      </c>
      <c r="U123" s="33">
        <f t="shared" si="4"/>
        <v>979</v>
      </c>
      <c r="V123" s="262">
        <f t="shared" si="4"/>
        <v>2060</v>
      </c>
      <c r="W123" s="301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260" t="s">
        <v>2</v>
      </c>
      <c r="E149" s="261"/>
      <c r="F149" s="261"/>
      <c r="G149" s="261"/>
      <c r="H149" s="261"/>
      <c r="I149" s="261"/>
      <c r="J149" s="261"/>
      <c r="K149" s="261"/>
      <c r="L149" s="261" t="s">
        <v>3</v>
      </c>
      <c r="M149" s="261"/>
      <c r="N149" s="121" t="s">
        <v>89</v>
      </c>
      <c r="O149" s="121"/>
      <c r="P149" s="121"/>
      <c r="Q149" s="298" t="s">
        <v>90</v>
      </c>
      <c r="R149" s="299"/>
      <c r="S149" s="300"/>
    </row>
    <row r="150" spans="1:25" ht="15" thickBot="1" x14ac:dyDescent="0.4">
      <c r="D150" s="221" t="s">
        <v>88</v>
      </c>
      <c r="E150" s="222"/>
      <c r="F150" s="222"/>
      <c r="G150" s="222"/>
      <c r="H150" s="222"/>
      <c r="I150" s="222"/>
      <c r="J150" s="222"/>
      <c r="K150" s="222"/>
      <c r="L150" s="220">
        <f>Arkusz14!B2</f>
        <v>0</v>
      </c>
      <c r="M150" s="220"/>
      <c r="N150" s="220">
        <f>Arkusz14!B3</f>
        <v>0</v>
      </c>
      <c r="O150" s="220"/>
      <c r="P150" s="220"/>
      <c r="Q150" s="271">
        <f>Arkusz14!B4</f>
        <v>0</v>
      </c>
      <c r="R150" s="272"/>
      <c r="S150" s="273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126" t="s">
        <v>125</v>
      </c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</row>
    <row r="153" spans="1:25" x14ac:dyDescent="0.35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</row>
    <row r="154" spans="1:25" x14ac:dyDescent="0.35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</row>
    <row r="155" spans="1:25" x14ac:dyDescent="0.3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</row>
    <row r="156" spans="1:25" x14ac:dyDescent="0.35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</row>
    <row r="157" spans="1:25" x14ac:dyDescent="0.35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</row>
    <row r="159" spans="1:25" x14ac:dyDescent="0.35">
      <c r="A159" s="127" t="s">
        <v>145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</row>
    <row r="160" spans="1:25" ht="15" thickBot="1" x14ac:dyDescent="0.4"/>
    <row r="161" spans="1:25" x14ac:dyDescent="0.35">
      <c r="G161" s="211" t="s">
        <v>23</v>
      </c>
      <c r="H161" s="212"/>
      <c r="I161" s="212"/>
      <c r="J161" s="212"/>
      <c r="K161" s="80" t="s">
        <v>8</v>
      </c>
      <c r="L161" s="174"/>
    </row>
    <row r="162" spans="1:25" x14ac:dyDescent="0.35">
      <c r="G162" s="276" t="s">
        <v>13</v>
      </c>
      <c r="H162" s="277"/>
      <c r="I162" s="277"/>
      <c r="J162" s="277"/>
      <c r="K162" s="166"/>
      <c r="L162" s="167"/>
    </row>
    <row r="163" spans="1:25" x14ac:dyDescent="0.35">
      <c r="G163" s="278" t="s">
        <v>14</v>
      </c>
      <c r="H163" s="279"/>
      <c r="I163" s="279"/>
      <c r="J163" s="279"/>
      <c r="K163" s="166"/>
      <c r="L163" s="167"/>
    </row>
    <row r="164" spans="1:25" x14ac:dyDescent="0.35">
      <c r="G164" s="276" t="s">
        <v>15</v>
      </c>
      <c r="H164" s="277"/>
      <c r="I164" s="277"/>
      <c r="J164" s="277"/>
      <c r="K164" s="166"/>
      <c r="L164" s="167"/>
    </row>
    <row r="165" spans="1:25" x14ac:dyDescent="0.35">
      <c r="G165" s="278" t="s">
        <v>83</v>
      </c>
      <c r="H165" s="279"/>
      <c r="I165" s="279"/>
      <c r="J165" s="279"/>
      <c r="K165" s="166"/>
      <c r="L165" s="167"/>
    </row>
    <row r="166" spans="1:25" x14ac:dyDescent="0.35">
      <c r="G166" s="276" t="s">
        <v>84</v>
      </c>
      <c r="H166" s="277"/>
      <c r="I166" s="277"/>
      <c r="J166" s="277"/>
      <c r="K166" s="166"/>
      <c r="L166" s="167"/>
    </row>
    <row r="167" spans="1:25" x14ac:dyDescent="0.35">
      <c r="G167" s="218" t="s">
        <v>94</v>
      </c>
      <c r="H167" s="219"/>
      <c r="I167" s="219"/>
      <c r="J167" s="219"/>
      <c r="K167" s="166"/>
      <c r="L167" s="167"/>
    </row>
    <row r="168" spans="1:25" x14ac:dyDescent="0.35">
      <c r="G168" s="274" t="s">
        <v>16</v>
      </c>
      <c r="H168" s="275"/>
      <c r="I168" s="275"/>
      <c r="J168" s="275"/>
      <c r="K168" s="166"/>
      <c r="L168" s="167"/>
    </row>
    <row r="169" spans="1:25" x14ac:dyDescent="0.35">
      <c r="G169" s="218" t="s">
        <v>17</v>
      </c>
      <c r="H169" s="219"/>
      <c r="I169" s="219"/>
      <c r="J169" s="219"/>
      <c r="K169" s="166"/>
      <c r="L169" s="167"/>
    </row>
    <row r="170" spans="1:25" x14ac:dyDescent="0.35">
      <c r="G170" s="274" t="s">
        <v>18</v>
      </c>
      <c r="H170" s="275"/>
      <c r="I170" s="275"/>
      <c r="J170" s="275"/>
      <c r="K170" s="166"/>
      <c r="L170" s="167"/>
    </row>
    <row r="171" spans="1:25" x14ac:dyDescent="0.35">
      <c r="G171" s="218" t="s">
        <v>19</v>
      </c>
      <c r="H171" s="219"/>
      <c r="I171" s="219"/>
      <c r="J171" s="219"/>
      <c r="K171" s="166"/>
      <c r="L171" s="167"/>
    </row>
    <row r="172" spans="1:25" ht="15" thickBot="1" x14ac:dyDescent="0.4">
      <c r="G172" s="284" t="s">
        <v>85</v>
      </c>
      <c r="H172" s="285"/>
      <c r="I172" s="285"/>
      <c r="J172" s="285"/>
      <c r="K172" s="166"/>
      <c r="L172" s="167"/>
    </row>
    <row r="173" spans="1:25" ht="15" thickBot="1" x14ac:dyDescent="0.4">
      <c r="G173" s="302" t="s">
        <v>1</v>
      </c>
      <c r="H173" s="303"/>
      <c r="I173" s="303"/>
      <c r="J173" s="303"/>
      <c r="K173" s="88"/>
      <c r="L173" s="89"/>
    </row>
    <row r="175" spans="1:25" x14ac:dyDescent="0.35">
      <c r="A175" s="126" t="s">
        <v>125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</row>
    <row r="176" spans="1:25" x14ac:dyDescent="0.35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</row>
    <row r="177" spans="1:25" x14ac:dyDescent="0.35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</row>
    <row r="178" spans="1:25" x14ac:dyDescent="0.3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</row>
    <row r="179" spans="1:25" x14ac:dyDescent="0.35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</row>
    <row r="180" spans="1:25" x14ac:dyDescent="0.35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</row>
    <row r="181" spans="1:25" x14ac:dyDescent="0.35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</row>
    <row r="182" spans="1:25" x14ac:dyDescent="0.3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</row>
    <row r="185" spans="1:25" x14ac:dyDescent="0.35">
      <c r="A185" s="10" t="s">
        <v>146</v>
      </c>
      <c r="B185" s="10"/>
      <c r="C185" s="10"/>
      <c r="D185" s="10"/>
      <c r="E185" s="10"/>
      <c r="F185" s="10"/>
    </row>
    <row r="186" spans="1:25" ht="15" thickBot="1" x14ac:dyDescent="0.4"/>
    <row r="187" spans="1:25" x14ac:dyDescent="0.35">
      <c r="D187" s="79" t="s">
        <v>31</v>
      </c>
      <c r="E187" s="80"/>
      <c r="F187" s="80"/>
      <c r="G187" s="80"/>
      <c r="H187" s="80" t="s">
        <v>3</v>
      </c>
      <c r="I187" s="80"/>
      <c r="J187" s="80"/>
      <c r="K187" s="80" t="s">
        <v>22</v>
      </c>
      <c r="L187" s="80"/>
      <c r="M187" s="174"/>
    </row>
    <row r="188" spans="1:25" x14ac:dyDescent="0.35">
      <c r="D188" s="175" t="s">
        <v>20</v>
      </c>
      <c r="E188" s="176"/>
      <c r="F188" s="176"/>
      <c r="G188" s="176"/>
      <c r="H188" s="166"/>
      <c r="I188" s="166"/>
      <c r="J188" s="166"/>
      <c r="K188" s="166"/>
      <c r="L188" s="166"/>
      <c r="M188" s="167"/>
    </row>
    <row r="189" spans="1:25" x14ac:dyDescent="0.35">
      <c r="D189" s="177" t="s">
        <v>142</v>
      </c>
      <c r="E189" s="178"/>
      <c r="F189" s="178"/>
      <c r="G189" s="178"/>
      <c r="H189" s="166"/>
      <c r="I189" s="166"/>
      <c r="J189" s="166"/>
      <c r="K189" s="166"/>
      <c r="L189" s="166"/>
      <c r="M189" s="167"/>
    </row>
    <row r="190" spans="1:25" ht="15" thickBot="1" x14ac:dyDescent="0.4">
      <c r="D190" s="288" t="s">
        <v>21</v>
      </c>
      <c r="E190" s="289"/>
      <c r="F190" s="289"/>
      <c r="G190" s="289"/>
      <c r="H190" s="166"/>
      <c r="I190" s="166"/>
      <c r="J190" s="166"/>
      <c r="K190" s="166"/>
      <c r="L190" s="166"/>
      <c r="M190" s="167"/>
    </row>
    <row r="191" spans="1:25" ht="15" thickBot="1" x14ac:dyDescent="0.4">
      <c r="D191" s="286" t="s">
        <v>1</v>
      </c>
      <c r="E191" s="287"/>
      <c r="F191" s="287"/>
      <c r="G191" s="287"/>
      <c r="H191" s="88"/>
      <c r="I191" s="88"/>
      <c r="J191" s="88"/>
      <c r="K191" s="88"/>
      <c r="L191" s="88"/>
      <c r="M191" s="89"/>
    </row>
    <row r="192" spans="1:25" x14ac:dyDescent="0.3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3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3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35">
      <c r="A210" s="126" t="s">
        <v>125</v>
      </c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</row>
    <row r="211" spans="1:25" x14ac:dyDescent="0.35">
      <c r="A211" s="126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</row>
    <row r="212" spans="1:25" x14ac:dyDescent="0.35">
      <c r="A212" s="126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</row>
    <row r="213" spans="1:25" x14ac:dyDescent="0.35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</row>
    <row r="214" spans="1:25" x14ac:dyDescent="0.35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</row>
    <row r="215" spans="1:25" x14ac:dyDescent="0.35">
      <c r="A215" s="126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1:25" x14ac:dyDescent="0.35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</row>
    <row r="217" spans="1:25" x14ac:dyDescent="0.35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20" spans="1:25" x14ac:dyDescent="0.35">
      <c r="A220" s="10" t="s">
        <v>147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" thickBot="1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35">
      <c r="D223" s="280" t="s">
        <v>52</v>
      </c>
      <c r="E223" s="281"/>
      <c r="F223" s="281"/>
      <c r="G223" s="142" t="str">
        <f>CONCATENATE(Arkusz18!A2," - ",Arkusz18!B2," r.")</f>
        <v>01.01.2021 - 31.01.2021 r.</v>
      </c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3"/>
    </row>
    <row r="224" spans="1:25" ht="31.5" customHeight="1" x14ac:dyDescent="0.35">
      <c r="D224" s="282"/>
      <c r="E224" s="283"/>
      <c r="F224" s="283"/>
      <c r="G224" s="147" t="s">
        <v>68</v>
      </c>
      <c r="H224" s="147"/>
      <c r="I224" s="147"/>
      <c r="J224" s="147" t="s">
        <v>93</v>
      </c>
      <c r="K224" s="147"/>
      <c r="L224" s="147"/>
      <c r="M224" s="147" t="s">
        <v>67</v>
      </c>
      <c r="N224" s="147"/>
      <c r="O224" s="147"/>
      <c r="P224" s="147" t="s">
        <v>92</v>
      </c>
      <c r="Q224" s="147"/>
      <c r="R224" s="159"/>
    </row>
    <row r="225" spans="1:25" x14ac:dyDescent="0.35">
      <c r="D225" s="144" t="s">
        <v>91</v>
      </c>
      <c r="E225" s="145"/>
      <c r="F225" s="145"/>
      <c r="G225" s="146">
        <f>Arkusz16!A2</f>
        <v>0</v>
      </c>
      <c r="H225" s="146"/>
      <c r="I225" s="146"/>
      <c r="J225" s="146">
        <f>Arkusz16!A3</f>
        <v>0</v>
      </c>
      <c r="K225" s="146"/>
      <c r="L225" s="146"/>
      <c r="M225" s="146">
        <f>Arkusz16!A4</f>
        <v>0</v>
      </c>
      <c r="N225" s="146"/>
      <c r="O225" s="146"/>
      <c r="P225" s="146">
        <f>Arkusz16!A5</f>
        <v>0</v>
      </c>
      <c r="Q225" s="146"/>
      <c r="R225" s="146"/>
    </row>
    <row r="226" spans="1:25" x14ac:dyDescent="0.35">
      <c r="D226" s="133" t="s">
        <v>54</v>
      </c>
      <c r="E226" s="134"/>
      <c r="F226" s="134"/>
      <c r="G226" s="135">
        <f>Arkusz16!A6</f>
        <v>0</v>
      </c>
      <c r="H226" s="135"/>
      <c r="I226" s="135"/>
      <c r="J226" s="136">
        <f>Arkusz16!A7</f>
        <v>0</v>
      </c>
      <c r="K226" s="137"/>
      <c r="L226" s="138"/>
      <c r="M226" s="136">
        <f>Arkusz16!A8</f>
        <v>0</v>
      </c>
      <c r="N226" s="137"/>
      <c r="O226" s="138"/>
      <c r="P226" s="136">
        <f>Arkusz16!A9</f>
        <v>0</v>
      </c>
      <c r="Q226" s="137"/>
      <c r="R226" s="138"/>
    </row>
    <row r="227" spans="1:25" ht="15" thickBot="1" x14ac:dyDescent="0.4">
      <c r="D227" s="264" t="s">
        <v>55</v>
      </c>
      <c r="E227" s="265"/>
      <c r="F227" s="265"/>
      <c r="G227" s="161">
        <f>Arkusz16!A10</f>
        <v>0</v>
      </c>
      <c r="H227" s="161"/>
      <c r="I227" s="161"/>
      <c r="J227" s="161">
        <f>Arkusz16!A11</f>
        <v>0</v>
      </c>
      <c r="K227" s="161"/>
      <c r="L227" s="161"/>
      <c r="M227" s="161">
        <f>Arkusz16!A12</f>
        <v>0</v>
      </c>
      <c r="N227" s="161"/>
      <c r="O227" s="161"/>
      <c r="P227" s="161">
        <f>Arkusz16!A13</f>
        <v>1</v>
      </c>
      <c r="Q227" s="161"/>
      <c r="R227" s="161"/>
    </row>
    <row r="228" spans="1:25" ht="15" thickBot="1" x14ac:dyDescent="0.4">
      <c r="D228" s="148" t="s">
        <v>53</v>
      </c>
      <c r="E228" s="149"/>
      <c r="F228" s="149"/>
      <c r="G228" s="141">
        <f>SUM(G225:I227)</f>
        <v>0</v>
      </c>
      <c r="H228" s="141"/>
      <c r="I228" s="141"/>
      <c r="J228" s="141">
        <f t="shared" ref="J228" si="5">SUM(J225:L227)</f>
        <v>0</v>
      </c>
      <c r="K228" s="141"/>
      <c r="L228" s="141"/>
      <c r="M228" s="141">
        <f t="shared" ref="M228" si="6">SUM(M225:O227)</f>
        <v>0</v>
      </c>
      <c r="N228" s="141"/>
      <c r="O228" s="141"/>
      <c r="P228" s="141">
        <f t="shared" ref="P228" si="7">SUM(P225:R227)</f>
        <v>1</v>
      </c>
      <c r="Q228" s="141"/>
      <c r="R228" s="160"/>
    </row>
    <row r="229" spans="1:25" x14ac:dyDescent="0.3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" thickBot="1" x14ac:dyDescent="0.4"/>
    <row r="232" spans="1:25" x14ac:dyDescent="0.35">
      <c r="D232" s="280" t="s">
        <v>52</v>
      </c>
      <c r="E232" s="281"/>
      <c r="F232" s="281"/>
      <c r="G232" s="142" t="str">
        <f>CONCATENATE(Arkusz18!C2," - ",Arkusz18!B2," r.")</f>
        <v>01.01.2021 - 31.01.2021 r.</v>
      </c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3"/>
    </row>
    <row r="233" spans="1:25" ht="32.25" customHeight="1" x14ac:dyDescent="0.35">
      <c r="D233" s="282"/>
      <c r="E233" s="283"/>
      <c r="F233" s="283"/>
      <c r="G233" s="147" t="s">
        <v>68</v>
      </c>
      <c r="H233" s="147"/>
      <c r="I233" s="147"/>
      <c r="J233" s="147" t="s">
        <v>93</v>
      </c>
      <c r="K233" s="147"/>
      <c r="L233" s="147"/>
      <c r="M233" s="147" t="s">
        <v>67</v>
      </c>
      <c r="N233" s="147"/>
      <c r="O233" s="147"/>
      <c r="P233" s="147" t="s">
        <v>92</v>
      </c>
      <c r="Q233" s="147"/>
      <c r="R233" s="159"/>
    </row>
    <row r="234" spans="1:25" x14ac:dyDescent="0.35">
      <c r="D234" s="144" t="s">
        <v>91</v>
      </c>
      <c r="E234" s="145"/>
      <c r="F234" s="145"/>
      <c r="G234" s="146">
        <f>Arkusz17!A2</f>
        <v>0</v>
      </c>
      <c r="H234" s="146"/>
      <c r="I234" s="146"/>
      <c r="J234" s="146">
        <f>Arkusz17!A3</f>
        <v>0</v>
      </c>
      <c r="K234" s="146"/>
      <c r="L234" s="146"/>
      <c r="M234" s="146">
        <f>Arkusz17!A4</f>
        <v>0</v>
      </c>
      <c r="N234" s="146"/>
      <c r="O234" s="146"/>
      <c r="P234" s="146">
        <f>Arkusz17!A5</f>
        <v>0</v>
      </c>
      <c r="Q234" s="146"/>
      <c r="R234" s="146"/>
    </row>
    <row r="235" spans="1:25" x14ac:dyDescent="0.35">
      <c r="D235" s="133" t="s">
        <v>54</v>
      </c>
      <c r="E235" s="134"/>
      <c r="F235" s="134"/>
      <c r="G235" s="135">
        <f>Arkusz17!A6</f>
        <v>0</v>
      </c>
      <c r="H235" s="135"/>
      <c r="I235" s="135"/>
      <c r="J235" s="135">
        <f>Arkusz17!A7</f>
        <v>0</v>
      </c>
      <c r="K235" s="135"/>
      <c r="L235" s="135"/>
      <c r="M235" s="135">
        <f>Arkusz17!A8</f>
        <v>0</v>
      </c>
      <c r="N235" s="135"/>
      <c r="O235" s="135"/>
      <c r="P235" s="135">
        <f>Arkusz17!A9</f>
        <v>0</v>
      </c>
      <c r="Q235" s="135"/>
      <c r="R235" s="135"/>
    </row>
    <row r="236" spans="1:25" ht="15" thickBot="1" x14ac:dyDescent="0.4">
      <c r="D236" s="264" t="s">
        <v>55</v>
      </c>
      <c r="E236" s="265"/>
      <c r="F236" s="265"/>
      <c r="G236" s="161">
        <f>Arkusz17!A10</f>
        <v>0</v>
      </c>
      <c r="H236" s="161"/>
      <c r="I236" s="161"/>
      <c r="J236" s="161">
        <f>Arkusz17!A11</f>
        <v>0</v>
      </c>
      <c r="K236" s="161"/>
      <c r="L236" s="161"/>
      <c r="M236" s="161">
        <f>Arkusz17!A12</f>
        <v>0</v>
      </c>
      <c r="N236" s="161"/>
      <c r="O236" s="161"/>
      <c r="P236" s="161">
        <f>Arkusz17!A13</f>
        <v>1</v>
      </c>
      <c r="Q236" s="161"/>
      <c r="R236" s="161"/>
    </row>
    <row r="237" spans="1:25" ht="15" thickBot="1" x14ac:dyDescent="0.4">
      <c r="D237" s="148" t="s">
        <v>53</v>
      </c>
      <c r="E237" s="149"/>
      <c r="F237" s="149"/>
      <c r="G237" s="141">
        <f>SUM(G234:I236)</f>
        <v>0</v>
      </c>
      <c r="H237" s="141"/>
      <c r="I237" s="141"/>
      <c r="J237" s="141">
        <f t="shared" ref="J237" si="8">SUM(J234:L236)</f>
        <v>0</v>
      </c>
      <c r="K237" s="141"/>
      <c r="L237" s="141"/>
      <c r="M237" s="141">
        <f t="shared" ref="M237" si="9">SUM(M234:O236)</f>
        <v>0</v>
      </c>
      <c r="N237" s="141"/>
      <c r="O237" s="141"/>
      <c r="P237" s="141">
        <f t="shared" ref="P237" si="10">SUM(P234:R236)</f>
        <v>1</v>
      </c>
      <c r="Q237" s="141"/>
      <c r="R237" s="160"/>
    </row>
    <row r="240" spans="1:25" x14ac:dyDescent="0.35">
      <c r="A240" s="126" t="s">
        <v>125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</row>
    <row r="241" spans="1:25" x14ac:dyDescent="0.35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1:25" x14ac:dyDescent="0.35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1:25" x14ac:dyDescent="0.35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1:25" x14ac:dyDescent="0.35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1:25" x14ac:dyDescent="0.35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1:25" x14ac:dyDescent="0.35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1:25" x14ac:dyDescent="0.35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1:25" x14ac:dyDescent="0.35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51" spans="1:25" ht="18" x14ac:dyDescent="0.35">
      <c r="A251" s="8" t="s">
        <v>70</v>
      </c>
      <c r="F251" s="9"/>
    </row>
    <row r="252" spans="1:25" x14ac:dyDescent="0.35">
      <c r="F252" s="9"/>
    </row>
    <row r="253" spans="1:25" x14ac:dyDescent="0.35">
      <c r="A253" s="237" t="s">
        <v>148</v>
      </c>
      <c r="B253" s="237"/>
      <c r="C253" s="237"/>
      <c r="D253" s="237"/>
      <c r="E253" s="237"/>
      <c r="F253" s="237"/>
      <c r="G253" s="237"/>
      <c r="H253" s="237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</row>
    <row r="254" spans="1:25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" thickBot="1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35">
      <c r="C256" s="155" t="s">
        <v>0</v>
      </c>
      <c r="D256" s="156"/>
      <c r="E256" s="156"/>
      <c r="F256" s="156"/>
      <c r="G256" s="151" t="str">
        <f>CONCATENATE(Arkusz18!A2," - ",Arkusz18!B2," r.")</f>
        <v>01.01.2021 - 31.01.2021 r.</v>
      </c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3"/>
    </row>
    <row r="257" spans="3:22" x14ac:dyDescent="0.35">
      <c r="C257" s="157"/>
      <c r="D257" s="158"/>
      <c r="E257" s="158"/>
      <c r="F257" s="158"/>
      <c r="G257" s="108" t="s">
        <v>34</v>
      </c>
      <c r="H257" s="112"/>
      <c r="I257" s="112"/>
      <c r="J257" s="150"/>
      <c r="K257" s="108" t="s">
        <v>35</v>
      </c>
      <c r="L257" s="112"/>
      <c r="M257" s="112"/>
      <c r="N257" s="150"/>
      <c r="O257" s="108" t="s">
        <v>106</v>
      </c>
      <c r="P257" s="112"/>
      <c r="Q257" s="112"/>
      <c r="R257" s="150"/>
      <c r="S257" s="108" t="s">
        <v>58</v>
      </c>
      <c r="T257" s="112"/>
      <c r="U257" s="112"/>
      <c r="V257" s="109"/>
    </row>
    <row r="258" spans="3:22" x14ac:dyDescent="0.35">
      <c r="C258" s="157"/>
      <c r="D258" s="158"/>
      <c r="E258" s="158"/>
      <c r="F258" s="158"/>
      <c r="G258" s="110" t="s">
        <v>33</v>
      </c>
      <c r="H258" s="111"/>
      <c r="I258" s="108" t="s">
        <v>10</v>
      </c>
      <c r="J258" s="150"/>
      <c r="K258" s="110" t="s">
        <v>36</v>
      </c>
      <c r="L258" s="111"/>
      <c r="M258" s="108" t="s">
        <v>10</v>
      </c>
      <c r="N258" s="150"/>
      <c r="O258" s="110" t="s">
        <v>33</v>
      </c>
      <c r="P258" s="111"/>
      <c r="Q258" s="108" t="s">
        <v>10</v>
      </c>
      <c r="R258" s="150"/>
      <c r="S258" s="110" t="s">
        <v>33</v>
      </c>
      <c r="T258" s="111"/>
      <c r="U258" s="108" t="s">
        <v>10</v>
      </c>
      <c r="V258" s="109"/>
    </row>
    <row r="259" spans="3:22" x14ac:dyDescent="0.35">
      <c r="C259" s="139" t="str">
        <f>Arkusz2!B2</f>
        <v>BIAŁORUŚ</v>
      </c>
      <c r="D259" s="140"/>
      <c r="E259" s="140"/>
      <c r="F259" s="140"/>
      <c r="G259" s="86">
        <f>Arkusz2!F2</f>
        <v>48</v>
      </c>
      <c r="H259" s="87"/>
      <c r="I259" s="86">
        <f>Arkusz2!F8</f>
        <v>69</v>
      </c>
      <c r="J259" s="87"/>
      <c r="K259" s="86">
        <f>SUM(Arkusz2!F14,-G259)</f>
        <v>3</v>
      </c>
      <c r="L259" s="87"/>
      <c r="M259" s="86">
        <f>SUM(Arkusz2!F20,-I259)</f>
        <v>5</v>
      </c>
      <c r="N259" s="87"/>
      <c r="O259" s="86">
        <f>Arkusz2!F26</f>
        <v>1</v>
      </c>
      <c r="P259" s="87"/>
      <c r="Q259" s="86">
        <f>Arkusz2!F32</f>
        <v>1</v>
      </c>
      <c r="R259" s="87"/>
      <c r="S259" s="86">
        <f>SUM(Arkusz2!F14,O259)</f>
        <v>52</v>
      </c>
      <c r="T259" s="87"/>
      <c r="U259" s="86">
        <f>SUM(Arkusz2!F20,Q259)</f>
        <v>75</v>
      </c>
      <c r="V259" s="113"/>
    </row>
    <row r="260" spans="3:22" x14ac:dyDescent="0.35">
      <c r="C260" s="73" t="str">
        <f>Arkusz2!B3</f>
        <v>ROSJA</v>
      </c>
      <c r="D260" s="74"/>
      <c r="E260" s="74"/>
      <c r="F260" s="74"/>
      <c r="G260" s="102">
        <f>Arkusz2!F3</f>
        <v>6</v>
      </c>
      <c r="H260" s="103"/>
      <c r="I260" s="102">
        <f>Arkusz2!F9</f>
        <v>12</v>
      </c>
      <c r="J260" s="103"/>
      <c r="K260" s="102">
        <f>SUM(Arkusz2!F15,-G260)</f>
        <v>21</v>
      </c>
      <c r="L260" s="103"/>
      <c r="M260" s="102">
        <f>SUM(Arkusz2!F21,-I260)</f>
        <v>48</v>
      </c>
      <c r="N260" s="103"/>
      <c r="O260" s="102">
        <f>Arkusz2!F27</f>
        <v>0</v>
      </c>
      <c r="P260" s="103"/>
      <c r="Q260" s="102">
        <f>Arkusz2!F33</f>
        <v>0</v>
      </c>
      <c r="R260" s="103"/>
      <c r="S260" s="102">
        <f>SUM(Arkusz2!F15,O260)</f>
        <v>27</v>
      </c>
      <c r="T260" s="103"/>
      <c r="U260" s="102">
        <f>SUM(Arkusz2!F21,Q260)</f>
        <v>60</v>
      </c>
      <c r="V260" s="154"/>
    </row>
    <row r="261" spans="3:22" x14ac:dyDescent="0.35">
      <c r="C261" s="139" t="str">
        <f>Arkusz2!B4</f>
        <v>AFGANISTAN</v>
      </c>
      <c r="D261" s="140"/>
      <c r="E261" s="140"/>
      <c r="F261" s="140"/>
      <c r="G261" s="86">
        <f>Arkusz2!F4</f>
        <v>17</v>
      </c>
      <c r="H261" s="87"/>
      <c r="I261" s="86">
        <f>Arkusz2!F10</f>
        <v>17</v>
      </c>
      <c r="J261" s="87"/>
      <c r="K261" s="86">
        <f>SUM(Arkusz2!F16,-G261)</f>
        <v>0</v>
      </c>
      <c r="L261" s="87"/>
      <c r="M261" s="86">
        <f>SUM(Arkusz2!F22,-I261)</f>
        <v>0</v>
      </c>
      <c r="N261" s="87"/>
      <c r="O261" s="86">
        <f>Arkusz2!F28</f>
        <v>0</v>
      </c>
      <c r="P261" s="87"/>
      <c r="Q261" s="86">
        <f>Arkusz2!F34</f>
        <v>0</v>
      </c>
      <c r="R261" s="87"/>
      <c r="S261" s="86">
        <f>SUM(Arkusz2!F16,O261)</f>
        <v>17</v>
      </c>
      <c r="T261" s="87"/>
      <c r="U261" s="86">
        <f>SUM(Arkusz2!F22,Q261)</f>
        <v>17</v>
      </c>
      <c r="V261" s="113"/>
    </row>
    <row r="262" spans="3:22" x14ac:dyDescent="0.35">
      <c r="C262" s="73" t="str">
        <f>Arkusz2!B5</f>
        <v>KAZACHSTAN</v>
      </c>
      <c r="D262" s="74"/>
      <c r="E262" s="74"/>
      <c r="F262" s="74"/>
      <c r="G262" s="102">
        <f>Arkusz2!F5</f>
        <v>1</v>
      </c>
      <c r="H262" s="103"/>
      <c r="I262" s="102">
        <f>Arkusz2!F11</f>
        <v>1</v>
      </c>
      <c r="J262" s="103"/>
      <c r="K262" s="102">
        <f>SUM(Arkusz2!F17,-G262)</f>
        <v>3</v>
      </c>
      <c r="L262" s="103"/>
      <c r="M262" s="102">
        <f>SUM(Arkusz2!F23,-I262)</f>
        <v>12</v>
      </c>
      <c r="N262" s="103"/>
      <c r="O262" s="102">
        <f>Arkusz2!F29</f>
        <v>0</v>
      </c>
      <c r="P262" s="103"/>
      <c r="Q262" s="102">
        <f>Arkusz2!F35</f>
        <v>0</v>
      </c>
      <c r="R262" s="103"/>
      <c r="S262" s="102">
        <f>SUM(Arkusz2!F17,O262)</f>
        <v>4</v>
      </c>
      <c r="T262" s="103"/>
      <c r="U262" s="102">
        <f>SUM(Arkusz2!F23,Q262)</f>
        <v>13</v>
      </c>
      <c r="V262" s="154"/>
    </row>
    <row r="263" spans="3:22" x14ac:dyDescent="0.35">
      <c r="C263" s="139" t="str">
        <f>Arkusz2!B6</f>
        <v>UKRAINA</v>
      </c>
      <c r="D263" s="140"/>
      <c r="E263" s="140"/>
      <c r="F263" s="140"/>
      <c r="G263" s="86">
        <f>Arkusz2!F6</f>
        <v>4</v>
      </c>
      <c r="H263" s="87"/>
      <c r="I263" s="86">
        <f>Arkusz2!F12</f>
        <v>5</v>
      </c>
      <c r="J263" s="87"/>
      <c r="K263" s="86">
        <f>SUM(Arkusz2!F18,-G263)</f>
        <v>5</v>
      </c>
      <c r="L263" s="87"/>
      <c r="M263" s="86">
        <f>SUM(Arkusz2!F24,-I263)</f>
        <v>7</v>
      </c>
      <c r="N263" s="87"/>
      <c r="O263" s="86">
        <f>Arkusz2!F30</f>
        <v>1</v>
      </c>
      <c r="P263" s="87"/>
      <c r="Q263" s="86">
        <f>Arkusz2!F36</f>
        <v>1</v>
      </c>
      <c r="R263" s="87"/>
      <c r="S263" s="86">
        <f>SUM(Arkusz2!F18,O263)</f>
        <v>10</v>
      </c>
      <c r="T263" s="87"/>
      <c r="U263" s="86">
        <f>SUM(Arkusz2!F24,Q263)</f>
        <v>13</v>
      </c>
      <c r="V263" s="113"/>
    </row>
    <row r="264" spans="3:22" ht="15" thickBot="1" x14ac:dyDescent="0.4">
      <c r="C264" s="164" t="str">
        <f>Arkusz2!B7</f>
        <v>Pozostałe</v>
      </c>
      <c r="D264" s="165"/>
      <c r="E264" s="165"/>
      <c r="F264" s="165"/>
      <c r="G264" s="192">
        <f>Arkusz2!F7</f>
        <v>31</v>
      </c>
      <c r="H264" s="193"/>
      <c r="I264" s="192">
        <f>Arkusz2!F13</f>
        <v>35</v>
      </c>
      <c r="J264" s="193"/>
      <c r="K264" s="192">
        <f>SUM(Arkusz2!F19,-G264)</f>
        <v>13</v>
      </c>
      <c r="L264" s="193"/>
      <c r="M264" s="192">
        <f>SUM(Arkusz2!F25,-I264)</f>
        <v>33</v>
      </c>
      <c r="N264" s="193"/>
      <c r="O264" s="192">
        <f>Arkusz2!F31</f>
        <v>0</v>
      </c>
      <c r="P264" s="193"/>
      <c r="Q264" s="192">
        <f>Arkusz2!F37</f>
        <v>0</v>
      </c>
      <c r="R264" s="193"/>
      <c r="S264" s="192">
        <f>SUM(Arkusz2!F19,O264)</f>
        <v>44</v>
      </c>
      <c r="T264" s="193"/>
      <c r="U264" s="192">
        <f>SUM(Arkusz2!F25,Q264)</f>
        <v>68</v>
      </c>
      <c r="V264" s="240"/>
    </row>
    <row r="265" spans="3:22" ht="15" thickBot="1" x14ac:dyDescent="0.4">
      <c r="C265" s="162" t="s">
        <v>1</v>
      </c>
      <c r="D265" s="163"/>
      <c r="E265" s="163"/>
      <c r="F265" s="163"/>
      <c r="G265" s="172">
        <f>SUM(G259:G264)</f>
        <v>107</v>
      </c>
      <c r="H265" s="173"/>
      <c r="I265" s="172">
        <f>SUM(I259:I264)</f>
        <v>139</v>
      </c>
      <c r="J265" s="173"/>
      <c r="K265" s="172">
        <f>SUM(K259:K264)</f>
        <v>45</v>
      </c>
      <c r="L265" s="173"/>
      <c r="M265" s="172">
        <f>SUM(M259:M264)</f>
        <v>105</v>
      </c>
      <c r="N265" s="173"/>
      <c r="O265" s="172">
        <f>SUM(O259:O264)</f>
        <v>2</v>
      </c>
      <c r="P265" s="173"/>
      <c r="Q265" s="172">
        <f>SUM(Q259:Q264)</f>
        <v>2</v>
      </c>
      <c r="R265" s="173"/>
      <c r="S265" s="172">
        <f>SUM(S259:S264)</f>
        <v>154</v>
      </c>
      <c r="T265" s="173"/>
      <c r="U265" s="172">
        <f>SUM(U259:U264)</f>
        <v>246</v>
      </c>
      <c r="V265" s="239"/>
    </row>
    <row r="269" spans="3:22" x14ac:dyDescent="0.35">
      <c r="M269" s="11"/>
      <c r="N269" s="11"/>
      <c r="O269" s="11"/>
      <c r="P269" s="11"/>
      <c r="Q269" s="11"/>
      <c r="R269" s="11"/>
      <c r="S269" s="11"/>
    </row>
    <row r="270" spans="3:22" x14ac:dyDescent="0.35">
      <c r="M270" s="11"/>
      <c r="N270" s="11"/>
      <c r="O270" s="11"/>
      <c r="P270" s="11"/>
      <c r="Q270" s="11"/>
      <c r="R270" s="11"/>
      <c r="S270" s="11"/>
    </row>
    <row r="271" spans="3:22" x14ac:dyDescent="0.35">
      <c r="M271" s="11"/>
      <c r="N271" s="11"/>
      <c r="O271" s="11"/>
      <c r="P271" s="11"/>
      <c r="Q271" s="11"/>
      <c r="R271" s="11"/>
      <c r="S271" s="11"/>
    </row>
    <row r="272" spans="3:22" x14ac:dyDescent="0.35">
      <c r="M272" s="11"/>
      <c r="N272" s="11"/>
      <c r="O272" s="11"/>
      <c r="P272" s="11"/>
      <c r="Q272" s="11"/>
      <c r="R272" s="11"/>
      <c r="S272" s="11"/>
    </row>
    <row r="273" spans="1:22" x14ac:dyDescent="0.35">
      <c r="M273" s="11"/>
      <c r="N273" s="11"/>
      <c r="O273" s="11"/>
      <c r="P273" s="11"/>
      <c r="Q273" s="11"/>
      <c r="R273" s="11"/>
      <c r="S273" s="11"/>
    </row>
    <row r="274" spans="1:22" x14ac:dyDescent="0.35">
      <c r="M274" s="11"/>
      <c r="N274" s="11"/>
      <c r="O274" s="11"/>
      <c r="P274" s="11"/>
      <c r="Q274" s="11"/>
      <c r="R274" s="11"/>
      <c r="S274" s="11"/>
    </row>
    <row r="275" spans="1:22" x14ac:dyDescent="0.35">
      <c r="M275" s="11"/>
      <c r="N275" s="11"/>
      <c r="O275" s="11"/>
      <c r="P275" s="11"/>
      <c r="Q275" s="11"/>
      <c r="R275" s="11"/>
      <c r="S275" s="11"/>
    </row>
    <row r="276" spans="1:22" x14ac:dyDescent="0.35">
      <c r="M276" s="11"/>
      <c r="N276" s="11"/>
      <c r="O276" s="11"/>
      <c r="P276" s="11"/>
      <c r="Q276" s="11"/>
      <c r="R276" s="11"/>
      <c r="S276" s="11"/>
    </row>
    <row r="277" spans="1:22" x14ac:dyDescent="0.35">
      <c r="D277" s="194"/>
      <c r="E277" s="194"/>
    </row>
    <row r="281" spans="1:22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" thickBot="1" x14ac:dyDescent="0.4"/>
    <row r="288" spans="1:22" x14ac:dyDescent="0.35">
      <c r="C288" s="155" t="s">
        <v>0</v>
      </c>
      <c r="D288" s="156"/>
      <c r="E288" s="156"/>
      <c r="F288" s="156"/>
      <c r="G288" s="205" t="str">
        <f>CONCATENATE(Arkusz18!C2," - ",Arkusz18!B2," r.")</f>
        <v>01.01.2021 - 31.01.2021 r.</v>
      </c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6"/>
    </row>
    <row r="289" spans="1:26" x14ac:dyDescent="0.35">
      <c r="C289" s="157"/>
      <c r="D289" s="158"/>
      <c r="E289" s="158"/>
      <c r="F289" s="158"/>
      <c r="G289" s="158" t="s">
        <v>34</v>
      </c>
      <c r="H289" s="158"/>
      <c r="I289" s="158"/>
      <c r="J289" s="158"/>
      <c r="K289" s="158" t="s">
        <v>35</v>
      </c>
      <c r="L289" s="158"/>
      <c r="M289" s="158"/>
      <c r="N289" s="158"/>
      <c r="O289" s="158" t="s">
        <v>138</v>
      </c>
      <c r="P289" s="158"/>
      <c r="Q289" s="158"/>
      <c r="R289" s="158"/>
      <c r="S289" s="158" t="s">
        <v>58</v>
      </c>
      <c r="T289" s="158"/>
      <c r="U289" s="158"/>
      <c r="V289" s="238"/>
    </row>
    <row r="290" spans="1:26" x14ac:dyDescent="0.35">
      <c r="C290" s="157"/>
      <c r="D290" s="158"/>
      <c r="E290" s="158"/>
      <c r="F290" s="158"/>
      <c r="G290" s="223" t="s">
        <v>33</v>
      </c>
      <c r="H290" s="223"/>
      <c r="I290" s="158" t="s">
        <v>10</v>
      </c>
      <c r="J290" s="158"/>
      <c r="K290" s="223" t="s">
        <v>36</v>
      </c>
      <c r="L290" s="223"/>
      <c r="M290" s="158" t="s">
        <v>10</v>
      </c>
      <c r="N290" s="158"/>
      <c r="O290" s="223" t="s">
        <v>33</v>
      </c>
      <c r="P290" s="223"/>
      <c r="Q290" s="158" t="s">
        <v>10</v>
      </c>
      <c r="R290" s="158"/>
      <c r="S290" s="223" t="s">
        <v>33</v>
      </c>
      <c r="T290" s="223"/>
      <c r="U290" s="158" t="s">
        <v>10</v>
      </c>
      <c r="V290" s="238"/>
    </row>
    <row r="291" spans="1:26" x14ac:dyDescent="0.35">
      <c r="C291" s="139" t="str">
        <f>Arkusz3!B2</f>
        <v>BIAŁORUŚ</v>
      </c>
      <c r="D291" s="140"/>
      <c r="E291" s="140"/>
      <c r="F291" s="140"/>
      <c r="G291" s="122">
        <f>Arkusz3!F2</f>
        <v>48</v>
      </c>
      <c r="H291" s="122"/>
      <c r="I291" s="122">
        <f>Arkusz3!F8</f>
        <v>69</v>
      </c>
      <c r="J291" s="122"/>
      <c r="K291" s="122">
        <f>SUM(Arkusz3!F14,-G291)</f>
        <v>3</v>
      </c>
      <c r="L291" s="122"/>
      <c r="M291" s="122">
        <f>SUM(Arkusz3!F20,-I291)</f>
        <v>5</v>
      </c>
      <c r="N291" s="122"/>
      <c r="O291" s="122">
        <f>Arkusz3!F26</f>
        <v>1</v>
      </c>
      <c r="P291" s="122"/>
      <c r="Q291" s="122">
        <f>Arkusz3!F32</f>
        <v>1</v>
      </c>
      <c r="R291" s="122"/>
      <c r="S291" s="122">
        <f>SUM(Arkusz3!F14,O291)</f>
        <v>52</v>
      </c>
      <c r="T291" s="122"/>
      <c r="U291" s="122">
        <f>SUM(Arkusz3!F20,Q291)</f>
        <v>75</v>
      </c>
      <c r="V291" s="235"/>
    </row>
    <row r="292" spans="1:26" x14ac:dyDescent="0.35">
      <c r="C292" s="73" t="str">
        <f>Arkusz3!B3</f>
        <v>ROSJA</v>
      </c>
      <c r="D292" s="74"/>
      <c r="E292" s="74"/>
      <c r="F292" s="74"/>
      <c r="G292" s="234">
        <f>Arkusz3!F3</f>
        <v>6</v>
      </c>
      <c r="H292" s="234"/>
      <c r="I292" s="234">
        <f>Arkusz3!F9</f>
        <v>12</v>
      </c>
      <c r="J292" s="234"/>
      <c r="K292" s="234">
        <f>SUM(Arkusz3!F15,-G292)</f>
        <v>21</v>
      </c>
      <c r="L292" s="234"/>
      <c r="M292" s="234">
        <f>SUM(Arkusz3!F21,-I292)</f>
        <v>48</v>
      </c>
      <c r="N292" s="234"/>
      <c r="O292" s="234">
        <f>Arkusz3!F27</f>
        <v>0</v>
      </c>
      <c r="P292" s="234"/>
      <c r="Q292" s="234">
        <f>Arkusz3!F33</f>
        <v>0</v>
      </c>
      <c r="R292" s="234"/>
      <c r="S292" s="234">
        <f>SUM(Arkusz3!F15,O292)</f>
        <v>27</v>
      </c>
      <c r="T292" s="234"/>
      <c r="U292" s="234">
        <f>SUM(Arkusz3!F21,Q292)</f>
        <v>60</v>
      </c>
      <c r="V292" s="241"/>
    </row>
    <row r="293" spans="1:26" x14ac:dyDescent="0.35">
      <c r="C293" s="139" t="str">
        <f>Arkusz3!B4</f>
        <v>AFGANISTAN</v>
      </c>
      <c r="D293" s="140"/>
      <c r="E293" s="140"/>
      <c r="F293" s="140"/>
      <c r="G293" s="122">
        <f>Arkusz3!F4</f>
        <v>17</v>
      </c>
      <c r="H293" s="122"/>
      <c r="I293" s="122">
        <f>Arkusz3!F10</f>
        <v>17</v>
      </c>
      <c r="J293" s="122"/>
      <c r="K293" s="122">
        <f>SUM(Arkusz3!F16,-G293)</f>
        <v>0</v>
      </c>
      <c r="L293" s="122"/>
      <c r="M293" s="122">
        <f>SUM(Arkusz3!F22,-I293)</f>
        <v>0</v>
      </c>
      <c r="N293" s="122"/>
      <c r="O293" s="122">
        <f>Arkusz3!F28</f>
        <v>0</v>
      </c>
      <c r="P293" s="122"/>
      <c r="Q293" s="122">
        <f>Arkusz3!F34</f>
        <v>0</v>
      </c>
      <c r="R293" s="122"/>
      <c r="S293" s="122">
        <f>SUM(Arkusz3!F16,O293)</f>
        <v>17</v>
      </c>
      <c r="T293" s="122"/>
      <c r="U293" s="122">
        <f>SUM(Arkusz3!F22,Q293)</f>
        <v>17</v>
      </c>
      <c r="V293" s="235"/>
    </row>
    <row r="294" spans="1:26" x14ac:dyDescent="0.35">
      <c r="C294" s="73" t="str">
        <f>Arkusz3!B5</f>
        <v>KAZACHSTAN</v>
      </c>
      <c r="D294" s="74"/>
      <c r="E294" s="74"/>
      <c r="F294" s="74"/>
      <c r="G294" s="234">
        <f>Arkusz3!F5</f>
        <v>1</v>
      </c>
      <c r="H294" s="234"/>
      <c r="I294" s="234">
        <f>Arkusz3!F11</f>
        <v>1</v>
      </c>
      <c r="J294" s="234"/>
      <c r="K294" s="234">
        <f>SUM(Arkusz3!F17,-G294)</f>
        <v>3</v>
      </c>
      <c r="L294" s="234"/>
      <c r="M294" s="234">
        <f>SUM(Arkusz3!F23,-I294)</f>
        <v>12</v>
      </c>
      <c r="N294" s="234"/>
      <c r="O294" s="234">
        <f>Arkusz3!F29</f>
        <v>0</v>
      </c>
      <c r="P294" s="234"/>
      <c r="Q294" s="234">
        <f>Arkusz3!F35</f>
        <v>0</v>
      </c>
      <c r="R294" s="234"/>
      <c r="S294" s="234">
        <f>SUM(Arkusz3!F17,O294)</f>
        <v>4</v>
      </c>
      <c r="T294" s="234"/>
      <c r="U294" s="234">
        <f>SUM(Arkusz3!F23,Q294)</f>
        <v>13</v>
      </c>
      <c r="V294" s="241"/>
    </row>
    <row r="295" spans="1:26" x14ac:dyDescent="0.35">
      <c r="C295" s="139" t="str">
        <f>Arkusz3!B6</f>
        <v>UKRAINA</v>
      </c>
      <c r="D295" s="140"/>
      <c r="E295" s="140"/>
      <c r="F295" s="140"/>
      <c r="G295" s="122">
        <f>Arkusz3!F6</f>
        <v>4</v>
      </c>
      <c r="H295" s="122"/>
      <c r="I295" s="122">
        <f>Arkusz3!F12</f>
        <v>5</v>
      </c>
      <c r="J295" s="122"/>
      <c r="K295" s="122">
        <f>SUM(Arkusz3!F18,-G295)</f>
        <v>5</v>
      </c>
      <c r="L295" s="122"/>
      <c r="M295" s="122">
        <f>SUM(Arkusz3!F24,-I295)</f>
        <v>7</v>
      </c>
      <c r="N295" s="122"/>
      <c r="O295" s="122">
        <f>Arkusz3!F30</f>
        <v>1</v>
      </c>
      <c r="P295" s="122"/>
      <c r="Q295" s="122">
        <f>Arkusz3!F36</f>
        <v>1</v>
      </c>
      <c r="R295" s="122"/>
      <c r="S295" s="122">
        <f>SUM(Arkusz3!F18,O295)</f>
        <v>10</v>
      </c>
      <c r="T295" s="122"/>
      <c r="U295" s="122">
        <f>SUM(Arkusz3!F24,Q295)</f>
        <v>13</v>
      </c>
      <c r="V295" s="235"/>
    </row>
    <row r="296" spans="1:26" ht="15" thickBot="1" x14ac:dyDescent="0.4">
      <c r="C296" s="164" t="str">
        <f>Arkusz3!B7</f>
        <v>Pozostałe</v>
      </c>
      <c r="D296" s="165"/>
      <c r="E296" s="165"/>
      <c r="F296" s="165"/>
      <c r="G296" s="233">
        <f>Arkusz3!F7</f>
        <v>31</v>
      </c>
      <c r="H296" s="233"/>
      <c r="I296" s="233">
        <f>Arkusz3!F13</f>
        <v>35</v>
      </c>
      <c r="J296" s="233"/>
      <c r="K296" s="233">
        <f>SUM(Arkusz3!F19,-G296)</f>
        <v>13</v>
      </c>
      <c r="L296" s="233"/>
      <c r="M296" s="233">
        <f>SUM(Arkusz3!F25,-I296)</f>
        <v>33</v>
      </c>
      <c r="N296" s="233"/>
      <c r="O296" s="233">
        <f>Arkusz3!F31</f>
        <v>0</v>
      </c>
      <c r="P296" s="233"/>
      <c r="Q296" s="233">
        <f>Arkusz3!F37</f>
        <v>0</v>
      </c>
      <c r="R296" s="233"/>
      <c r="S296" s="233">
        <f>SUM(Arkusz3!F19,O296)</f>
        <v>44</v>
      </c>
      <c r="T296" s="233"/>
      <c r="U296" s="233">
        <f>SUM(Arkusz3!F25,Q296)</f>
        <v>68</v>
      </c>
      <c r="V296" s="244"/>
    </row>
    <row r="297" spans="1:26" x14ac:dyDescent="0.35">
      <c r="C297" s="195" t="s">
        <v>1</v>
      </c>
      <c r="D297" s="196"/>
      <c r="E297" s="196"/>
      <c r="F297" s="196"/>
      <c r="G297" s="123">
        <f>SUM(G291:G296)</f>
        <v>107</v>
      </c>
      <c r="H297" s="123"/>
      <c r="I297" s="123">
        <f>SUM(I291:I296)</f>
        <v>139</v>
      </c>
      <c r="J297" s="123"/>
      <c r="K297" s="123">
        <f>SUM(K291:K296)</f>
        <v>45</v>
      </c>
      <c r="L297" s="123"/>
      <c r="M297" s="123">
        <f>SUM(M291:M296)</f>
        <v>105</v>
      </c>
      <c r="N297" s="123"/>
      <c r="O297" s="123">
        <f>SUM(O291:O296)</f>
        <v>2</v>
      </c>
      <c r="P297" s="123"/>
      <c r="Q297" s="123">
        <f>SUM(Q291:Q296)</f>
        <v>2</v>
      </c>
      <c r="R297" s="123"/>
      <c r="S297" s="123">
        <f>SUM(S291:S296)</f>
        <v>154</v>
      </c>
      <c r="T297" s="123"/>
      <c r="U297" s="123">
        <f>SUM(U291:U296)</f>
        <v>246</v>
      </c>
      <c r="V297" s="124"/>
    </row>
    <row r="298" spans="1:26" x14ac:dyDescent="0.3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35">
      <c r="A299" s="197" t="s">
        <v>141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35">
      <c r="M304" s="11"/>
      <c r="N304" s="11"/>
      <c r="O304" s="11"/>
      <c r="P304" s="11"/>
      <c r="Q304" s="11"/>
      <c r="R304" s="11"/>
      <c r="S304" s="11"/>
    </row>
    <row r="305" spans="1:26" x14ac:dyDescent="0.35">
      <c r="M305" s="11"/>
      <c r="N305" s="11"/>
      <c r="O305" s="11"/>
      <c r="P305" s="11"/>
      <c r="Q305" s="11"/>
      <c r="R305" s="11"/>
      <c r="S305" s="11"/>
    </row>
    <row r="306" spans="1:26" x14ac:dyDescent="0.35">
      <c r="M306" s="11"/>
      <c r="N306" s="11"/>
      <c r="O306" s="11"/>
      <c r="P306" s="11"/>
      <c r="Q306" s="11"/>
      <c r="R306" s="11"/>
      <c r="S306" s="11"/>
    </row>
    <row r="307" spans="1:26" x14ac:dyDescent="0.35">
      <c r="M307" s="11"/>
      <c r="N307" s="11"/>
      <c r="O307" s="11"/>
      <c r="P307" s="11"/>
      <c r="Q307" s="11"/>
      <c r="R307" s="11"/>
      <c r="S307" s="11"/>
    </row>
    <row r="308" spans="1:26" x14ac:dyDescent="0.35">
      <c r="M308" s="11"/>
      <c r="N308" s="11"/>
      <c r="O308" s="11"/>
      <c r="P308" s="11"/>
      <c r="Q308" s="11"/>
      <c r="R308" s="11"/>
      <c r="S308" s="11"/>
    </row>
    <row r="309" spans="1:26" x14ac:dyDescent="0.35">
      <c r="M309" s="11"/>
      <c r="N309" s="11"/>
      <c r="O309" s="11"/>
      <c r="P309" s="11"/>
      <c r="Q309" s="11"/>
      <c r="R309" s="11"/>
      <c r="S309" s="11"/>
    </row>
    <row r="310" spans="1:26" x14ac:dyDescent="0.35">
      <c r="M310" s="11"/>
      <c r="N310" s="11"/>
      <c r="O310" s="11"/>
      <c r="P310" s="11"/>
      <c r="Q310" s="11"/>
      <c r="R310" s="11"/>
      <c r="S310" s="11"/>
    </row>
    <row r="311" spans="1:26" x14ac:dyDescent="0.35">
      <c r="M311" s="11"/>
      <c r="N311" s="11"/>
      <c r="O311" s="11"/>
      <c r="P311" s="11"/>
      <c r="Q311" s="11"/>
      <c r="R311" s="11"/>
      <c r="S311" s="11"/>
    </row>
    <row r="312" spans="1:26" x14ac:dyDescent="0.35">
      <c r="D312" s="194"/>
      <c r="E312" s="194"/>
    </row>
    <row r="317" spans="1:26" x14ac:dyDescent="0.35">
      <c r="V317" s="17"/>
      <c r="W317" s="17"/>
      <c r="X317" s="17"/>
      <c r="Y317" s="18"/>
      <c r="Z317" s="17"/>
    </row>
    <row r="318" spans="1:26" x14ac:dyDescent="0.35">
      <c r="V318" s="17"/>
      <c r="W318" s="17"/>
      <c r="X318" s="17"/>
      <c r="Y318" s="18"/>
      <c r="Z318" s="17"/>
    </row>
    <row r="319" spans="1:26" x14ac:dyDescent="0.3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35">
      <c r="A324" s="236" t="s">
        <v>125</v>
      </c>
      <c r="B324" s="236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</row>
    <row r="325" spans="1:26" x14ac:dyDescent="0.35">
      <c r="A325" s="236"/>
      <c r="B325" s="236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</row>
    <row r="326" spans="1:26" x14ac:dyDescent="0.35">
      <c r="A326" s="236"/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</row>
    <row r="327" spans="1:26" x14ac:dyDescent="0.35">
      <c r="A327" s="236"/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</row>
    <row r="328" spans="1:26" x14ac:dyDescent="0.35">
      <c r="A328" s="236"/>
      <c r="B328" s="236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</row>
    <row r="329" spans="1:26" x14ac:dyDescent="0.35">
      <c r="A329" s="236"/>
      <c r="B329" s="236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</row>
    <row r="330" spans="1:26" x14ac:dyDescent="0.35">
      <c r="A330" s="236"/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</row>
    <row r="331" spans="1:26" x14ac:dyDescent="0.35">
      <c r="A331" s="236"/>
      <c r="B331" s="236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</row>
    <row r="332" spans="1:26" x14ac:dyDescent="0.35">
      <c r="A332" s="236"/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</row>
    <row r="333" spans="1:26" x14ac:dyDescent="0.35">
      <c r="A333" s="236"/>
      <c r="B333" s="236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</row>
    <row r="338" spans="1:21" x14ac:dyDescent="0.35">
      <c r="A338" s="127" t="s">
        <v>149</v>
      </c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</row>
    <row r="339" spans="1:21" x14ac:dyDescent="0.3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" thickBot="1" x14ac:dyDescent="0.4"/>
    <row r="342" spans="1:21" x14ac:dyDescent="0.35">
      <c r="A342" s="230" t="str">
        <f>CONCATENATE(Arkusz18!C2," - ",Arkusz18!B2," r.")</f>
        <v>01.01.2021 - 31.01.2021 r.</v>
      </c>
      <c r="B342" s="231"/>
      <c r="C342" s="231"/>
      <c r="D342" s="231"/>
      <c r="E342" s="231"/>
      <c r="F342" s="231"/>
      <c r="G342" s="231"/>
      <c r="H342" s="231"/>
      <c r="I342" s="232"/>
      <c r="M342" s="230" t="str">
        <f>CONCATENATE(Arkusz18!C2," - ",Arkusz18!B2," r.")</f>
        <v>01.01.2021 - 31.01.2021 r.</v>
      </c>
      <c r="N342" s="231"/>
      <c r="O342" s="231"/>
      <c r="P342" s="231"/>
      <c r="Q342" s="231"/>
      <c r="R342" s="231"/>
      <c r="S342" s="231"/>
      <c r="T342" s="231"/>
      <c r="U342" s="232"/>
    </row>
    <row r="343" spans="1:21" ht="52.5" customHeight="1" x14ac:dyDescent="0.35">
      <c r="A343" s="224" t="s">
        <v>59</v>
      </c>
      <c r="B343" s="225"/>
      <c r="C343" s="226"/>
      <c r="D343" s="188" t="s">
        <v>60</v>
      </c>
      <c r="E343" s="189"/>
      <c r="F343" s="188" t="s">
        <v>61</v>
      </c>
      <c r="G343" s="189"/>
      <c r="H343" s="188" t="s">
        <v>57</v>
      </c>
      <c r="I343" s="245"/>
      <c r="M343" s="224" t="s">
        <v>59</v>
      </c>
      <c r="N343" s="225"/>
      <c r="O343" s="226"/>
      <c r="P343" s="188" t="s">
        <v>62</v>
      </c>
      <c r="Q343" s="189"/>
      <c r="R343" s="188" t="s">
        <v>61</v>
      </c>
      <c r="S343" s="189"/>
      <c r="T343" s="188" t="s">
        <v>57</v>
      </c>
      <c r="U343" s="245"/>
    </row>
    <row r="344" spans="1:21" x14ac:dyDescent="0.35">
      <c r="A344" s="227"/>
      <c r="B344" s="228"/>
      <c r="C344" s="229"/>
      <c r="D344" s="190"/>
      <c r="E344" s="191"/>
      <c r="F344" s="190"/>
      <c r="G344" s="191"/>
      <c r="H344" s="190"/>
      <c r="I344" s="246"/>
      <c r="M344" s="227"/>
      <c r="N344" s="228"/>
      <c r="O344" s="229"/>
      <c r="P344" s="190"/>
      <c r="Q344" s="191"/>
      <c r="R344" s="190"/>
      <c r="S344" s="191"/>
      <c r="T344" s="190"/>
      <c r="U344" s="246"/>
    </row>
    <row r="345" spans="1:21" x14ac:dyDescent="0.35">
      <c r="A345" s="115" t="str">
        <f>Arkusz4!B2</f>
        <v>NIEMCY</v>
      </c>
      <c r="B345" s="116"/>
      <c r="C345" s="116"/>
      <c r="D345" s="117">
        <f>Arkusz4!C2</f>
        <v>61</v>
      </c>
      <c r="E345" s="117"/>
      <c r="F345" s="117">
        <f>Arkusz4!D2</f>
        <v>38</v>
      </c>
      <c r="G345" s="117"/>
      <c r="H345" s="117">
        <f>Arkusz4!E2</f>
        <v>11</v>
      </c>
      <c r="I345" s="117"/>
      <c r="M345" s="115" t="str">
        <f>Arkusz5!B2</f>
        <v>RUMUNIA</v>
      </c>
      <c r="N345" s="116"/>
      <c r="O345" s="116"/>
      <c r="P345" s="117">
        <f>Arkusz5!C2</f>
        <v>10</v>
      </c>
      <c r="Q345" s="117"/>
      <c r="R345" s="117">
        <f>Arkusz5!D2</f>
        <v>11</v>
      </c>
      <c r="S345" s="117"/>
      <c r="T345" s="117">
        <f>Arkusz5!E2</f>
        <v>0</v>
      </c>
      <c r="U345" s="198"/>
    </row>
    <row r="346" spans="1:21" x14ac:dyDescent="0.35">
      <c r="A346" s="129" t="str">
        <f>Arkusz4!B3</f>
        <v>FRANCJA</v>
      </c>
      <c r="B346" s="130"/>
      <c r="C346" s="130"/>
      <c r="D346" s="114">
        <f>Arkusz4!C3</f>
        <v>18</v>
      </c>
      <c r="E346" s="114"/>
      <c r="F346" s="114">
        <f>Arkusz4!D3</f>
        <v>7</v>
      </c>
      <c r="G346" s="114"/>
      <c r="H346" s="114">
        <f>Arkusz4!E3</f>
        <v>0</v>
      </c>
      <c r="I346" s="114"/>
      <c r="M346" s="129" t="str">
        <f>Arkusz5!B3</f>
        <v>BUŁGARIA</v>
      </c>
      <c r="N346" s="130"/>
      <c r="O346" s="130"/>
      <c r="P346" s="114">
        <f>Arkusz5!C3</f>
        <v>5</v>
      </c>
      <c r="Q346" s="114"/>
      <c r="R346" s="114">
        <f>Arkusz5!D3</f>
        <v>6</v>
      </c>
      <c r="S346" s="114"/>
      <c r="T346" s="114">
        <f>Arkusz5!E3</f>
        <v>1</v>
      </c>
      <c r="U346" s="199"/>
    </row>
    <row r="347" spans="1:21" x14ac:dyDescent="0.35">
      <c r="A347" s="115" t="str">
        <f>Arkusz4!B4</f>
        <v>BELGIA</v>
      </c>
      <c r="B347" s="116"/>
      <c r="C347" s="116"/>
      <c r="D347" s="117">
        <f>Arkusz4!C4</f>
        <v>9</v>
      </c>
      <c r="E347" s="117"/>
      <c r="F347" s="117">
        <f>Arkusz4!D4</f>
        <v>2</v>
      </c>
      <c r="G347" s="117"/>
      <c r="H347" s="117">
        <f>Arkusz4!E4</f>
        <v>0</v>
      </c>
      <c r="I347" s="117"/>
      <c r="M347" s="115" t="str">
        <f>Arkusz5!B4</f>
        <v>LITWA</v>
      </c>
      <c r="N347" s="116"/>
      <c r="O347" s="116"/>
      <c r="P347" s="117">
        <f>Arkusz5!C4</f>
        <v>3</v>
      </c>
      <c r="Q347" s="117"/>
      <c r="R347" s="117">
        <f>Arkusz5!D4</f>
        <v>2</v>
      </c>
      <c r="S347" s="117"/>
      <c r="T347" s="117">
        <f>Arkusz5!E4</f>
        <v>0</v>
      </c>
      <c r="U347" s="198"/>
    </row>
    <row r="348" spans="1:21" x14ac:dyDescent="0.35">
      <c r="A348" s="129" t="str">
        <f>Arkusz4!B5</f>
        <v>SZWECJA</v>
      </c>
      <c r="B348" s="130"/>
      <c r="C348" s="130"/>
      <c r="D348" s="114">
        <f>Arkusz4!C5</f>
        <v>9</v>
      </c>
      <c r="E348" s="114"/>
      <c r="F348" s="114">
        <f>Arkusz4!D5</f>
        <v>9</v>
      </c>
      <c r="G348" s="114"/>
      <c r="H348" s="114">
        <f>Arkusz4!E5</f>
        <v>9</v>
      </c>
      <c r="I348" s="114"/>
      <c r="M348" s="129" t="str">
        <f>Arkusz5!B5</f>
        <v>GRECJA</v>
      </c>
      <c r="N348" s="130"/>
      <c r="O348" s="130"/>
      <c r="P348" s="114">
        <f>Arkusz5!C5</f>
        <v>2</v>
      </c>
      <c r="Q348" s="114"/>
      <c r="R348" s="114">
        <f>Arkusz5!D5</f>
        <v>0</v>
      </c>
      <c r="S348" s="114"/>
      <c r="T348" s="114">
        <f>Arkusz5!E5</f>
        <v>0</v>
      </c>
      <c r="U348" s="199"/>
    </row>
    <row r="349" spans="1:21" x14ac:dyDescent="0.35">
      <c r="A349" s="115" t="str">
        <f>Arkusz4!B6</f>
        <v>NIDERLANDY</v>
      </c>
      <c r="B349" s="116"/>
      <c r="C349" s="116"/>
      <c r="D349" s="117">
        <f>Arkusz4!C6</f>
        <v>3</v>
      </c>
      <c r="E349" s="117"/>
      <c r="F349" s="117">
        <f>Arkusz4!D6</f>
        <v>2</v>
      </c>
      <c r="G349" s="117"/>
      <c r="H349" s="117">
        <f>Arkusz4!E6</f>
        <v>0</v>
      </c>
      <c r="I349" s="117"/>
      <c r="M349" s="115" t="str">
        <f>Arkusz5!B6</f>
        <v>FRANCJA</v>
      </c>
      <c r="N349" s="116"/>
      <c r="O349" s="116"/>
      <c r="P349" s="117">
        <f>Arkusz5!C6</f>
        <v>1</v>
      </c>
      <c r="Q349" s="117"/>
      <c r="R349" s="117">
        <f>Arkusz5!D6</f>
        <v>3</v>
      </c>
      <c r="S349" s="117"/>
      <c r="T349" s="117">
        <f>Arkusz5!E6</f>
        <v>0</v>
      </c>
      <c r="U349" s="198"/>
    </row>
    <row r="350" spans="1:21" ht="15" thickBot="1" x14ac:dyDescent="0.4">
      <c r="A350" s="207" t="str">
        <f>Arkusz4!B7</f>
        <v>Pozostałe</v>
      </c>
      <c r="B350" s="208"/>
      <c r="C350" s="208"/>
      <c r="D350" s="125">
        <f>Arkusz4!C7</f>
        <v>9</v>
      </c>
      <c r="E350" s="125"/>
      <c r="F350" s="125">
        <f>Arkusz4!D7</f>
        <v>12</v>
      </c>
      <c r="G350" s="125"/>
      <c r="H350" s="125">
        <f>Arkusz4!E7</f>
        <v>7</v>
      </c>
      <c r="I350" s="125"/>
      <c r="M350" s="207" t="str">
        <f>Arkusz5!B7</f>
        <v>Pozostałe</v>
      </c>
      <c r="N350" s="208"/>
      <c r="O350" s="208"/>
      <c r="P350" s="125">
        <f>Arkusz5!C7</f>
        <v>3</v>
      </c>
      <c r="Q350" s="125"/>
      <c r="R350" s="125">
        <f>Arkusz5!D7</f>
        <v>2</v>
      </c>
      <c r="S350" s="125"/>
      <c r="T350" s="125">
        <f>Arkusz5!E7</f>
        <v>3</v>
      </c>
      <c r="U350" s="128"/>
    </row>
    <row r="351" spans="1:21" ht="15" thickBot="1" x14ac:dyDescent="0.4">
      <c r="A351" s="209" t="s">
        <v>72</v>
      </c>
      <c r="B351" s="210"/>
      <c r="C351" s="210"/>
      <c r="D351" s="203">
        <f>SUM(D345:E350)</f>
        <v>109</v>
      </c>
      <c r="E351" s="203"/>
      <c r="F351" s="203">
        <f>SUM(F345:G350)</f>
        <v>70</v>
      </c>
      <c r="G351" s="203"/>
      <c r="H351" s="203">
        <f>SUM(H345:I350)</f>
        <v>27</v>
      </c>
      <c r="I351" s="204"/>
      <c r="M351" s="209" t="s">
        <v>72</v>
      </c>
      <c r="N351" s="210"/>
      <c r="O351" s="210"/>
      <c r="P351" s="203">
        <f>SUM(P345:Q350)</f>
        <v>24</v>
      </c>
      <c r="Q351" s="203"/>
      <c r="R351" s="203">
        <f t="shared" ref="R351" si="11">SUM(R345:S350)</f>
        <v>24</v>
      </c>
      <c r="S351" s="203"/>
      <c r="T351" s="203">
        <f>SUM(T345:U350)</f>
        <v>4</v>
      </c>
      <c r="U351" s="204"/>
    </row>
    <row r="353" spans="1:26" x14ac:dyDescent="0.35">
      <c r="A353" s="126" t="s">
        <v>125</v>
      </c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</row>
    <row r="354" spans="1:26" x14ac:dyDescent="0.35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</row>
    <row r="355" spans="1:26" x14ac:dyDescent="0.35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</row>
    <row r="356" spans="1:26" x14ac:dyDescent="0.35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</row>
    <row r="357" spans="1:26" x14ac:dyDescent="0.35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</row>
    <row r="358" spans="1:26" x14ac:dyDescent="0.35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</row>
    <row r="359" spans="1:26" x14ac:dyDescent="0.35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</row>
    <row r="360" spans="1:26" x14ac:dyDescent="0.35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</row>
    <row r="362" spans="1:26" x14ac:dyDescent="0.35">
      <c r="A362" s="197" t="s">
        <v>71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x14ac:dyDescent="0.3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35">
      <c r="A364" s="127" t="s">
        <v>150</v>
      </c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</row>
    <row r="365" spans="1:26" x14ac:dyDescent="0.3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" thickBot="1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35">
      <c r="C367" s="120" t="s">
        <v>0</v>
      </c>
      <c r="D367" s="121"/>
      <c r="E367" s="121"/>
      <c r="F367" s="121"/>
      <c r="G367" s="205" t="str">
        <f>CONCATENATE(Arkusz18!A2," - ",Arkusz18!B2," r.")</f>
        <v>01.01.2021 - 31.01.2021 r.</v>
      </c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6"/>
    </row>
    <row r="368" spans="1:26" ht="73.5" customHeight="1" x14ac:dyDescent="0.35">
      <c r="C368" s="186"/>
      <c r="D368" s="187"/>
      <c r="E368" s="187"/>
      <c r="F368" s="187"/>
      <c r="G368" s="90" t="s">
        <v>63</v>
      </c>
      <c r="H368" s="91"/>
      <c r="I368" s="92"/>
      <c r="J368" s="90" t="s">
        <v>64</v>
      </c>
      <c r="K368" s="91"/>
      <c r="L368" s="92"/>
      <c r="M368" s="90" t="s">
        <v>65</v>
      </c>
      <c r="N368" s="91"/>
      <c r="O368" s="92"/>
      <c r="P368" s="90" t="s">
        <v>74</v>
      </c>
      <c r="Q368" s="91"/>
      <c r="R368" s="92"/>
      <c r="S368" s="90" t="s">
        <v>66</v>
      </c>
      <c r="T368" s="91"/>
      <c r="U368" s="202"/>
    </row>
    <row r="369" spans="3:21" x14ac:dyDescent="0.35">
      <c r="C369" s="181" t="str">
        <f>Arkusz6!B2</f>
        <v>ROSJA</v>
      </c>
      <c r="D369" s="182"/>
      <c r="E369" s="182"/>
      <c r="F369" s="182"/>
      <c r="G369" s="105">
        <f>Arkusz6!C2</f>
        <v>4</v>
      </c>
      <c r="H369" s="105"/>
      <c r="I369" s="105"/>
      <c r="J369" s="105">
        <f>Arkusz6!D2</f>
        <v>5</v>
      </c>
      <c r="K369" s="105"/>
      <c r="L369" s="105"/>
      <c r="M369" s="105">
        <f>Arkusz6!E2</f>
        <v>0</v>
      </c>
      <c r="N369" s="105"/>
      <c r="O369" s="105"/>
      <c r="P369" s="105">
        <f>Arkusz6!F2</f>
        <v>43</v>
      </c>
      <c r="Q369" s="105"/>
      <c r="R369" s="105"/>
      <c r="S369" s="105">
        <f>Arkusz6!G2</f>
        <v>19</v>
      </c>
      <c r="T369" s="105"/>
      <c r="U369" s="105"/>
    </row>
    <row r="370" spans="3:21" x14ac:dyDescent="0.35">
      <c r="C370" s="131" t="str">
        <f>Arkusz6!B3</f>
        <v>UKRAINA</v>
      </c>
      <c r="D370" s="132"/>
      <c r="E370" s="132"/>
      <c r="F370" s="132"/>
      <c r="G370" s="101">
        <f>Arkusz6!C3</f>
        <v>0</v>
      </c>
      <c r="H370" s="101"/>
      <c r="I370" s="101"/>
      <c r="J370" s="101">
        <f>Arkusz6!D3</f>
        <v>0</v>
      </c>
      <c r="K370" s="101"/>
      <c r="L370" s="101"/>
      <c r="M370" s="101">
        <f>Arkusz6!E3</f>
        <v>0</v>
      </c>
      <c r="N370" s="101"/>
      <c r="O370" s="101"/>
      <c r="P370" s="101">
        <f>Arkusz6!F3</f>
        <v>21</v>
      </c>
      <c r="Q370" s="101"/>
      <c r="R370" s="101"/>
      <c r="S370" s="101">
        <f>Arkusz6!G3</f>
        <v>3</v>
      </c>
      <c r="T370" s="101"/>
      <c r="U370" s="101"/>
    </row>
    <row r="371" spans="3:21" x14ac:dyDescent="0.35">
      <c r="C371" s="181" t="str">
        <f>Arkusz6!B4</f>
        <v>AFGANISTAN</v>
      </c>
      <c r="D371" s="182"/>
      <c r="E371" s="182"/>
      <c r="F371" s="182"/>
      <c r="G371" s="105">
        <f>Arkusz6!C4</f>
        <v>0</v>
      </c>
      <c r="H371" s="105"/>
      <c r="I371" s="105"/>
      <c r="J371" s="105">
        <f>Arkusz6!D4</f>
        <v>0</v>
      </c>
      <c r="K371" s="105"/>
      <c r="L371" s="105"/>
      <c r="M371" s="105">
        <f>Arkusz6!E4</f>
        <v>0</v>
      </c>
      <c r="N371" s="105"/>
      <c r="O371" s="105"/>
      <c r="P371" s="105">
        <f>Arkusz6!F4</f>
        <v>0</v>
      </c>
      <c r="Q371" s="105"/>
      <c r="R371" s="105"/>
      <c r="S371" s="105">
        <f>Arkusz6!G4</f>
        <v>18</v>
      </c>
      <c r="T371" s="105"/>
      <c r="U371" s="105"/>
    </row>
    <row r="372" spans="3:21" x14ac:dyDescent="0.35">
      <c r="C372" s="131" t="str">
        <f>Arkusz6!B5</f>
        <v>SYRIA</v>
      </c>
      <c r="D372" s="132"/>
      <c r="E372" s="132"/>
      <c r="F372" s="132"/>
      <c r="G372" s="101">
        <f>Arkusz6!C5</f>
        <v>0</v>
      </c>
      <c r="H372" s="101"/>
      <c r="I372" s="101"/>
      <c r="J372" s="101">
        <f>Arkusz6!D5</f>
        <v>0</v>
      </c>
      <c r="K372" s="101"/>
      <c r="L372" s="101"/>
      <c r="M372" s="101">
        <f>Arkusz6!E5</f>
        <v>0</v>
      </c>
      <c r="N372" s="101"/>
      <c r="O372" s="101"/>
      <c r="P372" s="101">
        <f>Arkusz6!F5</f>
        <v>0</v>
      </c>
      <c r="Q372" s="101"/>
      <c r="R372" s="101"/>
      <c r="S372" s="101">
        <f>Arkusz6!G5</f>
        <v>13</v>
      </c>
      <c r="T372" s="101"/>
      <c r="U372" s="101"/>
    </row>
    <row r="373" spans="3:21" x14ac:dyDescent="0.35">
      <c r="C373" s="181" t="str">
        <f>Arkusz6!B6</f>
        <v>BIAŁORUŚ</v>
      </c>
      <c r="D373" s="182"/>
      <c r="E373" s="182"/>
      <c r="F373" s="182"/>
      <c r="G373" s="105">
        <f>Arkusz6!C6</f>
        <v>1</v>
      </c>
      <c r="H373" s="105"/>
      <c r="I373" s="105"/>
      <c r="J373" s="105">
        <f>Arkusz6!D6</f>
        <v>9</v>
      </c>
      <c r="K373" s="105"/>
      <c r="L373" s="105"/>
      <c r="M373" s="105">
        <f>Arkusz6!E6</f>
        <v>0</v>
      </c>
      <c r="N373" s="105"/>
      <c r="O373" s="105"/>
      <c r="P373" s="105">
        <f>Arkusz6!F6</f>
        <v>0</v>
      </c>
      <c r="Q373" s="105"/>
      <c r="R373" s="105"/>
      <c r="S373" s="105">
        <f>Arkusz6!G6</f>
        <v>2</v>
      </c>
      <c r="T373" s="105"/>
      <c r="U373" s="105"/>
    </row>
    <row r="374" spans="3:21" ht="15" thickBot="1" x14ac:dyDescent="0.4">
      <c r="C374" s="200" t="str">
        <f>Arkusz6!B7</f>
        <v>Pozostałe</v>
      </c>
      <c r="D374" s="201"/>
      <c r="E374" s="201"/>
      <c r="F374" s="201"/>
      <c r="G374" s="104">
        <f>Arkusz6!C7</f>
        <v>7</v>
      </c>
      <c r="H374" s="104"/>
      <c r="I374" s="104"/>
      <c r="J374" s="104">
        <f>Arkusz6!D7</f>
        <v>1</v>
      </c>
      <c r="K374" s="104"/>
      <c r="L374" s="104"/>
      <c r="M374" s="104">
        <f>Arkusz6!E7</f>
        <v>0</v>
      </c>
      <c r="N374" s="104"/>
      <c r="O374" s="104"/>
      <c r="P374" s="104">
        <f>Arkusz6!F7</f>
        <v>24</v>
      </c>
      <c r="Q374" s="104"/>
      <c r="R374" s="104"/>
      <c r="S374" s="104">
        <f>Arkusz6!G7</f>
        <v>35</v>
      </c>
      <c r="T374" s="104"/>
      <c r="U374" s="104"/>
    </row>
    <row r="375" spans="3:21" ht="15" thickBot="1" x14ac:dyDescent="0.4">
      <c r="C375" s="184" t="s">
        <v>1</v>
      </c>
      <c r="D375" s="185"/>
      <c r="E375" s="185"/>
      <c r="F375" s="185"/>
      <c r="G375" s="88">
        <f>SUM(G369:I374)</f>
        <v>12</v>
      </c>
      <c r="H375" s="88"/>
      <c r="I375" s="88"/>
      <c r="J375" s="88">
        <f t="shared" ref="J375" si="12">SUM(J369:L374)</f>
        <v>15</v>
      </c>
      <c r="K375" s="88"/>
      <c r="L375" s="88"/>
      <c r="M375" s="88">
        <f t="shared" ref="M375" si="13">SUM(M369:O374)</f>
        <v>0</v>
      </c>
      <c r="N375" s="88"/>
      <c r="O375" s="88"/>
      <c r="P375" s="88">
        <f t="shared" ref="P375" si="14">SUM(P369:R374)</f>
        <v>88</v>
      </c>
      <c r="Q375" s="88"/>
      <c r="R375" s="88"/>
      <c r="S375" s="88">
        <f>SUM(S369:U374)</f>
        <v>90</v>
      </c>
      <c r="T375" s="88"/>
      <c r="U375" s="89"/>
    </row>
    <row r="378" spans="3:21" ht="15" thickBot="1" x14ac:dyDescent="0.4"/>
    <row r="379" spans="3:21" x14ac:dyDescent="0.35">
      <c r="C379" s="120" t="s">
        <v>0</v>
      </c>
      <c r="D379" s="121"/>
      <c r="E379" s="121"/>
      <c r="F379" s="121"/>
      <c r="G379" s="205" t="str">
        <f>CONCATENATE(Arkusz18!C2," - ",Arkusz18!B2," r.")</f>
        <v>01.01.2021 - 31.01.2021 r.</v>
      </c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6"/>
    </row>
    <row r="380" spans="3:21" ht="71.25" customHeight="1" x14ac:dyDescent="0.35">
      <c r="C380" s="186"/>
      <c r="D380" s="187"/>
      <c r="E380" s="187"/>
      <c r="F380" s="187"/>
      <c r="G380" s="90" t="s">
        <v>63</v>
      </c>
      <c r="H380" s="91"/>
      <c r="I380" s="92"/>
      <c r="J380" s="90" t="s">
        <v>64</v>
      </c>
      <c r="K380" s="91"/>
      <c r="L380" s="92"/>
      <c r="M380" s="90" t="s">
        <v>65</v>
      </c>
      <c r="N380" s="91"/>
      <c r="O380" s="92"/>
      <c r="P380" s="90" t="s">
        <v>74</v>
      </c>
      <c r="Q380" s="91"/>
      <c r="R380" s="92"/>
      <c r="S380" s="90" t="s">
        <v>66</v>
      </c>
      <c r="T380" s="91"/>
      <c r="U380" s="202"/>
    </row>
    <row r="381" spans="3:21" x14ac:dyDescent="0.35">
      <c r="C381" s="181" t="str">
        <f>Arkusz7!B2</f>
        <v>ROSJA</v>
      </c>
      <c r="D381" s="182"/>
      <c r="E381" s="182"/>
      <c r="F381" s="182"/>
      <c r="G381" s="105">
        <f>Arkusz7!C2</f>
        <v>4</v>
      </c>
      <c r="H381" s="105"/>
      <c r="I381" s="105"/>
      <c r="J381" s="105">
        <f>Arkusz7!D2</f>
        <v>5</v>
      </c>
      <c r="K381" s="105"/>
      <c r="L381" s="105"/>
      <c r="M381" s="105">
        <f>Arkusz7!E2</f>
        <v>0</v>
      </c>
      <c r="N381" s="105"/>
      <c r="O381" s="105"/>
      <c r="P381" s="105">
        <f>Arkusz7!F2</f>
        <v>43</v>
      </c>
      <c r="Q381" s="105"/>
      <c r="R381" s="105"/>
      <c r="S381" s="105">
        <f>Arkusz7!G2</f>
        <v>19</v>
      </c>
      <c r="T381" s="105"/>
      <c r="U381" s="105"/>
    </row>
    <row r="382" spans="3:21" x14ac:dyDescent="0.35">
      <c r="C382" s="131" t="str">
        <f>Arkusz7!B3</f>
        <v>UKRAINA</v>
      </c>
      <c r="D382" s="132"/>
      <c r="E382" s="132"/>
      <c r="F382" s="132"/>
      <c r="G382" s="101">
        <f>Arkusz7!C3</f>
        <v>0</v>
      </c>
      <c r="H382" s="101"/>
      <c r="I382" s="101"/>
      <c r="J382" s="101">
        <f>Arkusz7!D3</f>
        <v>0</v>
      </c>
      <c r="K382" s="101"/>
      <c r="L382" s="101"/>
      <c r="M382" s="101">
        <f>Arkusz7!E3</f>
        <v>0</v>
      </c>
      <c r="N382" s="101"/>
      <c r="O382" s="101"/>
      <c r="P382" s="101">
        <f>Arkusz7!F3</f>
        <v>21</v>
      </c>
      <c r="Q382" s="101"/>
      <c r="R382" s="101"/>
      <c r="S382" s="101">
        <f>Arkusz7!G3</f>
        <v>3</v>
      </c>
      <c r="T382" s="101"/>
      <c r="U382" s="101"/>
    </row>
    <row r="383" spans="3:21" x14ac:dyDescent="0.35">
      <c r="C383" s="181" t="str">
        <f>Arkusz7!B4</f>
        <v>AFGANISTAN</v>
      </c>
      <c r="D383" s="182"/>
      <c r="E383" s="182"/>
      <c r="F383" s="182"/>
      <c r="G383" s="105">
        <f>Arkusz7!C4</f>
        <v>0</v>
      </c>
      <c r="H383" s="105"/>
      <c r="I383" s="105"/>
      <c r="J383" s="105">
        <f>Arkusz7!D4</f>
        <v>0</v>
      </c>
      <c r="K383" s="105"/>
      <c r="L383" s="105"/>
      <c r="M383" s="105">
        <f>Arkusz7!E4</f>
        <v>0</v>
      </c>
      <c r="N383" s="105"/>
      <c r="O383" s="105"/>
      <c r="P383" s="105">
        <f>Arkusz7!F4</f>
        <v>0</v>
      </c>
      <c r="Q383" s="105"/>
      <c r="R383" s="105"/>
      <c r="S383" s="105">
        <f>Arkusz7!G4</f>
        <v>18</v>
      </c>
      <c r="T383" s="105"/>
      <c r="U383" s="105"/>
    </row>
    <row r="384" spans="3:21" x14ac:dyDescent="0.35">
      <c r="C384" s="131" t="str">
        <f>Arkusz7!B5</f>
        <v>SYRIA</v>
      </c>
      <c r="D384" s="132"/>
      <c r="E384" s="132"/>
      <c r="F384" s="132"/>
      <c r="G384" s="101">
        <f>Arkusz7!C5</f>
        <v>0</v>
      </c>
      <c r="H384" s="101"/>
      <c r="I384" s="101"/>
      <c r="J384" s="101">
        <f>Arkusz7!D5</f>
        <v>0</v>
      </c>
      <c r="K384" s="101"/>
      <c r="L384" s="101"/>
      <c r="M384" s="101">
        <f>Arkusz7!E5</f>
        <v>0</v>
      </c>
      <c r="N384" s="101"/>
      <c r="O384" s="101"/>
      <c r="P384" s="101">
        <f>Arkusz7!F5</f>
        <v>0</v>
      </c>
      <c r="Q384" s="101"/>
      <c r="R384" s="101"/>
      <c r="S384" s="101">
        <f>Arkusz7!G5</f>
        <v>13</v>
      </c>
      <c r="T384" s="101"/>
      <c r="U384" s="101"/>
    </row>
    <row r="385" spans="1:25" x14ac:dyDescent="0.35">
      <c r="C385" s="181" t="str">
        <f>Arkusz7!B6</f>
        <v>BIAŁORUŚ</v>
      </c>
      <c r="D385" s="182"/>
      <c r="E385" s="182"/>
      <c r="F385" s="182"/>
      <c r="G385" s="105">
        <f>Arkusz7!C6</f>
        <v>1</v>
      </c>
      <c r="H385" s="105"/>
      <c r="I385" s="105"/>
      <c r="J385" s="105">
        <f>Arkusz7!D6</f>
        <v>9</v>
      </c>
      <c r="K385" s="105"/>
      <c r="L385" s="105"/>
      <c r="M385" s="105">
        <f>Arkusz7!E6</f>
        <v>0</v>
      </c>
      <c r="N385" s="105"/>
      <c r="O385" s="105"/>
      <c r="P385" s="105">
        <f>Arkusz7!F6</f>
        <v>0</v>
      </c>
      <c r="Q385" s="105"/>
      <c r="R385" s="105"/>
      <c r="S385" s="105">
        <f>Arkusz7!G6</f>
        <v>2</v>
      </c>
      <c r="T385" s="105"/>
      <c r="U385" s="105"/>
    </row>
    <row r="386" spans="1:25" ht="15" thickBot="1" x14ac:dyDescent="0.4">
      <c r="C386" s="200" t="str">
        <f>Arkusz7!B7</f>
        <v>Pozostałe</v>
      </c>
      <c r="D386" s="201"/>
      <c r="E386" s="201"/>
      <c r="F386" s="201"/>
      <c r="G386" s="104">
        <f>Arkusz7!C7</f>
        <v>7</v>
      </c>
      <c r="H386" s="104"/>
      <c r="I386" s="104"/>
      <c r="J386" s="104">
        <f>Arkusz7!D7</f>
        <v>1</v>
      </c>
      <c r="K386" s="104"/>
      <c r="L386" s="104"/>
      <c r="M386" s="104">
        <f>Arkusz7!E7</f>
        <v>0</v>
      </c>
      <c r="N386" s="104"/>
      <c r="O386" s="104"/>
      <c r="P386" s="104">
        <f>Arkusz7!F7</f>
        <v>24</v>
      </c>
      <c r="Q386" s="104"/>
      <c r="R386" s="104"/>
      <c r="S386" s="104">
        <f>Arkusz7!G7</f>
        <v>35</v>
      </c>
      <c r="T386" s="104"/>
      <c r="U386" s="104"/>
    </row>
    <row r="387" spans="1:25" ht="15" thickBot="1" x14ac:dyDescent="0.4">
      <c r="C387" s="184" t="s">
        <v>1</v>
      </c>
      <c r="D387" s="185"/>
      <c r="E387" s="185"/>
      <c r="F387" s="185"/>
      <c r="G387" s="88">
        <f>SUM(G381:I386)</f>
        <v>12</v>
      </c>
      <c r="H387" s="88"/>
      <c r="I387" s="88"/>
      <c r="J387" s="88">
        <f t="shared" ref="J387" si="15">SUM(J381:L386)</f>
        <v>15</v>
      </c>
      <c r="K387" s="88"/>
      <c r="L387" s="88"/>
      <c r="M387" s="88">
        <f t="shared" ref="M387" si="16">SUM(M381:O386)</f>
        <v>0</v>
      </c>
      <c r="N387" s="88"/>
      <c r="O387" s="88"/>
      <c r="P387" s="88">
        <f t="shared" ref="P387" si="17">SUM(P381:R386)</f>
        <v>88</v>
      </c>
      <c r="Q387" s="88"/>
      <c r="R387" s="88"/>
      <c r="S387" s="88">
        <f>SUM(S381:U386)</f>
        <v>90</v>
      </c>
      <c r="T387" s="88"/>
      <c r="U387" s="89"/>
    </row>
    <row r="390" spans="1:25" x14ac:dyDescent="0.35">
      <c r="A390" s="126" t="s">
        <v>125</v>
      </c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</row>
    <row r="391" spans="1:25" x14ac:dyDescent="0.35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</row>
    <row r="392" spans="1:25" x14ac:dyDescent="0.35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</row>
    <row r="393" spans="1:25" x14ac:dyDescent="0.35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</row>
    <row r="394" spans="1:25" x14ac:dyDescent="0.35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</row>
    <row r="395" spans="1:25" x14ac:dyDescent="0.35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</row>
    <row r="396" spans="1:25" x14ac:dyDescent="0.35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</row>
    <row r="397" spans="1:25" x14ac:dyDescent="0.35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</row>
    <row r="398" spans="1:25" x14ac:dyDescent="0.35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</row>
    <row r="399" spans="1:25" x14ac:dyDescent="0.35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</row>
    <row r="400" spans="1:25" x14ac:dyDescent="0.35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</row>
    <row r="404" spans="1:25" x14ac:dyDescent="0.35">
      <c r="A404" s="127" t="s">
        <v>151</v>
      </c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</row>
    <row r="405" spans="1:25" x14ac:dyDescent="0.3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</row>
    <row r="406" spans="1:25" x14ac:dyDescent="0.3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5" ht="15" thickBot="1" x14ac:dyDescent="0.4"/>
    <row r="408" spans="1:25" ht="30" customHeight="1" x14ac:dyDescent="0.35">
      <c r="B408" s="120" t="s">
        <v>9</v>
      </c>
      <c r="C408" s="121"/>
      <c r="D408" s="121"/>
      <c r="E408" s="121"/>
      <c r="F408" s="121"/>
      <c r="G408" s="121"/>
      <c r="H408" s="121"/>
      <c r="I408" s="121"/>
      <c r="J408" s="248" t="str">
        <f>Arkusz8!C6</f>
        <v>28.12.2020 - 03.01.2021</v>
      </c>
      <c r="K408" s="248"/>
      <c r="L408" s="248"/>
      <c r="M408" s="248" t="str">
        <f>Arkusz8!C10</f>
        <v>04.01.2021 - 10.01.2021</v>
      </c>
      <c r="N408" s="248"/>
      <c r="O408" s="248"/>
      <c r="P408" s="248" t="str">
        <f>Arkusz8!C9</f>
        <v>11.01.2021 - 17.01.2021</v>
      </c>
      <c r="Q408" s="248"/>
      <c r="R408" s="248"/>
      <c r="S408" s="248" t="str">
        <f>Arkusz8!C8</f>
        <v>18.01.2021 - 24.01.2021</v>
      </c>
      <c r="T408" s="248"/>
      <c r="U408" s="248"/>
      <c r="V408" s="248" t="str">
        <f>Arkusz8!C7</f>
        <v>25.01.2021 - 31.01.2021</v>
      </c>
      <c r="W408" s="248"/>
      <c r="X408" s="249"/>
    </row>
    <row r="409" spans="1:25" x14ac:dyDescent="0.35">
      <c r="B409" s="118" t="s">
        <v>32</v>
      </c>
      <c r="C409" s="119"/>
      <c r="D409" s="119"/>
      <c r="E409" s="119"/>
      <c r="F409" s="119"/>
      <c r="G409" s="119"/>
      <c r="H409" s="119"/>
      <c r="I409" s="119"/>
      <c r="J409" s="183">
        <f>Arkusz8!A6</f>
        <v>806</v>
      </c>
      <c r="K409" s="183"/>
      <c r="L409" s="183"/>
      <c r="M409" s="183">
        <f>Arkusz8!A5</f>
        <v>803</v>
      </c>
      <c r="N409" s="183"/>
      <c r="O409" s="183"/>
      <c r="P409" s="183">
        <f>Arkusz8!A4</f>
        <v>804</v>
      </c>
      <c r="Q409" s="183"/>
      <c r="R409" s="183"/>
      <c r="S409" s="183">
        <f>Arkusz8!A3</f>
        <v>794</v>
      </c>
      <c r="T409" s="183"/>
      <c r="U409" s="183"/>
      <c r="V409" s="183">
        <f>Arkusz8!A2</f>
        <v>806</v>
      </c>
      <c r="W409" s="183"/>
      <c r="X409" s="183"/>
    </row>
    <row r="410" spans="1:25" x14ac:dyDescent="0.35">
      <c r="B410" s="179" t="s">
        <v>5</v>
      </c>
      <c r="C410" s="180"/>
      <c r="D410" s="180"/>
      <c r="E410" s="180"/>
      <c r="F410" s="180"/>
      <c r="G410" s="180"/>
      <c r="H410" s="180"/>
      <c r="I410" s="180"/>
      <c r="J410" s="105">
        <f>Arkusz8!A11</f>
        <v>2369</v>
      </c>
      <c r="K410" s="105"/>
      <c r="L410" s="105"/>
      <c r="M410" s="105">
        <f>Arkusz8!A10</f>
        <v>2371</v>
      </c>
      <c r="N410" s="105"/>
      <c r="O410" s="105"/>
      <c r="P410" s="105">
        <f>Arkusz8!A9</f>
        <v>2395</v>
      </c>
      <c r="Q410" s="105"/>
      <c r="R410" s="105"/>
      <c r="S410" s="105">
        <f>Arkusz8!A8</f>
        <v>2416</v>
      </c>
      <c r="T410" s="105"/>
      <c r="U410" s="105"/>
      <c r="V410" s="105">
        <f>Arkusz8!A7</f>
        <v>2427</v>
      </c>
      <c r="W410" s="105"/>
      <c r="X410" s="105"/>
    </row>
    <row r="411" spans="1:25" x14ac:dyDescent="0.35">
      <c r="B411" s="118" t="s">
        <v>6</v>
      </c>
      <c r="C411" s="119"/>
      <c r="D411" s="119"/>
      <c r="E411" s="119"/>
      <c r="F411" s="119"/>
      <c r="G411" s="119"/>
      <c r="H411" s="119"/>
      <c r="I411" s="119"/>
      <c r="J411" s="183">
        <f>Arkusz8!A16</f>
        <v>18</v>
      </c>
      <c r="K411" s="183"/>
      <c r="L411" s="183"/>
      <c r="M411" s="183">
        <f>Arkusz8!A15</f>
        <v>12</v>
      </c>
      <c r="N411" s="183"/>
      <c r="O411" s="183"/>
      <c r="P411" s="183">
        <f>Arkusz8!A14</f>
        <v>9</v>
      </c>
      <c r="Q411" s="183"/>
      <c r="R411" s="183"/>
      <c r="S411" s="183">
        <f>Arkusz8!A13</f>
        <v>15</v>
      </c>
      <c r="T411" s="183"/>
      <c r="U411" s="183"/>
      <c r="V411" s="183">
        <f>Arkusz8!A12</f>
        <v>12</v>
      </c>
      <c r="W411" s="183"/>
      <c r="X411" s="183"/>
    </row>
    <row r="412" spans="1:25" x14ac:dyDescent="0.35">
      <c r="B412" s="242" t="s">
        <v>7</v>
      </c>
      <c r="C412" s="243"/>
      <c r="D412" s="243"/>
      <c r="E412" s="243"/>
      <c r="F412" s="243"/>
      <c r="G412" s="243"/>
      <c r="H412" s="243"/>
      <c r="I412" s="243"/>
      <c r="J412" s="105">
        <f>Arkusz8!A21</f>
        <v>34</v>
      </c>
      <c r="K412" s="105"/>
      <c r="L412" s="105"/>
      <c r="M412" s="105">
        <f>Arkusz8!A20</f>
        <v>18</v>
      </c>
      <c r="N412" s="105"/>
      <c r="O412" s="105"/>
      <c r="P412" s="105">
        <f>Arkusz8!A19</f>
        <v>34</v>
      </c>
      <c r="Q412" s="105"/>
      <c r="R412" s="105"/>
      <c r="S412" s="105">
        <f>Arkusz8!A18</f>
        <v>26</v>
      </c>
      <c r="T412" s="105"/>
      <c r="U412" s="105"/>
      <c r="V412" s="105">
        <f>Arkusz8!A17</f>
        <v>35</v>
      </c>
      <c r="W412" s="105"/>
      <c r="X412" s="105"/>
    </row>
    <row r="413" spans="1:25" ht="15" thickBot="1" x14ac:dyDescent="0.4">
      <c r="B413" s="267" t="s">
        <v>95</v>
      </c>
      <c r="C413" s="268"/>
      <c r="D413" s="268"/>
      <c r="E413" s="268"/>
      <c r="F413" s="268"/>
      <c r="G413" s="268"/>
      <c r="H413" s="268"/>
      <c r="I413" s="268"/>
      <c r="J413" s="247">
        <f>Arkusz8!A26</f>
        <v>1</v>
      </c>
      <c r="K413" s="247"/>
      <c r="L413" s="247"/>
      <c r="M413" s="247">
        <f>Arkusz8!A25</f>
        <v>1</v>
      </c>
      <c r="N413" s="247"/>
      <c r="O413" s="247"/>
      <c r="P413" s="247">
        <f>Arkusz8!A24</f>
        <v>1</v>
      </c>
      <c r="Q413" s="247"/>
      <c r="R413" s="247"/>
      <c r="S413" s="247">
        <f>Arkusz8!A23</f>
        <v>1</v>
      </c>
      <c r="T413" s="247"/>
      <c r="U413" s="247"/>
      <c r="V413" s="247">
        <f>Arkusz8!A22</f>
        <v>1</v>
      </c>
      <c r="W413" s="247"/>
      <c r="X413" s="247"/>
    </row>
    <row r="414" spans="1:25" ht="15" thickBot="1" x14ac:dyDescent="0.4">
      <c r="B414" s="251" t="s">
        <v>96</v>
      </c>
      <c r="C414" s="252"/>
      <c r="D414" s="252"/>
      <c r="E414" s="252"/>
      <c r="F414" s="252"/>
      <c r="G414" s="252"/>
      <c r="H414" s="252"/>
      <c r="I414" s="252"/>
      <c r="J414" s="250">
        <f>SUM(J409,J410,J413)</f>
        <v>3176</v>
      </c>
      <c r="K414" s="250"/>
      <c r="L414" s="250"/>
      <c r="M414" s="250">
        <f>SUM(M409,M410,M413)</f>
        <v>3175</v>
      </c>
      <c r="N414" s="250"/>
      <c r="O414" s="250"/>
      <c r="P414" s="250">
        <f>SUM(P409,P410,P413)</f>
        <v>3200</v>
      </c>
      <c r="Q414" s="250"/>
      <c r="R414" s="250"/>
      <c r="S414" s="250">
        <f>SUM(S409,S410,S413)</f>
        <v>3211</v>
      </c>
      <c r="T414" s="250"/>
      <c r="U414" s="250"/>
      <c r="V414" s="250">
        <f>SUM(V409,V410,V413)</f>
        <v>3234</v>
      </c>
      <c r="W414" s="250"/>
      <c r="X414" s="266"/>
    </row>
    <row r="415" spans="1:25" x14ac:dyDescent="0.3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5" x14ac:dyDescent="0.3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3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35">
      <c r="A439" s="126" t="s">
        <v>125</v>
      </c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</row>
    <row r="440" spans="1:25" x14ac:dyDescent="0.35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</row>
    <row r="441" spans="1:25" x14ac:dyDescent="0.35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</row>
    <row r="442" spans="1:25" x14ac:dyDescent="0.35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</row>
    <row r="443" spans="1:25" x14ac:dyDescent="0.35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</row>
    <row r="444" spans="1:25" x14ac:dyDescent="0.35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</row>
    <row r="445" spans="1:25" x14ac:dyDescent="0.35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</row>
    <row r="446" spans="1:25" x14ac:dyDescent="0.35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</row>
    <row r="447" spans="1:25" x14ac:dyDescent="0.35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</row>
    <row r="448" spans="1:25" x14ac:dyDescent="0.35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</row>
    <row r="449" spans="1:25" x14ac:dyDescent="0.35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</row>
    <row r="452" spans="1:25" x14ac:dyDescent="0.35">
      <c r="A452" s="40" t="s">
        <v>51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R452" s="41"/>
      <c r="S452" s="41"/>
      <c r="T452" s="41"/>
    </row>
    <row r="453" spans="1:25" x14ac:dyDescent="0.35">
      <c r="P453" s="42"/>
      <c r="Q453" s="42"/>
      <c r="R453" s="41"/>
      <c r="S453" s="41"/>
      <c r="T453" s="41"/>
      <c r="U453" s="42"/>
    </row>
    <row r="454" spans="1:25" x14ac:dyDescent="0.3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35">
      <c r="A455" s="126" t="s">
        <v>125</v>
      </c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</row>
    <row r="456" spans="1:25" x14ac:dyDescent="0.35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</row>
    <row r="457" spans="1:25" x14ac:dyDescent="0.35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</row>
    <row r="458" spans="1:25" x14ac:dyDescent="0.35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</row>
    <row r="459" spans="1:25" x14ac:dyDescent="0.35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</row>
    <row r="460" spans="1:25" x14ac:dyDescent="0.35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</row>
    <row r="461" spans="1:25" x14ac:dyDescent="0.35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</row>
    <row r="462" spans="1:25" x14ac:dyDescent="0.35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</row>
    <row r="463" spans="1:25" x14ac:dyDescent="0.35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</row>
    <row r="464" spans="1:25" x14ac:dyDescent="0.35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</row>
    <row r="465" spans="1:25" x14ac:dyDescent="0.35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</row>
    <row r="466" spans="1:25" x14ac:dyDescent="0.35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</row>
    <row r="467" spans="1:25" x14ac:dyDescent="0.35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</row>
    <row r="468" spans="1:25" x14ac:dyDescent="0.35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</row>
    <row r="469" spans="1:25" x14ac:dyDescent="0.35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</row>
    <row r="470" spans="1:25" x14ac:dyDescent="0.35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</row>
    <row r="471" spans="1:25" x14ac:dyDescent="0.35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</row>
    <row r="472" spans="1:25" x14ac:dyDescent="0.35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</row>
    <row r="473" spans="1:25" x14ac:dyDescent="0.35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</row>
    <row r="474" spans="1:25" x14ac:dyDescent="0.35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</row>
    <row r="475" spans="1:25" x14ac:dyDescent="0.35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</row>
    <row r="476" spans="1:25" x14ac:dyDescent="0.35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</row>
    <row r="477" spans="1:25" x14ac:dyDescent="0.35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</row>
    <row r="478" spans="1:25" x14ac:dyDescent="0.35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</row>
    <row r="479" spans="1:25" x14ac:dyDescent="0.35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</row>
    <row r="480" spans="1:25" x14ac:dyDescent="0.3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4" x14ac:dyDescent="0.3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35">
      <c r="P482" s="44"/>
      <c r="Q482" s="44"/>
      <c r="R482" s="43"/>
      <c r="S482" s="43"/>
      <c r="T482" s="43"/>
      <c r="U482" s="44"/>
    </row>
    <row r="483" spans="1:24" x14ac:dyDescent="0.35">
      <c r="A483" s="45" t="s">
        <v>152</v>
      </c>
      <c r="B483" s="45"/>
      <c r="C483" s="45"/>
      <c r="D483" s="45"/>
      <c r="E483" s="45"/>
      <c r="F483" s="45"/>
      <c r="G483" s="45"/>
      <c r="H483" s="45"/>
      <c r="I483" s="45"/>
      <c r="N483" s="44" t="s">
        <v>29</v>
      </c>
      <c r="O483" s="44"/>
      <c r="P483" s="46"/>
      <c r="Q483" s="46"/>
      <c r="R483" s="43"/>
      <c r="S483" s="43"/>
      <c r="T483" s="43"/>
    </row>
    <row r="484" spans="1:24" x14ac:dyDescent="0.35">
      <c r="M484" s="47"/>
      <c r="N484" s="47" t="s">
        <v>30</v>
      </c>
      <c r="R484" s="43"/>
      <c r="S484" s="43"/>
      <c r="T484" s="43"/>
    </row>
    <row r="485" spans="1:24" x14ac:dyDescent="0.35">
      <c r="R485" s="43"/>
      <c r="S485" s="43"/>
      <c r="T485" s="43"/>
    </row>
    <row r="486" spans="1:24" x14ac:dyDescent="0.35">
      <c r="D486" s="7"/>
      <c r="E486" s="7"/>
      <c r="P486" s="47"/>
      <c r="Q486" s="47"/>
      <c r="R486" s="43"/>
      <c r="S486" s="43"/>
      <c r="T486" s="43"/>
      <c r="U486" s="47"/>
    </row>
    <row r="487" spans="1:24" x14ac:dyDescent="0.35">
      <c r="A487" s="48"/>
      <c r="B487" s="48"/>
      <c r="C487" s="48"/>
      <c r="D487" s="49"/>
      <c r="E487" s="49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U487" s="47"/>
    </row>
    <row r="488" spans="1:24" ht="17.25" customHeight="1" x14ac:dyDescent="0.35">
      <c r="A488" s="263" t="s">
        <v>28</v>
      </c>
      <c r="B488" s="263"/>
      <c r="C488" s="263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3"/>
      <c r="Q488" s="43"/>
      <c r="R488" s="50"/>
      <c r="U488" s="43"/>
    </row>
    <row r="489" spans="1:24" ht="120.75" customHeight="1" x14ac:dyDescent="0.35">
      <c r="A489" s="51" t="s">
        <v>153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</row>
    <row r="490" spans="1:24" x14ac:dyDescent="0.3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U490" s="43"/>
    </row>
    <row r="491" spans="1:24" x14ac:dyDescent="0.3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</sheetData>
  <sheetProtection formatCells="0" insertColumns="0" insertRows="0" deleteColumns="0" deleteRows="0"/>
  <mergeCells count="626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82"/>
    <mergeCell ref="G173:J17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M294:N294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3:F2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S380:U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0</v>
      </c>
      <c r="B6" t="s">
        <v>54</v>
      </c>
      <c r="C6" t="s">
        <v>68</v>
      </c>
      <c r="D6">
        <v>1</v>
      </c>
    </row>
    <row r="7" spans="1:4" x14ac:dyDescent="0.35">
      <c r="A7">
        <v>0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0</v>
      </c>
      <c r="B9" t="s">
        <v>54</v>
      </c>
      <c r="C9" t="s">
        <v>92</v>
      </c>
      <c r="D9">
        <v>4</v>
      </c>
    </row>
    <row r="10" spans="1:4" x14ac:dyDescent="0.35">
      <c r="A10">
        <v>0</v>
      </c>
      <c r="B10" t="s">
        <v>55</v>
      </c>
      <c r="C10" t="s">
        <v>68</v>
      </c>
      <c r="D10">
        <v>1</v>
      </c>
    </row>
    <row r="11" spans="1:4" x14ac:dyDescent="0.35">
      <c r="A11">
        <v>0</v>
      </c>
      <c r="B11" t="s">
        <v>55</v>
      </c>
      <c r="C11" t="s">
        <v>93</v>
      </c>
      <c r="D11">
        <v>2</v>
      </c>
    </row>
    <row r="12" spans="1:4" x14ac:dyDescent="0.35">
      <c r="A12">
        <v>0</v>
      </c>
      <c r="B12" t="s">
        <v>55</v>
      </c>
      <c r="C12" t="s">
        <v>67</v>
      </c>
      <c r="D12">
        <v>3</v>
      </c>
    </row>
    <row r="13" spans="1:4" x14ac:dyDescent="0.35">
      <c r="A13">
        <v>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127</v>
      </c>
      <c r="C2">
        <v>4</v>
      </c>
      <c r="D2">
        <v>5</v>
      </c>
      <c r="E2">
        <v>0</v>
      </c>
      <c r="F2">
        <v>43</v>
      </c>
      <c r="G2">
        <v>19</v>
      </c>
    </row>
    <row r="3" spans="1:7" x14ac:dyDescent="0.35">
      <c r="A3">
        <v>2</v>
      </c>
      <c r="B3" t="s">
        <v>126</v>
      </c>
      <c r="C3">
        <v>0</v>
      </c>
      <c r="D3">
        <v>0</v>
      </c>
      <c r="E3">
        <v>0</v>
      </c>
      <c r="F3">
        <v>21</v>
      </c>
      <c r="G3">
        <v>3</v>
      </c>
    </row>
    <row r="4" spans="1:7" x14ac:dyDescent="0.35">
      <c r="A4">
        <v>3</v>
      </c>
      <c r="B4" t="s">
        <v>157</v>
      </c>
      <c r="C4">
        <v>0</v>
      </c>
      <c r="D4">
        <v>0</v>
      </c>
      <c r="E4">
        <v>0</v>
      </c>
      <c r="F4">
        <v>0</v>
      </c>
      <c r="G4">
        <v>18</v>
      </c>
    </row>
    <row r="5" spans="1:7" x14ac:dyDescent="0.35">
      <c r="A5">
        <v>4</v>
      </c>
      <c r="B5" t="s">
        <v>164</v>
      </c>
      <c r="C5">
        <v>0</v>
      </c>
      <c r="D5">
        <v>0</v>
      </c>
      <c r="E5">
        <v>0</v>
      </c>
      <c r="F5">
        <v>0</v>
      </c>
      <c r="G5">
        <v>13</v>
      </c>
    </row>
    <row r="6" spans="1:7" x14ac:dyDescent="0.35">
      <c r="A6">
        <v>5</v>
      </c>
      <c r="B6" t="s">
        <v>156</v>
      </c>
      <c r="C6">
        <v>1</v>
      </c>
      <c r="D6">
        <v>9</v>
      </c>
      <c r="E6">
        <v>0</v>
      </c>
      <c r="F6">
        <v>0</v>
      </c>
      <c r="G6">
        <v>2</v>
      </c>
    </row>
    <row r="7" spans="1:7" x14ac:dyDescent="0.35">
      <c r="A7">
        <v>6</v>
      </c>
      <c r="B7" t="s">
        <v>105</v>
      </c>
      <c r="C7">
        <v>7</v>
      </c>
      <c r="D7">
        <v>1</v>
      </c>
      <c r="E7">
        <v>0</v>
      </c>
      <c r="F7">
        <v>24</v>
      </c>
      <c r="G7">
        <v>35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127</v>
      </c>
      <c r="C2">
        <v>4</v>
      </c>
      <c r="D2">
        <v>5</v>
      </c>
      <c r="E2">
        <v>0</v>
      </c>
      <c r="F2">
        <v>43</v>
      </c>
      <c r="G2">
        <v>19</v>
      </c>
    </row>
    <row r="3" spans="1:7" x14ac:dyDescent="0.35">
      <c r="A3">
        <v>2</v>
      </c>
      <c r="B3" t="s">
        <v>126</v>
      </c>
      <c r="C3">
        <v>0</v>
      </c>
      <c r="D3">
        <v>0</v>
      </c>
      <c r="E3">
        <v>0</v>
      </c>
      <c r="F3">
        <v>21</v>
      </c>
      <c r="G3">
        <v>3</v>
      </c>
    </row>
    <row r="4" spans="1:7" x14ac:dyDescent="0.35">
      <c r="A4">
        <v>3</v>
      </c>
      <c r="B4" t="s">
        <v>157</v>
      </c>
      <c r="C4">
        <v>0</v>
      </c>
      <c r="D4">
        <v>0</v>
      </c>
      <c r="E4">
        <v>0</v>
      </c>
      <c r="F4">
        <v>0</v>
      </c>
      <c r="G4">
        <v>18</v>
      </c>
    </row>
    <row r="5" spans="1:7" x14ac:dyDescent="0.35">
      <c r="A5">
        <v>4</v>
      </c>
      <c r="B5" t="s">
        <v>164</v>
      </c>
      <c r="C5">
        <v>0</v>
      </c>
      <c r="D5">
        <v>0</v>
      </c>
      <c r="E5">
        <v>0</v>
      </c>
      <c r="F5">
        <v>0</v>
      </c>
      <c r="G5">
        <v>13</v>
      </c>
    </row>
    <row r="6" spans="1:7" x14ac:dyDescent="0.35">
      <c r="A6">
        <v>5</v>
      </c>
      <c r="B6" t="s">
        <v>156</v>
      </c>
      <c r="C6">
        <v>1</v>
      </c>
      <c r="D6">
        <v>9</v>
      </c>
      <c r="E6">
        <v>0</v>
      </c>
      <c r="F6">
        <v>0</v>
      </c>
      <c r="G6">
        <v>2</v>
      </c>
    </row>
    <row r="7" spans="1:7" x14ac:dyDescent="0.35">
      <c r="A7">
        <v>6</v>
      </c>
      <c r="B7" t="s">
        <v>105</v>
      </c>
      <c r="C7">
        <v>7</v>
      </c>
      <c r="D7">
        <v>1</v>
      </c>
      <c r="E7">
        <v>0</v>
      </c>
      <c r="F7">
        <v>24</v>
      </c>
      <c r="G7">
        <v>35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109</v>
      </c>
      <c r="B1" t="s">
        <v>9</v>
      </c>
      <c r="C1" t="s">
        <v>110</v>
      </c>
    </row>
    <row r="2" spans="1:3" x14ac:dyDescent="0.35">
      <c r="A2">
        <v>806</v>
      </c>
      <c r="B2" t="s">
        <v>111</v>
      </c>
      <c r="C2" t="s">
        <v>165</v>
      </c>
    </row>
    <row r="3" spans="1:3" x14ac:dyDescent="0.35">
      <c r="A3">
        <v>794</v>
      </c>
      <c r="B3" t="s">
        <v>111</v>
      </c>
      <c r="C3" t="s">
        <v>166</v>
      </c>
    </row>
    <row r="4" spans="1:3" x14ac:dyDescent="0.35">
      <c r="A4">
        <v>804</v>
      </c>
      <c r="B4" t="s">
        <v>111</v>
      </c>
      <c r="C4" t="s">
        <v>167</v>
      </c>
    </row>
    <row r="5" spans="1:3" x14ac:dyDescent="0.35">
      <c r="A5">
        <v>803</v>
      </c>
      <c r="B5" t="s">
        <v>111</v>
      </c>
      <c r="C5" t="s">
        <v>168</v>
      </c>
    </row>
    <row r="6" spans="1:3" x14ac:dyDescent="0.35">
      <c r="A6">
        <v>806</v>
      </c>
      <c r="B6" t="s">
        <v>111</v>
      </c>
      <c r="C6" t="s">
        <v>169</v>
      </c>
    </row>
    <row r="7" spans="1:3" x14ac:dyDescent="0.35">
      <c r="A7">
        <v>2427</v>
      </c>
      <c r="B7" t="s">
        <v>5</v>
      </c>
      <c r="C7" t="s">
        <v>165</v>
      </c>
    </row>
    <row r="8" spans="1:3" x14ac:dyDescent="0.35">
      <c r="A8">
        <v>2416</v>
      </c>
      <c r="B8" t="s">
        <v>5</v>
      </c>
      <c r="C8" t="s">
        <v>166</v>
      </c>
    </row>
    <row r="9" spans="1:3" x14ac:dyDescent="0.35">
      <c r="A9">
        <v>2395</v>
      </c>
      <c r="B9" t="s">
        <v>5</v>
      </c>
      <c r="C9" t="s">
        <v>167</v>
      </c>
    </row>
    <row r="10" spans="1:3" x14ac:dyDescent="0.35">
      <c r="A10">
        <v>2371</v>
      </c>
      <c r="B10" t="s">
        <v>5</v>
      </c>
      <c r="C10" t="s">
        <v>168</v>
      </c>
    </row>
    <row r="11" spans="1:3" x14ac:dyDescent="0.35">
      <c r="A11">
        <v>2369</v>
      </c>
      <c r="B11" t="s">
        <v>5</v>
      </c>
      <c r="C11" t="s">
        <v>169</v>
      </c>
    </row>
    <row r="12" spans="1:3" x14ac:dyDescent="0.35">
      <c r="A12">
        <v>12</v>
      </c>
      <c r="B12" t="s">
        <v>6</v>
      </c>
      <c r="C12" t="s">
        <v>165</v>
      </c>
    </row>
    <row r="13" spans="1:3" x14ac:dyDescent="0.35">
      <c r="A13">
        <v>15</v>
      </c>
      <c r="B13" t="s">
        <v>6</v>
      </c>
      <c r="C13" t="s">
        <v>166</v>
      </c>
    </row>
    <row r="14" spans="1:3" x14ac:dyDescent="0.35">
      <c r="A14">
        <v>9</v>
      </c>
      <c r="B14" t="s">
        <v>6</v>
      </c>
      <c r="C14" t="s">
        <v>167</v>
      </c>
    </row>
    <row r="15" spans="1:3" x14ac:dyDescent="0.35">
      <c r="A15">
        <v>12</v>
      </c>
      <c r="B15" t="s">
        <v>6</v>
      </c>
      <c r="C15" t="s">
        <v>168</v>
      </c>
    </row>
    <row r="16" spans="1:3" x14ac:dyDescent="0.35">
      <c r="A16">
        <v>18</v>
      </c>
      <c r="B16" t="s">
        <v>6</v>
      </c>
      <c r="C16" t="s">
        <v>169</v>
      </c>
    </row>
    <row r="17" spans="1:3" x14ac:dyDescent="0.35">
      <c r="A17">
        <v>35</v>
      </c>
      <c r="B17" t="s">
        <v>7</v>
      </c>
      <c r="C17" t="s">
        <v>165</v>
      </c>
    </row>
    <row r="18" spans="1:3" x14ac:dyDescent="0.35">
      <c r="A18">
        <v>26</v>
      </c>
      <c r="B18" t="s">
        <v>7</v>
      </c>
      <c r="C18" t="s">
        <v>166</v>
      </c>
    </row>
    <row r="19" spans="1:3" x14ac:dyDescent="0.35">
      <c r="A19">
        <v>34</v>
      </c>
      <c r="B19" t="s">
        <v>7</v>
      </c>
      <c r="C19" t="s">
        <v>167</v>
      </c>
    </row>
    <row r="20" spans="1:3" x14ac:dyDescent="0.35">
      <c r="A20">
        <v>18</v>
      </c>
      <c r="B20" t="s">
        <v>7</v>
      </c>
      <c r="C20" t="s">
        <v>168</v>
      </c>
    </row>
    <row r="21" spans="1:3" x14ac:dyDescent="0.35">
      <c r="A21" s="2">
        <v>34</v>
      </c>
      <c r="B21" s="2" t="s">
        <v>7</v>
      </c>
      <c r="C21" s="2" t="s">
        <v>169</v>
      </c>
    </row>
    <row r="22" spans="1:3" x14ac:dyDescent="0.35">
      <c r="A22" s="2">
        <v>1</v>
      </c>
      <c r="B22" s="2" t="s">
        <v>136</v>
      </c>
      <c r="C22" s="2" t="s">
        <v>165</v>
      </c>
    </row>
    <row r="23" spans="1:3" x14ac:dyDescent="0.35">
      <c r="A23" s="2">
        <v>1</v>
      </c>
      <c r="B23" s="2" t="s">
        <v>136</v>
      </c>
      <c r="C23" s="2" t="s">
        <v>166</v>
      </c>
    </row>
    <row r="24" spans="1:3" x14ac:dyDescent="0.35">
      <c r="A24" s="2">
        <v>1</v>
      </c>
      <c r="B24" s="2" t="s">
        <v>136</v>
      </c>
      <c r="C24" s="2" t="s">
        <v>167</v>
      </c>
    </row>
    <row r="25" spans="1:3" x14ac:dyDescent="0.35">
      <c r="A25" s="2">
        <v>1</v>
      </c>
      <c r="B25" s="2" t="s">
        <v>136</v>
      </c>
      <c r="C25" s="2" t="s">
        <v>168</v>
      </c>
    </row>
    <row r="26" spans="1:3" x14ac:dyDescent="0.35">
      <c r="A26" s="2">
        <v>1</v>
      </c>
      <c r="B26" s="2" t="s">
        <v>136</v>
      </c>
      <c r="C26" s="2" t="s">
        <v>169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1766</v>
      </c>
      <c r="C2" t="s">
        <v>37</v>
      </c>
    </row>
    <row r="3" spans="1:3" x14ac:dyDescent="0.35">
      <c r="A3" t="s">
        <v>115</v>
      </c>
      <c r="B3">
        <v>12005</v>
      </c>
      <c r="C3" t="s">
        <v>37</v>
      </c>
    </row>
    <row r="4" spans="1:3" x14ac:dyDescent="0.35">
      <c r="A4" t="s">
        <v>116</v>
      </c>
      <c r="B4">
        <v>575</v>
      </c>
      <c r="C4" t="s">
        <v>37</v>
      </c>
    </row>
    <row r="5" spans="1:3" x14ac:dyDescent="0.35">
      <c r="A5" t="s">
        <v>33</v>
      </c>
      <c r="B5">
        <v>27249</v>
      </c>
      <c r="C5" t="s">
        <v>37</v>
      </c>
    </row>
    <row r="6" spans="1:3" x14ac:dyDescent="0.35">
      <c r="A6" t="s">
        <v>114</v>
      </c>
      <c r="B6">
        <v>32</v>
      </c>
      <c r="C6" t="s">
        <v>24</v>
      </c>
    </row>
    <row r="7" spans="1:3" x14ac:dyDescent="0.35">
      <c r="A7" t="s">
        <v>115</v>
      </c>
      <c r="B7">
        <v>339</v>
      </c>
      <c r="C7" t="s">
        <v>24</v>
      </c>
    </row>
    <row r="8" spans="1:3" x14ac:dyDescent="0.35">
      <c r="A8" t="s">
        <v>116</v>
      </c>
      <c r="B8">
        <v>29</v>
      </c>
      <c r="C8" t="s">
        <v>24</v>
      </c>
    </row>
    <row r="9" spans="1:3" x14ac:dyDescent="0.35">
      <c r="A9" t="s">
        <v>33</v>
      </c>
      <c r="B9">
        <v>450</v>
      </c>
      <c r="C9" t="s">
        <v>24</v>
      </c>
    </row>
    <row r="10" spans="1:3" x14ac:dyDescent="0.35">
      <c r="A10" t="s">
        <v>114</v>
      </c>
      <c r="B10">
        <v>79</v>
      </c>
      <c r="C10" t="s">
        <v>38</v>
      </c>
    </row>
    <row r="11" spans="1:3" x14ac:dyDescent="0.35">
      <c r="A11" t="s">
        <v>115</v>
      </c>
      <c r="B11">
        <v>930</v>
      </c>
      <c r="C11" t="s">
        <v>38</v>
      </c>
    </row>
    <row r="12" spans="1:3" x14ac:dyDescent="0.35">
      <c r="A12" t="s">
        <v>116</v>
      </c>
      <c r="B12">
        <v>59</v>
      </c>
      <c r="C12" t="s">
        <v>38</v>
      </c>
    </row>
    <row r="13" spans="1:3" x14ac:dyDescent="0.35">
      <c r="A13" t="s">
        <v>33</v>
      </c>
      <c r="B13">
        <v>1832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62.453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437</v>
      </c>
      <c r="B2" t="s">
        <v>137</v>
      </c>
      <c r="C2" t="s">
        <v>3</v>
      </c>
      <c r="D2">
        <v>1</v>
      </c>
    </row>
    <row r="3" spans="1:4" x14ac:dyDescent="0.35">
      <c r="A3">
        <v>305</v>
      </c>
      <c r="B3" t="s">
        <v>137</v>
      </c>
      <c r="C3" t="s">
        <v>80</v>
      </c>
      <c r="D3">
        <v>1</v>
      </c>
    </row>
    <row r="4" spans="1:4" x14ac:dyDescent="0.35">
      <c r="A4">
        <v>54</v>
      </c>
      <c r="B4" t="s">
        <v>170</v>
      </c>
      <c r="C4" t="s">
        <v>3</v>
      </c>
      <c r="D4">
        <v>2</v>
      </c>
    </row>
    <row r="5" spans="1:4" x14ac:dyDescent="0.35">
      <c r="A5">
        <v>69</v>
      </c>
      <c r="B5" t="s">
        <v>170</v>
      </c>
      <c r="C5" t="s">
        <v>80</v>
      </c>
      <c r="D5">
        <v>2</v>
      </c>
    </row>
    <row r="6" spans="1:4" x14ac:dyDescent="0.35">
      <c r="A6">
        <v>23</v>
      </c>
      <c r="B6" t="s">
        <v>171</v>
      </c>
      <c r="C6" t="s">
        <v>3</v>
      </c>
      <c r="D6">
        <v>3</v>
      </c>
    </row>
    <row r="7" spans="1:4" x14ac:dyDescent="0.35">
      <c r="A7">
        <v>21</v>
      </c>
      <c r="B7" t="s">
        <v>171</v>
      </c>
      <c r="C7" t="s">
        <v>80</v>
      </c>
      <c r="D7">
        <v>3</v>
      </c>
    </row>
    <row r="8" spans="1:4" x14ac:dyDescent="0.35">
      <c r="A8">
        <v>3</v>
      </c>
      <c r="B8" t="s">
        <v>172</v>
      </c>
      <c r="C8" t="s">
        <v>3</v>
      </c>
      <c r="D8">
        <v>4</v>
      </c>
    </row>
    <row r="9" spans="1:4" x14ac:dyDescent="0.35">
      <c r="A9">
        <v>0</v>
      </c>
      <c r="B9" t="s">
        <v>172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1766</v>
      </c>
      <c r="C2" t="s">
        <v>37</v>
      </c>
    </row>
    <row r="3" spans="1:3" x14ac:dyDescent="0.35">
      <c r="A3" t="s">
        <v>115</v>
      </c>
      <c r="B3">
        <v>12005</v>
      </c>
      <c r="C3" t="s">
        <v>37</v>
      </c>
    </row>
    <row r="4" spans="1:3" x14ac:dyDescent="0.35">
      <c r="A4" t="s">
        <v>116</v>
      </c>
      <c r="B4">
        <v>575</v>
      </c>
      <c r="C4" t="s">
        <v>37</v>
      </c>
    </row>
    <row r="5" spans="1:3" x14ac:dyDescent="0.35">
      <c r="A5" t="s">
        <v>33</v>
      </c>
      <c r="B5">
        <v>27249</v>
      </c>
      <c r="C5" t="s">
        <v>37</v>
      </c>
    </row>
    <row r="6" spans="1:3" x14ac:dyDescent="0.35">
      <c r="A6" t="s">
        <v>114</v>
      </c>
      <c r="B6">
        <v>32</v>
      </c>
      <c r="C6" t="s">
        <v>24</v>
      </c>
    </row>
    <row r="7" spans="1:3" x14ac:dyDescent="0.35">
      <c r="A7" t="s">
        <v>115</v>
      </c>
      <c r="B7">
        <v>339</v>
      </c>
      <c r="C7" t="s">
        <v>24</v>
      </c>
    </row>
    <row r="8" spans="1:3" x14ac:dyDescent="0.35">
      <c r="A8" t="s">
        <v>116</v>
      </c>
      <c r="B8">
        <v>29</v>
      </c>
      <c r="C8" t="s">
        <v>24</v>
      </c>
    </row>
    <row r="9" spans="1:3" x14ac:dyDescent="0.35">
      <c r="A9" t="s">
        <v>33</v>
      </c>
      <c r="B9">
        <v>450</v>
      </c>
      <c r="C9" t="s">
        <v>24</v>
      </c>
    </row>
    <row r="10" spans="1:3" x14ac:dyDescent="0.35">
      <c r="A10" t="s">
        <v>114</v>
      </c>
      <c r="B10">
        <v>79</v>
      </c>
      <c r="C10" t="s">
        <v>38</v>
      </c>
    </row>
    <row r="11" spans="1:3" x14ac:dyDescent="0.35">
      <c r="A11" t="s">
        <v>115</v>
      </c>
      <c r="B11">
        <v>930</v>
      </c>
      <c r="C11" t="s">
        <v>38</v>
      </c>
    </row>
    <row r="12" spans="1:3" x14ac:dyDescent="0.35">
      <c r="A12" t="s">
        <v>116</v>
      </c>
      <c r="B12">
        <v>59</v>
      </c>
      <c r="C12" t="s">
        <v>38</v>
      </c>
    </row>
    <row r="13" spans="1:3" x14ac:dyDescent="0.35">
      <c r="A13" t="s">
        <v>33</v>
      </c>
      <c r="B13">
        <v>1832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62.453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437</v>
      </c>
      <c r="B2" t="s">
        <v>137</v>
      </c>
      <c r="C2" t="s">
        <v>3</v>
      </c>
      <c r="D2">
        <v>1</v>
      </c>
    </row>
    <row r="3" spans="1:4" x14ac:dyDescent="0.35">
      <c r="A3">
        <v>305</v>
      </c>
      <c r="B3" t="s">
        <v>137</v>
      </c>
      <c r="C3" t="s">
        <v>80</v>
      </c>
      <c r="D3">
        <v>1</v>
      </c>
    </row>
    <row r="4" spans="1:4" x14ac:dyDescent="0.35">
      <c r="A4">
        <v>54</v>
      </c>
      <c r="B4" t="s">
        <v>170</v>
      </c>
      <c r="C4" t="s">
        <v>3</v>
      </c>
      <c r="D4">
        <v>2</v>
      </c>
    </row>
    <row r="5" spans="1:4" x14ac:dyDescent="0.35">
      <c r="A5">
        <v>69</v>
      </c>
      <c r="B5" t="s">
        <v>170</v>
      </c>
      <c r="C5" t="s">
        <v>80</v>
      </c>
      <c r="D5">
        <v>2</v>
      </c>
    </row>
    <row r="6" spans="1:4" x14ac:dyDescent="0.35">
      <c r="A6">
        <v>23</v>
      </c>
      <c r="B6" t="s">
        <v>171</v>
      </c>
      <c r="C6" t="s">
        <v>3</v>
      </c>
      <c r="D6">
        <v>3</v>
      </c>
    </row>
    <row r="7" spans="1:4" x14ac:dyDescent="0.35">
      <c r="A7">
        <v>21</v>
      </c>
      <c r="B7" t="s">
        <v>171</v>
      </c>
      <c r="C7" t="s">
        <v>80</v>
      </c>
      <c r="D7">
        <v>3</v>
      </c>
    </row>
    <row r="8" spans="1:4" x14ac:dyDescent="0.35">
      <c r="A8">
        <v>3</v>
      </c>
      <c r="B8" t="s">
        <v>172</v>
      </c>
      <c r="C8" t="s">
        <v>3</v>
      </c>
      <c r="D8">
        <v>4</v>
      </c>
    </row>
    <row r="9" spans="1:4" x14ac:dyDescent="0.35">
      <c r="A9">
        <v>0</v>
      </c>
      <c r="B9" t="s">
        <v>172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35">
      <c r="A2">
        <v>1</v>
      </c>
      <c r="B2" t="s">
        <v>37</v>
      </c>
      <c r="C2">
        <v>1309</v>
      </c>
      <c r="D2" t="s">
        <v>118</v>
      </c>
      <c r="E2">
        <v>1</v>
      </c>
    </row>
    <row r="3" spans="1:5" x14ac:dyDescent="0.35">
      <c r="A3">
        <v>2</v>
      </c>
      <c r="B3" t="s">
        <v>38</v>
      </c>
      <c r="C3">
        <v>38</v>
      </c>
      <c r="D3" t="s">
        <v>118</v>
      </c>
      <c r="E3">
        <v>1</v>
      </c>
    </row>
    <row r="4" spans="1:5" x14ac:dyDescent="0.35">
      <c r="A4">
        <v>3</v>
      </c>
      <c r="B4" t="s">
        <v>39</v>
      </c>
      <c r="C4">
        <v>18</v>
      </c>
      <c r="D4" t="s">
        <v>118</v>
      </c>
      <c r="E4">
        <v>1</v>
      </c>
    </row>
    <row r="5" spans="1:5" x14ac:dyDescent="0.35">
      <c r="A5">
        <v>4</v>
      </c>
      <c r="B5" t="s">
        <v>40</v>
      </c>
      <c r="C5">
        <v>3</v>
      </c>
      <c r="D5" t="s">
        <v>118</v>
      </c>
      <c r="E5">
        <v>1</v>
      </c>
    </row>
    <row r="6" spans="1:5" x14ac:dyDescent="0.35">
      <c r="A6">
        <v>5</v>
      </c>
      <c r="B6" t="s">
        <v>41</v>
      </c>
      <c r="C6">
        <v>0</v>
      </c>
      <c r="D6" t="s">
        <v>118</v>
      </c>
      <c r="E6">
        <v>1</v>
      </c>
    </row>
    <row r="7" spans="1:5" x14ac:dyDescent="0.35">
      <c r="A7">
        <v>6</v>
      </c>
      <c r="B7" t="s">
        <v>49</v>
      </c>
      <c r="C7">
        <v>0</v>
      </c>
      <c r="D7" t="s">
        <v>118</v>
      </c>
      <c r="E7">
        <v>1</v>
      </c>
    </row>
    <row r="8" spans="1:5" x14ac:dyDescent="0.3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118</v>
      </c>
      <c r="E9">
        <v>1</v>
      </c>
    </row>
    <row r="10" spans="1:5" x14ac:dyDescent="0.35">
      <c r="A10">
        <v>9</v>
      </c>
      <c r="B10" t="s">
        <v>42</v>
      </c>
      <c r="C10">
        <v>0</v>
      </c>
      <c r="D10" t="s">
        <v>118</v>
      </c>
      <c r="E10">
        <v>1</v>
      </c>
    </row>
    <row r="11" spans="1:5" x14ac:dyDescent="0.35">
      <c r="A11">
        <v>10</v>
      </c>
      <c r="B11" t="s">
        <v>43</v>
      </c>
      <c r="C11">
        <v>0</v>
      </c>
      <c r="D11" t="s">
        <v>118</v>
      </c>
      <c r="E11">
        <v>1</v>
      </c>
    </row>
    <row r="12" spans="1:5" x14ac:dyDescent="0.35">
      <c r="A12">
        <v>11</v>
      </c>
      <c r="B12" t="s">
        <v>44</v>
      </c>
      <c r="C12">
        <v>121</v>
      </c>
      <c r="D12" t="s">
        <v>118</v>
      </c>
      <c r="E12">
        <v>1</v>
      </c>
    </row>
    <row r="13" spans="1:5" x14ac:dyDescent="0.3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35">
      <c r="A14">
        <v>13</v>
      </c>
      <c r="B14" t="s">
        <v>11</v>
      </c>
      <c r="C14">
        <v>0</v>
      </c>
      <c r="D14" t="s">
        <v>118</v>
      </c>
      <c r="E14">
        <v>1</v>
      </c>
    </row>
    <row r="15" spans="1:5" x14ac:dyDescent="0.35">
      <c r="A15">
        <v>14</v>
      </c>
      <c r="B15" t="s">
        <v>46</v>
      </c>
      <c r="C15">
        <v>1</v>
      </c>
      <c r="D15" t="s">
        <v>118</v>
      </c>
      <c r="E15">
        <v>1</v>
      </c>
    </row>
    <row r="16" spans="1:5" x14ac:dyDescent="0.3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35">
      <c r="A17">
        <v>16</v>
      </c>
      <c r="B17" t="s">
        <v>48</v>
      </c>
      <c r="C17">
        <v>0</v>
      </c>
      <c r="D17" t="s">
        <v>118</v>
      </c>
      <c r="E17">
        <v>1</v>
      </c>
    </row>
    <row r="18" spans="1:5" x14ac:dyDescent="0.35">
      <c r="A18">
        <v>1</v>
      </c>
      <c r="B18" t="s">
        <v>37</v>
      </c>
      <c r="C18">
        <v>192</v>
      </c>
      <c r="D18" t="s">
        <v>12</v>
      </c>
      <c r="E18">
        <v>2</v>
      </c>
    </row>
    <row r="19" spans="1:5" x14ac:dyDescent="0.35">
      <c r="A19">
        <v>2</v>
      </c>
      <c r="B19" t="s">
        <v>38</v>
      </c>
      <c r="C19">
        <v>5</v>
      </c>
      <c r="D19" t="s">
        <v>12</v>
      </c>
      <c r="E19">
        <v>2</v>
      </c>
    </row>
    <row r="20" spans="1:5" x14ac:dyDescent="0.35">
      <c r="A20">
        <v>3</v>
      </c>
      <c r="B20" t="s">
        <v>39</v>
      </c>
      <c r="C20">
        <v>3</v>
      </c>
      <c r="D20" t="s">
        <v>12</v>
      </c>
      <c r="E20">
        <v>2</v>
      </c>
    </row>
    <row r="21" spans="1:5" x14ac:dyDescent="0.3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42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43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44</v>
      </c>
      <c r="C28">
        <v>32</v>
      </c>
      <c r="D28" t="s">
        <v>12</v>
      </c>
      <c r="E28">
        <v>2</v>
      </c>
    </row>
    <row r="29" spans="1:5" x14ac:dyDescent="0.3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46</v>
      </c>
      <c r="C31">
        <v>4</v>
      </c>
      <c r="D31" t="s">
        <v>12</v>
      </c>
      <c r="E31">
        <v>2</v>
      </c>
    </row>
    <row r="32" spans="1:5" x14ac:dyDescent="0.3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37</v>
      </c>
      <c r="C34">
        <v>505</v>
      </c>
      <c r="D34" t="s">
        <v>97</v>
      </c>
      <c r="E34">
        <v>3</v>
      </c>
    </row>
    <row r="35" spans="1:5" x14ac:dyDescent="0.35">
      <c r="A35">
        <v>2</v>
      </c>
      <c r="B35" t="s">
        <v>38</v>
      </c>
      <c r="C35">
        <v>12</v>
      </c>
      <c r="D35" t="s">
        <v>97</v>
      </c>
      <c r="E35">
        <v>3</v>
      </c>
    </row>
    <row r="36" spans="1:5" x14ac:dyDescent="0.35">
      <c r="A36">
        <v>3</v>
      </c>
      <c r="B36" t="s">
        <v>39</v>
      </c>
      <c r="C36">
        <v>1</v>
      </c>
      <c r="D36" t="s">
        <v>97</v>
      </c>
      <c r="E36">
        <v>3</v>
      </c>
    </row>
    <row r="37" spans="1:5" x14ac:dyDescent="0.3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3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3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3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3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3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35">
      <c r="A44">
        <v>11</v>
      </c>
      <c r="B44" t="s">
        <v>44</v>
      </c>
      <c r="C44">
        <v>15</v>
      </c>
      <c r="D44" t="s">
        <v>97</v>
      </c>
      <c r="E44">
        <v>3</v>
      </c>
    </row>
    <row r="45" spans="1:5" x14ac:dyDescent="0.3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3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3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3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35">
      <c r="A50">
        <v>1</v>
      </c>
      <c r="B50" t="s">
        <v>37</v>
      </c>
      <c r="C50">
        <v>136</v>
      </c>
      <c r="D50" t="s">
        <v>87</v>
      </c>
      <c r="E50">
        <v>4</v>
      </c>
    </row>
    <row r="51" spans="1:5" x14ac:dyDescent="0.35">
      <c r="A51">
        <v>2</v>
      </c>
      <c r="B51" t="s">
        <v>38</v>
      </c>
      <c r="C51">
        <v>7</v>
      </c>
      <c r="D51" t="s">
        <v>87</v>
      </c>
      <c r="E51">
        <v>4</v>
      </c>
    </row>
    <row r="52" spans="1:5" x14ac:dyDescent="0.35">
      <c r="A52">
        <v>3</v>
      </c>
      <c r="B52" t="s">
        <v>39</v>
      </c>
      <c r="C52">
        <v>2</v>
      </c>
      <c r="D52" t="s">
        <v>87</v>
      </c>
      <c r="E52">
        <v>4</v>
      </c>
    </row>
    <row r="53" spans="1:5" x14ac:dyDescent="0.3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3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3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3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35">
      <c r="A58">
        <v>9</v>
      </c>
      <c r="B58" t="s">
        <v>42</v>
      </c>
      <c r="C58">
        <v>0</v>
      </c>
      <c r="D58" t="s">
        <v>87</v>
      </c>
      <c r="E58">
        <v>4</v>
      </c>
    </row>
    <row r="59" spans="1:5" x14ac:dyDescent="0.3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35">
      <c r="A60">
        <v>11</v>
      </c>
      <c r="B60" t="s">
        <v>44</v>
      </c>
      <c r="C60">
        <v>10</v>
      </c>
      <c r="D60" t="s">
        <v>87</v>
      </c>
      <c r="E60">
        <v>4</v>
      </c>
    </row>
    <row r="61" spans="1:5" x14ac:dyDescent="0.3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3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3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3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35">
      <c r="A66">
        <v>1</v>
      </c>
      <c r="B66" t="s">
        <v>37</v>
      </c>
      <c r="C66">
        <v>92</v>
      </c>
      <c r="D66" t="s">
        <v>120</v>
      </c>
      <c r="E66">
        <v>5</v>
      </c>
    </row>
    <row r="67" spans="1:5" x14ac:dyDescent="0.35">
      <c r="A67">
        <v>2</v>
      </c>
      <c r="B67" t="s">
        <v>38</v>
      </c>
      <c r="C67">
        <v>6</v>
      </c>
      <c r="D67" t="s">
        <v>120</v>
      </c>
      <c r="E67">
        <v>5</v>
      </c>
    </row>
    <row r="68" spans="1:5" x14ac:dyDescent="0.35">
      <c r="A68">
        <v>3</v>
      </c>
      <c r="B68" t="s">
        <v>39</v>
      </c>
      <c r="C68">
        <v>1</v>
      </c>
      <c r="D68" t="s">
        <v>120</v>
      </c>
      <c r="E68">
        <v>5</v>
      </c>
    </row>
    <row r="69" spans="1:5" x14ac:dyDescent="0.3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3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3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3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3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3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35">
      <c r="A76">
        <v>11</v>
      </c>
      <c r="B76" t="s">
        <v>44</v>
      </c>
      <c r="C76">
        <v>30</v>
      </c>
      <c r="D76" t="s">
        <v>120</v>
      </c>
      <c r="E76">
        <v>5</v>
      </c>
    </row>
    <row r="77" spans="1:5" x14ac:dyDescent="0.3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35">
      <c r="A79">
        <v>14</v>
      </c>
      <c r="B79" t="s">
        <v>46</v>
      </c>
      <c r="C79">
        <v>0</v>
      </c>
      <c r="D79" t="s">
        <v>120</v>
      </c>
      <c r="E79">
        <v>5</v>
      </c>
    </row>
    <row r="80" spans="1:5" x14ac:dyDescent="0.3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3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3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3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3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3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3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3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3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35">
      <c r="A90">
        <v>9</v>
      </c>
      <c r="B90" t="s">
        <v>42</v>
      </c>
      <c r="C90">
        <v>0</v>
      </c>
      <c r="D90" t="s">
        <v>42</v>
      </c>
      <c r="E90">
        <v>6</v>
      </c>
    </row>
    <row r="91" spans="1:5" x14ac:dyDescent="0.3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35">
      <c r="A92">
        <v>11</v>
      </c>
      <c r="B92" t="s">
        <v>44</v>
      </c>
      <c r="C92">
        <v>0</v>
      </c>
      <c r="D92" t="s">
        <v>42</v>
      </c>
      <c r="E92">
        <v>6</v>
      </c>
    </row>
    <row r="93" spans="1:5" x14ac:dyDescent="0.3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3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3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3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3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3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3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3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3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3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3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3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3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35">
      <c r="A124" s="2">
        <v>11</v>
      </c>
      <c r="B124" s="2" t="s">
        <v>44</v>
      </c>
      <c r="C124" s="2">
        <v>28</v>
      </c>
      <c r="D124" s="2" t="s">
        <v>45</v>
      </c>
      <c r="E124" s="2">
        <v>8</v>
      </c>
    </row>
    <row r="125" spans="1:5" x14ac:dyDescent="0.3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3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3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3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35">
      <c r="A130" s="2">
        <v>1</v>
      </c>
      <c r="B130" s="2" t="s">
        <v>37</v>
      </c>
      <c r="C130" s="2">
        <v>1855</v>
      </c>
      <c r="D130" s="2" t="s">
        <v>86</v>
      </c>
      <c r="E130" s="2">
        <v>9</v>
      </c>
    </row>
    <row r="131" spans="1:5" x14ac:dyDescent="0.35">
      <c r="A131" s="2">
        <v>2</v>
      </c>
      <c r="B131" s="2" t="s">
        <v>38</v>
      </c>
      <c r="C131" s="2">
        <v>53</v>
      </c>
      <c r="D131" s="2" t="s">
        <v>86</v>
      </c>
      <c r="E131" s="2">
        <v>9</v>
      </c>
    </row>
    <row r="132" spans="1:5" x14ac:dyDescent="0.35">
      <c r="A132" s="2">
        <v>3</v>
      </c>
      <c r="B132" s="2" t="s">
        <v>39</v>
      </c>
      <c r="C132" s="2">
        <v>22</v>
      </c>
      <c r="D132" s="2" t="s">
        <v>86</v>
      </c>
      <c r="E132" s="2">
        <v>9</v>
      </c>
    </row>
    <row r="133" spans="1:5" x14ac:dyDescent="0.35">
      <c r="A133" s="2">
        <v>4</v>
      </c>
      <c r="B133" s="2" t="s">
        <v>40</v>
      </c>
      <c r="C133" s="2">
        <v>0</v>
      </c>
      <c r="D133" s="2" t="s">
        <v>86</v>
      </c>
      <c r="E133" s="2">
        <v>9</v>
      </c>
    </row>
    <row r="134" spans="1:5" x14ac:dyDescent="0.3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35">
      <c r="A135" s="2">
        <v>6</v>
      </c>
      <c r="B135" s="2" t="s">
        <v>49</v>
      </c>
      <c r="C135" s="2">
        <v>0</v>
      </c>
      <c r="D135" s="2" t="s">
        <v>86</v>
      </c>
      <c r="E135" s="2">
        <v>9</v>
      </c>
    </row>
    <row r="136" spans="1:5" x14ac:dyDescent="0.3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35">
      <c r="A138" s="2">
        <v>9</v>
      </c>
      <c r="B138" s="2" t="s">
        <v>42</v>
      </c>
      <c r="C138" s="2">
        <v>0</v>
      </c>
      <c r="D138" s="2" t="s">
        <v>86</v>
      </c>
      <c r="E138" s="2">
        <v>9</v>
      </c>
    </row>
    <row r="139" spans="1:5" x14ac:dyDescent="0.35">
      <c r="A139" s="2">
        <v>10</v>
      </c>
      <c r="B139" s="2" t="s">
        <v>43</v>
      </c>
      <c r="C139" s="2">
        <v>0</v>
      </c>
      <c r="D139" s="2" t="s">
        <v>86</v>
      </c>
      <c r="E139" s="2">
        <v>9</v>
      </c>
    </row>
    <row r="140" spans="1:5" x14ac:dyDescent="0.35">
      <c r="A140" s="2">
        <v>11</v>
      </c>
      <c r="B140" s="2" t="s">
        <v>44</v>
      </c>
      <c r="C140" s="2">
        <v>126</v>
      </c>
      <c r="D140" s="2" t="s">
        <v>86</v>
      </c>
      <c r="E140" s="2">
        <v>9</v>
      </c>
    </row>
    <row r="141" spans="1:5" x14ac:dyDescent="0.3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0</v>
      </c>
      <c r="D142" s="2" t="s">
        <v>86</v>
      </c>
      <c r="E142" s="2">
        <v>9</v>
      </c>
    </row>
    <row r="143" spans="1:5" x14ac:dyDescent="0.35">
      <c r="A143" s="2">
        <v>14</v>
      </c>
      <c r="B143" s="2" t="s">
        <v>46</v>
      </c>
      <c r="C143" s="2">
        <v>4</v>
      </c>
      <c r="D143" s="2" t="s">
        <v>86</v>
      </c>
      <c r="E143" s="2">
        <v>9</v>
      </c>
    </row>
    <row r="144" spans="1:5" x14ac:dyDescent="0.3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35">
      <c r="A145" s="2">
        <v>16</v>
      </c>
      <c r="B145" s="2" t="s">
        <v>48</v>
      </c>
      <c r="C145" s="2">
        <v>0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98</v>
      </c>
      <c r="B1" t="s">
        <v>103</v>
      </c>
      <c r="C1" t="s">
        <v>2</v>
      </c>
      <c r="D1" t="s">
        <v>113</v>
      </c>
    </row>
    <row r="2" spans="1:4" x14ac:dyDescent="0.35">
      <c r="A2">
        <v>1</v>
      </c>
      <c r="B2">
        <v>0</v>
      </c>
      <c r="C2" t="s">
        <v>88</v>
      </c>
      <c r="D2" t="s">
        <v>3</v>
      </c>
    </row>
    <row r="3" spans="1:4" x14ac:dyDescent="0.35">
      <c r="A3">
        <v>2</v>
      </c>
      <c r="B3">
        <v>0</v>
      </c>
      <c r="C3" t="s">
        <v>88</v>
      </c>
      <c r="D3" t="s">
        <v>89</v>
      </c>
    </row>
    <row r="4" spans="1:4" x14ac:dyDescent="0.3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98</v>
      </c>
      <c r="B1" t="s">
        <v>134</v>
      </c>
      <c r="C1" t="s">
        <v>103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83</v>
      </c>
      <c r="C5">
        <v>97</v>
      </c>
    </row>
    <row r="6" spans="1:3" x14ac:dyDescent="0.35">
      <c r="A6">
        <v>5</v>
      </c>
      <c r="B6" t="s">
        <v>84</v>
      </c>
      <c r="C6">
        <v>0</v>
      </c>
    </row>
    <row r="7" spans="1:3" x14ac:dyDescent="0.35">
      <c r="A7">
        <v>6</v>
      </c>
      <c r="B7" t="s">
        <v>135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98</v>
      </c>
      <c r="B1" t="s">
        <v>130</v>
      </c>
      <c r="C1" t="s">
        <v>33</v>
      </c>
      <c r="D1" t="s">
        <v>131</v>
      </c>
    </row>
    <row r="2" spans="1:4" x14ac:dyDescent="0.35">
      <c r="A2">
        <v>1</v>
      </c>
      <c r="B2" t="s">
        <v>132</v>
      </c>
      <c r="C2">
        <v>0</v>
      </c>
      <c r="D2">
        <v>0</v>
      </c>
    </row>
    <row r="3" spans="1:4" x14ac:dyDescent="0.35">
      <c r="A3">
        <v>2</v>
      </c>
      <c r="B3" t="s">
        <v>133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156</v>
      </c>
      <c r="C2" t="s">
        <v>34</v>
      </c>
      <c r="D2" t="s">
        <v>33</v>
      </c>
      <c r="E2">
        <v>1</v>
      </c>
      <c r="F2">
        <v>48</v>
      </c>
      <c r="G2">
        <v>1</v>
      </c>
    </row>
    <row r="3" spans="1:7" x14ac:dyDescent="0.35">
      <c r="A3">
        <v>2</v>
      </c>
      <c r="B3" t="s">
        <v>127</v>
      </c>
      <c r="C3" t="s">
        <v>34</v>
      </c>
      <c r="D3" t="s">
        <v>33</v>
      </c>
      <c r="E3">
        <v>1</v>
      </c>
      <c r="F3">
        <v>6</v>
      </c>
      <c r="G3">
        <v>1</v>
      </c>
    </row>
    <row r="4" spans="1:7" x14ac:dyDescent="0.35">
      <c r="A4">
        <v>3</v>
      </c>
      <c r="B4" t="s">
        <v>157</v>
      </c>
      <c r="C4" t="s">
        <v>34</v>
      </c>
      <c r="D4" t="s">
        <v>33</v>
      </c>
      <c r="E4">
        <v>1</v>
      </c>
      <c r="F4">
        <v>17</v>
      </c>
      <c r="G4">
        <v>1</v>
      </c>
    </row>
    <row r="5" spans="1:7" x14ac:dyDescent="0.35">
      <c r="A5">
        <v>4</v>
      </c>
      <c r="B5" t="s">
        <v>158</v>
      </c>
      <c r="C5" t="s">
        <v>34</v>
      </c>
      <c r="D5" t="s">
        <v>33</v>
      </c>
      <c r="E5">
        <v>1</v>
      </c>
      <c r="F5">
        <v>1</v>
      </c>
      <c r="G5">
        <v>1</v>
      </c>
    </row>
    <row r="6" spans="1:7" x14ac:dyDescent="0.35">
      <c r="A6">
        <v>5</v>
      </c>
      <c r="B6" t="s">
        <v>126</v>
      </c>
      <c r="C6" t="s">
        <v>34</v>
      </c>
      <c r="D6" t="s">
        <v>33</v>
      </c>
      <c r="E6">
        <v>1</v>
      </c>
      <c r="F6">
        <v>4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31</v>
      </c>
      <c r="G7">
        <v>1</v>
      </c>
    </row>
    <row r="8" spans="1:7" x14ac:dyDescent="0.35">
      <c r="A8">
        <v>1</v>
      </c>
      <c r="B8" t="s">
        <v>156</v>
      </c>
      <c r="C8" t="s">
        <v>34</v>
      </c>
      <c r="D8" t="s">
        <v>10</v>
      </c>
      <c r="E8">
        <v>2</v>
      </c>
      <c r="F8">
        <v>69</v>
      </c>
      <c r="G8">
        <v>1</v>
      </c>
    </row>
    <row r="9" spans="1:7" x14ac:dyDescent="0.35">
      <c r="A9">
        <v>2</v>
      </c>
      <c r="B9" t="s">
        <v>127</v>
      </c>
      <c r="C9" t="s">
        <v>34</v>
      </c>
      <c r="D9" t="s">
        <v>10</v>
      </c>
      <c r="E9">
        <v>2</v>
      </c>
      <c r="F9">
        <v>12</v>
      </c>
      <c r="G9">
        <v>1</v>
      </c>
    </row>
    <row r="10" spans="1:7" x14ac:dyDescent="0.35">
      <c r="A10">
        <v>3</v>
      </c>
      <c r="B10" t="s">
        <v>157</v>
      </c>
      <c r="C10" t="s">
        <v>34</v>
      </c>
      <c r="D10" t="s">
        <v>10</v>
      </c>
      <c r="E10">
        <v>2</v>
      </c>
      <c r="F10">
        <v>17</v>
      </c>
      <c r="G10">
        <v>1</v>
      </c>
    </row>
    <row r="11" spans="1:7" x14ac:dyDescent="0.35">
      <c r="A11">
        <v>4</v>
      </c>
      <c r="B11" t="s">
        <v>158</v>
      </c>
      <c r="C11" t="s">
        <v>34</v>
      </c>
      <c r="D11" t="s">
        <v>10</v>
      </c>
      <c r="E11">
        <v>2</v>
      </c>
      <c r="F11">
        <v>1</v>
      </c>
      <c r="G11">
        <v>1</v>
      </c>
    </row>
    <row r="12" spans="1:7" x14ac:dyDescent="0.35">
      <c r="A12">
        <v>5</v>
      </c>
      <c r="B12" t="s">
        <v>126</v>
      </c>
      <c r="C12" t="s">
        <v>34</v>
      </c>
      <c r="D12" t="s">
        <v>10</v>
      </c>
      <c r="E12">
        <v>2</v>
      </c>
      <c r="F12">
        <v>5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35</v>
      </c>
      <c r="G13">
        <v>1</v>
      </c>
    </row>
    <row r="14" spans="1:7" x14ac:dyDescent="0.35">
      <c r="A14">
        <v>1</v>
      </c>
      <c r="B14" t="s">
        <v>156</v>
      </c>
      <c r="C14" t="s">
        <v>58</v>
      </c>
      <c r="D14" t="s">
        <v>33</v>
      </c>
      <c r="E14">
        <v>1</v>
      </c>
      <c r="F14">
        <v>51</v>
      </c>
      <c r="G14">
        <v>2</v>
      </c>
    </row>
    <row r="15" spans="1:7" x14ac:dyDescent="0.35">
      <c r="A15">
        <v>2</v>
      </c>
      <c r="B15" t="s">
        <v>127</v>
      </c>
      <c r="C15" s="2" t="s">
        <v>58</v>
      </c>
      <c r="D15" t="s">
        <v>33</v>
      </c>
      <c r="E15">
        <v>1</v>
      </c>
      <c r="F15" s="2">
        <v>27</v>
      </c>
      <c r="G15">
        <v>2</v>
      </c>
    </row>
    <row r="16" spans="1:7" x14ac:dyDescent="0.35">
      <c r="A16">
        <v>3</v>
      </c>
      <c r="B16" t="s">
        <v>157</v>
      </c>
      <c r="C16" s="2" t="s">
        <v>58</v>
      </c>
      <c r="D16" t="s">
        <v>33</v>
      </c>
      <c r="E16">
        <v>1</v>
      </c>
      <c r="F16" s="2">
        <v>17</v>
      </c>
      <c r="G16">
        <v>2</v>
      </c>
    </row>
    <row r="17" spans="1:7" x14ac:dyDescent="0.35">
      <c r="A17">
        <v>4</v>
      </c>
      <c r="B17" t="s">
        <v>158</v>
      </c>
      <c r="C17" s="2" t="s">
        <v>58</v>
      </c>
      <c r="D17" t="s">
        <v>33</v>
      </c>
      <c r="E17">
        <v>1</v>
      </c>
      <c r="F17" s="2">
        <v>4</v>
      </c>
      <c r="G17">
        <v>2</v>
      </c>
    </row>
    <row r="18" spans="1:7" x14ac:dyDescent="0.35">
      <c r="A18">
        <v>5</v>
      </c>
      <c r="B18" t="s">
        <v>126</v>
      </c>
      <c r="C18" s="2" t="s">
        <v>58</v>
      </c>
      <c r="D18" t="s">
        <v>33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44</v>
      </c>
      <c r="G19">
        <v>2</v>
      </c>
    </row>
    <row r="20" spans="1:7" x14ac:dyDescent="0.35">
      <c r="A20">
        <v>1</v>
      </c>
      <c r="B20" t="s">
        <v>156</v>
      </c>
      <c r="C20" s="2" t="s">
        <v>58</v>
      </c>
      <c r="D20" t="s">
        <v>10</v>
      </c>
      <c r="E20">
        <v>2</v>
      </c>
      <c r="F20" s="2">
        <v>74</v>
      </c>
      <c r="G20">
        <v>2</v>
      </c>
    </row>
    <row r="21" spans="1:7" x14ac:dyDescent="0.35">
      <c r="A21">
        <v>2</v>
      </c>
      <c r="B21" t="s">
        <v>127</v>
      </c>
      <c r="C21" s="2" t="s">
        <v>58</v>
      </c>
      <c r="D21" t="s">
        <v>10</v>
      </c>
      <c r="E21">
        <v>2</v>
      </c>
      <c r="F21" s="2">
        <v>60</v>
      </c>
      <c r="G21">
        <v>2</v>
      </c>
    </row>
    <row r="22" spans="1:7" x14ac:dyDescent="0.35">
      <c r="A22">
        <v>3</v>
      </c>
      <c r="B22" t="s">
        <v>157</v>
      </c>
      <c r="C22" s="2" t="s">
        <v>58</v>
      </c>
      <c r="D22" t="s">
        <v>10</v>
      </c>
      <c r="E22">
        <v>2</v>
      </c>
      <c r="F22" s="2">
        <v>17</v>
      </c>
      <c r="G22">
        <v>2</v>
      </c>
    </row>
    <row r="23" spans="1:7" x14ac:dyDescent="0.35">
      <c r="A23">
        <v>4</v>
      </c>
      <c r="B23" t="s">
        <v>158</v>
      </c>
      <c r="C23" s="2" t="s">
        <v>58</v>
      </c>
      <c r="D23" t="s">
        <v>10</v>
      </c>
      <c r="E23">
        <v>2</v>
      </c>
      <c r="F23" s="2">
        <v>13</v>
      </c>
      <c r="G23">
        <v>2</v>
      </c>
    </row>
    <row r="24" spans="1:7" x14ac:dyDescent="0.35">
      <c r="A24">
        <v>5</v>
      </c>
      <c r="B24" t="s">
        <v>126</v>
      </c>
      <c r="C24" s="2" t="s">
        <v>58</v>
      </c>
      <c r="D24" t="s">
        <v>10</v>
      </c>
      <c r="E24">
        <v>2</v>
      </c>
      <c r="F24" s="2">
        <v>12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68</v>
      </c>
      <c r="G25">
        <v>2</v>
      </c>
    </row>
    <row r="26" spans="1:7" x14ac:dyDescent="0.35">
      <c r="A26">
        <v>1</v>
      </c>
      <c r="B26" t="s">
        <v>156</v>
      </c>
      <c r="C26" t="s">
        <v>106</v>
      </c>
      <c r="D26" t="s">
        <v>33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127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157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158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126</v>
      </c>
      <c r="C30" t="s">
        <v>106</v>
      </c>
      <c r="D30" t="s">
        <v>33</v>
      </c>
      <c r="E30">
        <v>1</v>
      </c>
      <c r="F30">
        <v>1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156</v>
      </c>
      <c r="C32" t="s">
        <v>106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127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157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158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126</v>
      </c>
      <c r="C36" t="s">
        <v>106</v>
      </c>
      <c r="D36" t="s">
        <v>10</v>
      </c>
      <c r="E36">
        <v>2</v>
      </c>
      <c r="F36">
        <v>1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156</v>
      </c>
      <c r="C2" t="s">
        <v>34</v>
      </c>
      <c r="D2" t="s">
        <v>33</v>
      </c>
      <c r="E2">
        <v>1</v>
      </c>
      <c r="F2">
        <v>48</v>
      </c>
      <c r="G2">
        <v>1</v>
      </c>
    </row>
    <row r="3" spans="1:7" x14ac:dyDescent="0.35">
      <c r="A3">
        <v>2</v>
      </c>
      <c r="B3" t="s">
        <v>127</v>
      </c>
      <c r="C3" t="s">
        <v>34</v>
      </c>
      <c r="D3" t="s">
        <v>33</v>
      </c>
      <c r="E3">
        <v>1</v>
      </c>
      <c r="F3">
        <v>6</v>
      </c>
      <c r="G3">
        <v>1</v>
      </c>
    </row>
    <row r="4" spans="1:7" x14ac:dyDescent="0.35">
      <c r="A4">
        <v>3</v>
      </c>
      <c r="B4" t="s">
        <v>157</v>
      </c>
      <c r="C4" t="s">
        <v>34</v>
      </c>
      <c r="D4" t="s">
        <v>33</v>
      </c>
      <c r="E4">
        <v>1</v>
      </c>
      <c r="F4">
        <v>17</v>
      </c>
      <c r="G4">
        <v>1</v>
      </c>
    </row>
    <row r="5" spans="1:7" x14ac:dyDescent="0.35">
      <c r="A5">
        <v>4</v>
      </c>
      <c r="B5" t="s">
        <v>158</v>
      </c>
      <c r="C5" t="s">
        <v>34</v>
      </c>
      <c r="D5" t="s">
        <v>33</v>
      </c>
      <c r="E5">
        <v>1</v>
      </c>
      <c r="F5">
        <v>1</v>
      </c>
      <c r="G5">
        <v>1</v>
      </c>
    </row>
    <row r="6" spans="1:7" x14ac:dyDescent="0.35">
      <c r="A6">
        <v>5</v>
      </c>
      <c r="B6" t="s">
        <v>126</v>
      </c>
      <c r="C6" t="s">
        <v>34</v>
      </c>
      <c r="D6" t="s">
        <v>33</v>
      </c>
      <c r="E6">
        <v>1</v>
      </c>
      <c r="F6">
        <v>4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31</v>
      </c>
      <c r="G7">
        <v>1</v>
      </c>
    </row>
    <row r="8" spans="1:7" x14ac:dyDescent="0.35">
      <c r="A8">
        <v>1</v>
      </c>
      <c r="B8" t="s">
        <v>156</v>
      </c>
      <c r="C8" t="s">
        <v>34</v>
      </c>
      <c r="D8" t="s">
        <v>10</v>
      </c>
      <c r="E8">
        <v>2</v>
      </c>
      <c r="F8">
        <v>69</v>
      </c>
      <c r="G8">
        <v>1</v>
      </c>
    </row>
    <row r="9" spans="1:7" x14ac:dyDescent="0.35">
      <c r="A9">
        <v>2</v>
      </c>
      <c r="B9" t="s">
        <v>127</v>
      </c>
      <c r="C9" t="s">
        <v>34</v>
      </c>
      <c r="D9" t="s">
        <v>10</v>
      </c>
      <c r="E9">
        <v>2</v>
      </c>
      <c r="F9">
        <v>12</v>
      </c>
      <c r="G9">
        <v>1</v>
      </c>
    </row>
    <row r="10" spans="1:7" x14ac:dyDescent="0.35">
      <c r="A10">
        <v>3</v>
      </c>
      <c r="B10" t="s">
        <v>157</v>
      </c>
      <c r="C10" t="s">
        <v>34</v>
      </c>
      <c r="D10" t="s">
        <v>10</v>
      </c>
      <c r="E10">
        <v>2</v>
      </c>
      <c r="F10">
        <v>17</v>
      </c>
      <c r="G10">
        <v>1</v>
      </c>
    </row>
    <row r="11" spans="1:7" x14ac:dyDescent="0.35">
      <c r="A11">
        <v>4</v>
      </c>
      <c r="B11" t="s">
        <v>158</v>
      </c>
      <c r="C11" t="s">
        <v>34</v>
      </c>
      <c r="D11" t="s">
        <v>10</v>
      </c>
      <c r="E11">
        <v>2</v>
      </c>
      <c r="F11">
        <v>1</v>
      </c>
      <c r="G11">
        <v>1</v>
      </c>
    </row>
    <row r="12" spans="1:7" x14ac:dyDescent="0.35">
      <c r="A12">
        <v>5</v>
      </c>
      <c r="B12" t="s">
        <v>126</v>
      </c>
      <c r="C12" t="s">
        <v>34</v>
      </c>
      <c r="D12" t="s">
        <v>10</v>
      </c>
      <c r="E12">
        <v>2</v>
      </c>
      <c r="F12">
        <v>5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35</v>
      </c>
      <c r="G13">
        <v>1</v>
      </c>
    </row>
    <row r="14" spans="1:7" x14ac:dyDescent="0.35">
      <c r="A14">
        <v>1</v>
      </c>
      <c r="B14" t="s">
        <v>156</v>
      </c>
      <c r="C14" t="s">
        <v>58</v>
      </c>
      <c r="D14" t="s">
        <v>33</v>
      </c>
      <c r="E14">
        <v>1</v>
      </c>
      <c r="F14">
        <v>51</v>
      </c>
      <c r="G14">
        <v>2</v>
      </c>
    </row>
    <row r="15" spans="1:7" x14ac:dyDescent="0.35">
      <c r="A15">
        <v>2</v>
      </c>
      <c r="B15" t="s">
        <v>127</v>
      </c>
      <c r="C15" s="2" t="s">
        <v>58</v>
      </c>
      <c r="D15" t="s">
        <v>33</v>
      </c>
      <c r="E15">
        <v>1</v>
      </c>
      <c r="F15" s="2">
        <v>27</v>
      </c>
      <c r="G15">
        <v>2</v>
      </c>
    </row>
    <row r="16" spans="1:7" x14ac:dyDescent="0.35">
      <c r="A16">
        <v>3</v>
      </c>
      <c r="B16" t="s">
        <v>157</v>
      </c>
      <c r="C16" s="2" t="s">
        <v>58</v>
      </c>
      <c r="D16" t="s">
        <v>33</v>
      </c>
      <c r="E16">
        <v>1</v>
      </c>
      <c r="F16" s="2">
        <v>17</v>
      </c>
      <c r="G16">
        <v>2</v>
      </c>
    </row>
    <row r="17" spans="1:7" x14ac:dyDescent="0.35">
      <c r="A17">
        <v>4</v>
      </c>
      <c r="B17" t="s">
        <v>158</v>
      </c>
      <c r="C17" s="2" t="s">
        <v>58</v>
      </c>
      <c r="D17" t="s">
        <v>33</v>
      </c>
      <c r="E17">
        <v>1</v>
      </c>
      <c r="F17" s="2">
        <v>4</v>
      </c>
      <c r="G17">
        <v>2</v>
      </c>
    </row>
    <row r="18" spans="1:7" x14ac:dyDescent="0.35">
      <c r="A18">
        <v>5</v>
      </c>
      <c r="B18" t="s">
        <v>126</v>
      </c>
      <c r="C18" s="2" t="s">
        <v>58</v>
      </c>
      <c r="D18" t="s">
        <v>33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44</v>
      </c>
      <c r="G19">
        <v>2</v>
      </c>
    </row>
    <row r="20" spans="1:7" x14ac:dyDescent="0.35">
      <c r="A20">
        <v>1</v>
      </c>
      <c r="B20" t="s">
        <v>156</v>
      </c>
      <c r="C20" s="2" t="s">
        <v>58</v>
      </c>
      <c r="D20" t="s">
        <v>10</v>
      </c>
      <c r="E20">
        <v>2</v>
      </c>
      <c r="F20" s="2">
        <v>74</v>
      </c>
      <c r="G20">
        <v>2</v>
      </c>
    </row>
    <row r="21" spans="1:7" x14ac:dyDescent="0.35">
      <c r="A21">
        <v>2</v>
      </c>
      <c r="B21" t="s">
        <v>127</v>
      </c>
      <c r="C21" s="2" t="s">
        <v>58</v>
      </c>
      <c r="D21" t="s">
        <v>10</v>
      </c>
      <c r="E21">
        <v>2</v>
      </c>
      <c r="F21" s="2">
        <v>60</v>
      </c>
      <c r="G21">
        <v>2</v>
      </c>
    </row>
    <row r="22" spans="1:7" x14ac:dyDescent="0.35">
      <c r="A22">
        <v>3</v>
      </c>
      <c r="B22" t="s">
        <v>157</v>
      </c>
      <c r="C22" s="2" t="s">
        <v>58</v>
      </c>
      <c r="D22" t="s">
        <v>10</v>
      </c>
      <c r="E22">
        <v>2</v>
      </c>
      <c r="F22" s="2">
        <v>17</v>
      </c>
      <c r="G22">
        <v>2</v>
      </c>
    </row>
    <row r="23" spans="1:7" x14ac:dyDescent="0.35">
      <c r="A23">
        <v>4</v>
      </c>
      <c r="B23" t="s">
        <v>158</v>
      </c>
      <c r="C23" s="2" t="s">
        <v>58</v>
      </c>
      <c r="D23" t="s">
        <v>10</v>
      </c>
      <c r="E23">
        <v>2</v>
      </c>
      <c r="F23" s="2">
        <v>13</v>
      </c>
      <c r="G23">
        <v>2</v>
      </c>
    </row>
    <row r="24" spans="1:7" x14ac:dyDescent="0.35">
      <c r="A24">
        <v>5</v>
      </c>
      <c r="B24" t="s">
        <v>126</v>
      </c>
      <c r="C24" s="2" t="s">
        <v>58</v>
      </c>
      <c r="D24" t="s">
        <v>10</v>
      </c>
      <c r="E24">
        <v>2</v>
      </c>
      <c r="F24" s="2">
        <v>12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68</v>
      </c>
      <c r="G25">
        <v>2</v>
      </c>
    </row>
    <row r="26" spans="1:7" x14ac:dyDescent="0.35">
      <c r="A26">
        <v>1</v>
      </c>
      <c r="B26" t="s">
        <v>156</v>
      </c>
      <c r="C26" t="s">
        <v>106</v>
      </c>
      <c r="D26" t="s">
        <v>33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127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157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158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126</v>
      </c>
      <c r="C30" t="s">
        <v>106</v>
      </c>
      <c r="D30" t="s">
        <v>33</v>
      </c>
      <c r="E30">
        <v>1</v>
      </c>
      <c r="F30">
        <v>1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156</v>
      </c>
      <c r="C32" t="s">
        <v>106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127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157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158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126</v>
      </c>
      <c r="C36" t="s">
        <v>106</v>
      </c>
      <c r="D36" t="s">
        <v>10</v>
      </c>
      <c r="E36">
        <v>2</v>
      </c>
      <c r="F36">
        <v>1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35">
      <c r="A2">
        <v>1</v>
      </c>
      <c r="B2" t="s">
        <v>128</v>
      </c>
      <c r="C2">
        <v>61</v>
      </c>
      <c r="D2">
        <v>38</v>
      </c>
      <c r="E2">
        <v>11</v>
      </c>
    </row>
    <row r="3" spans="1:5" x14ac:dyDescent="0.35">
      <c r="A3">
        <v>2</v>
      </c>
      <c r="B3" t="s">
        <v>129</v>
      </c>
      <c r="C3">
        <v>18</v>
      </c>
      <c r="D3">
        <v>7</v>
      </c>
      <c r="E3">
        <v>0</v>
      </c>
    </row>
    <row r="4" spans="1:5" x14ac:dyDescent="0.35">
      <c r="A4">
        <v>3</v>
      </c>
      <c r="B4" t="s">
        <v>139</v>
      </c>
      <c r="C4">
        <v>9</v>
      </c>
      <c r="D4">
        <v>2</v>
      </c>
      <c r="E4">
        <v>0</v>
      </c>
    </row>
    <row r="5" spans="1:5" x14ac:dyDescent="0.35">
      <c r="A5" s="2">
        <v>4</v>
      </c>
      <c r="B5" s="2" t="s">
        <v>140</v>
      </c>
      <c r="C5" s="2">
        <v>9</v>
      </c>
      <c r="D5" s="2">
        <v>9</v>
      </c>
      <c r="E5" s="2">
        <v>9</v>
      </c>
    </row>
    <row r="6" spans="1:5" x14ac:dyDescent="0.35">
      <c r="A6" s="2">
        <v>5</v>
      </c>
      <c r="B6" s="2" t="s">
        <v>159</v>
      </c>
      <c r="C6" s="2">
        <v>3</v>
      </c>
      <c r="D6" s="2">
        <v>2</v>
      </c>
      <c r="E6" s="2">
        <v>0</v>
      </c>
    </row>
    <row r="7" spans="1:5" x14ac:dyDescent="0.35">
      <c r="A7" s="2">
        <v>6</v>
      </c>
      <c r="B7" s="2" t="s">
        <v>105</v>
      </c>
      <c r="C7" s="2">
        <v>9</v>
      </c>
      <c r="D7" s="2">
        <v>12</v>
      </c>
      <c r="E7" s="2">
        <v>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35">
      <c r="A2" s="2">
        <v>1</v>
      </c>
      <c r="B2" s="2" t="s">
        <v>160</v>
      </c>
      <c r="C2" s="2">
        <v>10</v>
      </c>
      <c r="D2" s="2">
        <v>11</v>
      </c>
      <c r="E2" s="2">
        <v>0</v>
      </c>
    </row>
    <row r="3" spans="1:5" x14ac:dyDescent="0.35">
      <c r="A3" s="2">
        <v>2</v>
      </c>
      <c r="B3" s="2" t="s">
        <v>161</v>
      </c>
      <c r="C3" s="2">
        <v>5</v>
      </c>
      <c r="D3" s="2">
        <v>6</v>
      </c>
      <c r="E3" s="2">
        <v>1</v>
      </c>
    </row>
    <row r="4" spans="1:5" x14ac:dyDescent="0.35">
      <c r="A4" s="2">
        <v>3</v>
      </c>
      <c r="B4" s="2" t="s">
        <v>162</v>
      </c>
      <c r="C4" s="2">
        <v>3</v>
      </c>
      <c r="D4" s="2">
        <v>2</v>
      </c>
      <c r="E4" s="2">
        <v>0</v>
      </c>
    </row>
    <row r="5" spans="1:5" x14ac:dyDescent="0.35">
      <c r="A5" s="2">
        <v>4</v>
      </c>
      <c r="B5" s="2" t="s">
        <v>163</v>
      </c>
      <c r="C5" s="2">
        <v>2</v>
      </c>
      <c r="D5" s="2">
        <v>0</v>
      </c>
      <c r="E5" s="2">
        <v>0</v>
      </c>
    </row>
    <row r="6" spans="1:5" x14ac:dyDescent="0.35">
      <c r="A6" s="2">
        <v>5</v>
      </c>
      <c r="B6" s="2" t="s">
        <v>129</v>
      </c>
      <c r="C6" s="2">
        <v>1</v>
      </c>
      <c r="D6" s="2">
        <v>3</v>
      </c>
      <c r="E6" s="2">
        <v>0</v>
      </c>
    </row>
    <row r="7" spans="1:5" x14ac:dyDescent="0.35">
      <c r="A7" s="2">
        <v>6</v>
      </c>
      <c r="B7" s="2" t="s">
        <v>105</v>
      </c>
      <c r="C7" s="2">
        <v>3</v>
      </c>
      <c r="D7" s="2">
        <v>2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122</v>
      </c>
      <c r="B1" t="s">
        <v>123</v>
      </c>
      <c r="C1" t="s">
        <v>124</v>
      </c>
    </row>
    <row r="2" spans="1:3" x14ac:dyDescent="0.35">
      <c r="A2" s="1" t="s">
        <v>154</v>
      </c>
      <c r="B2" s="1" t="s">
        <v>155</v>
      </c>
      <c r="C2" s="1" t="s">
        <v>154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0</v>
      </c>
      <c r="B6" t="s">
        <v>54</v>
      </c>
      <c r="C6" t="s">
        <v>68</v>
      </c>
      <c r="D6">
        <v>1</v>
      </c>
    </row>
    <row r="7" spans="1:4" x14ac:dyDescent="0.35">
      <c r="A7">
        <v>0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0</v>
      </c>
      <c r="B9" t="s">
        <v>54</v>
      </c>
      <c r="C9" t="s">
        <v>92</v>
      </c>
      <c r="D9">
        <v>4</v>
      </c>
    </row>
    <row r="10" spans="1:4" x14ac:dyDescent="0.35">
      <c r="A10">
        <v>0</v>
      </c>
      <c r="B10" t="s">
        <v>55</v>
      </c>
      <c r="C10" t="s">
        <v>68</v>
      </c>
      <c r="D10">
        <v>1</v>
      </c>
    </row>
    <row r="11" spans="1:4" x14ac:dyDescent="0.35">
      <c r="A11">
        <v>0</v>
      </c>
      <c r="B11" t="s">
        <v>55</v>
      </c>
      <c r="C11" t="s">
        <v>93</v>
      </c>
      <c r="D11">
        <v>2</v>
      </c>
    </row>
    <row r="12" spans="1:4" x14ac:dyDescent="0.35">
      <c r="A12">
        <v>0</v>
      </c>
      <c r="B12" t="s">
        <v>55</v>
      </c>
      <c r="C12" t="s">
        <v>67</v>
      </c>
      <c r="D12">
        <v>3</v>
      </c>
    </row>
    <row r="13" spans="1:4" x14ac:dyDescent="0.35">
      <c r="A13">
        <v>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2021-02-05T17:56:28Z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