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_2021" sheetId="65" r:id="rId14"/>
    <sheet name="Eksport I-XI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I-XI_2021'!$A$6:$D$25</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<sst xmlns="http://schemas.openxmlformats.org/spreadsheetml/2006/main" count="6488" uniqueCount="513">
  <si>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</si>
  <si>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</si>
  <si>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</si>
  <si>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</si>
  <si>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</si>
  <si>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</si>
  <si>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</si>
  <si>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</si>
  <si>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</si>
  <si>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</si>
  <si>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</si>
  <si>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</si>
  <si>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</si>
  <si>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</si>
  <si>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</si>
  <si>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</si>
  <si>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</si>
  <si>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</si>
  <si>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</si>
  <si>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</si>
  <si>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</si>
  <si>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</si>
  <si>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</si>
  <si>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</si>
  <si>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</si>
  <si>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</si>
  <si>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</si>
  <si>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</si>
  <si>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</si>
  <si>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</si>
  <si>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</si>
  <si>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</si>
  <si>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</si>
  <si>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</si>
  <si>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</si>
  <si>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</si>
  <si>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</si>
  <si>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</si>
  <si>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</si>
  <si>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</si>
  <si>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</si>
  <si>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</si>
  <si>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</si>
  <si>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</si>
  <si>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</si>
  <si>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</si>
  <si>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</si>
  <si>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</si>
  <si>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</si>
  <si>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</si>
  <si>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</si>
  <si>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</si>
  <si>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</si>
  <si>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</si>
  <si>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</si>
  <si>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</si>
  <si>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</si>
  <si>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</si>
  <si>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</si>
  <si>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</si>
  <si>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</si>
  <si>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</si>
  <si>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</si>
  <si>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</si>
  <si>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</si>
  <si>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</si>
  <si>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</si>
  <si>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</si>
  <si>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</si>
  <si>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</si>
  <si>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</si>
  <si>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</si>
  <si>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</si>
  <si>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</si>
  <si>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</si>
  <si>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</si>
  <si>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</si>
  <si>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</si>
  <si>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</si>
  <si>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</si>
  <si>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</si>
  <si>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</si>
  <si>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</si>
  <si>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</si>
  <si>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</si>
  <si>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</si>
  <si>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</si>
  <si>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</si>
  <si>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</si>
  <si>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</si>
  <si>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</si>
  <si>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</si>
  <si>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</si>
  <si>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</si>
  <si>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</si>
  <si>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</si>
  <si>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</si>
  <si>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</si>
  <si>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</si>
  <si>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</si>
  <si>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</si>
  <si>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</si>
  <si>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</si>
  <si>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</si>
  <si>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</si>
  <si>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</si>
  <si>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</si>
  <si>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</si>
  <si>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</si>
  <si>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</si>
  <si>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</si>
  <si>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</si>
  <si>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</si>
  <si>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</si>
  <si>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</si>
  <si>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</si>
  <si>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</si>
  <si>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</si>
  <si>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</si>
  <si>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</si>
  <si>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</si>
  <si>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</si>
  <si>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</si>
  <si>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</si>
  <si>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</si>
  <si>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</si>
  <si>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</si>
  <si>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</si>
  <si>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</si>
  <si>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</si>
  <si>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</si>
  <si>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</si>
  <si>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</si>
  <si>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</si>
  <si>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</si>
  <si>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</si>
  <si>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</si>
  <si>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</si>
  <si>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</si>
  <si>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</si>
  <si>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</si>
  <si>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</si>
  <si>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</si>
  <si>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</si>
  <si>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</si>
  <si>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</si>
  <si>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</si>
  <si>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</si>
  <si>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</si>
  <si>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</si>
  <si>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</si>
  <si>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</si>
  <si>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</si>
  <si>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</si>
  <si>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</si>
  <si>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</si>
  <si>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</si>
  <si>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</si>
  <si>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</si>
  <si>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</si>
  <si>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</si>
  <si>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</si>
  <si>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</si>
  <si>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</si>
  <si>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</si>
  <si>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</si>
  <si>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</si>
  <si>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</si>
  <si>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</si>
  <si>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</si>
  <si>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</si>
  <si>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</si>
  <si>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</si>
  <si>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</si>
  <si>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</si>
  <si>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</si>
  <si>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</si>
  <si>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</si>
  <si>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</si>
  <si>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</si>
  <si>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</si>
  <si>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</si>
  <si>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</si>
  <si>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</si>
  <si>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</si>
  <si>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</si>
  <si>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</si>
  <si>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</si>
  <si>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</si>
  <si>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</si>
  <si>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</si>
  <si>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</si>
  <si>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</si>
  <si>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</si>
  <si>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</si>
  <si>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</si>
  <si>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</si>
  <si>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</si>
  <si>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</si>
  <si>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</si>
  <si>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</si>
  <si>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</si>
  <si>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</si>
  <si>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</si>
  <si>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</si>
  <si>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</si>
  <si>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</si>
  <si>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</si>
  <si>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</si>
  <si>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</si>
  <si>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</si>
  <si>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</si>
  <si>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</si>
  <si>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</si>
  <si>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</si>
  <si>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</si>
  <si>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</si>
  <si>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</si>
  <si>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</si>
  <si>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</si>
  <si>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</si>
  <si>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</si>
  <si>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</si>
  <si>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</si>
  <si>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</si>
  <si>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</si>
  <si>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</si>
  <si>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</si>
  <si>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</si>
  <si>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</si>
  <si>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</si>
  <si>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</si>
  <si>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</si>
  <si>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</si>
  <si>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</si>
  <si>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</si>
  <si>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</si>
  <si>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</si>
  <si>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</si>
  <si>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</si>
  <si>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</si>
  <si>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</si>
  <si>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</si>
  <si>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</si>
  <si>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</si>
  <si>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</si>
  <si>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</si>
  <si>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</si>
  <si>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</si>
  <si>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</si>
  <si>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</si>
  <si>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</si>
  <si>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</si>
  <si>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</si>
  <si>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</si>
  <si>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</si>
  <si>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</si>
  <si>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</si>
  <si>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</si>
  <si>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</si>
  <si>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</si>
  <si>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</si>
  <si>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</si>
  <si>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</si>
  <si>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</si>
  <si>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</si>
  <si>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</si>
  <si>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</si>
  <si>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</si>
  <si>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</si>
  <si>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</si>
  <si>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</si>
  <si>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</si>
  <si>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</si>
  <si>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</si>
  <si>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</si>
  <si>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</si>
  <si>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</si>
  <si>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</si>
  <si>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</si>
  <si>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</si>
  <si>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</si>
  <si>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</si>
  <si>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</si>
  <si>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</si>
  <si>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</si>
  <si>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</si>
  <si>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</si>
  <si>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</si>
  <si>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</si>
  <si>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</si>
  <si>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</si>
  <si>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</si>
  <si>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</si>
  <si>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</si>
  <si>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</si>
  <si>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</si>
  <si>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</si>
  <si>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</si>
  <si>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</si>
  <si>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</si>
  <si>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</si>
  <si>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</si>
  <si>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</si>
  <si>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</si>
  <si>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</si>
  <si>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</si>
  <si>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</si>
  <si>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</si>
  <si>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</si>
  <si>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</si>
  <si>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</si>
  <si>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</si>
  <si>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</si>
  <si>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</si>
  <si>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</si>
  <si>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</si>
  <si>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</si>
  <si>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</si>
  <si>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</si>
  <si>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</si>
  <si>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</si>
  <si>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</si>
  <si>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</si>
  <si>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</si>
  <si>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</si>
  <si>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</si>
  <si>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</si>
  <si>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</si>
  <si>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</si>
  <si>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</si>
  <si>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</si>
  <si>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</si>
  <si>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</si>
  <si>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</si>
  <si>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</si>
  <si>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</si>
  <si>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</si>
  <si>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</si>
  <si>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</si>
  <si>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</si>
  <si>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</si>
  <si>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</si>
  <si>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</si>
  <si>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</si>
  <si>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</si>
  <si>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</si>
  <si>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</si>
  <si>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</si>
  <si>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</si>
  <si>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</si>
  <si>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</si>
  <si>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</si>
  <si>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</si>
  <si>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</si>
  <si>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</si>
  <si>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</si>
  <si>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</si>
  <si>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</si>
  <si>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</si>
  <si>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</si>
  <si>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</si>
  <si>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</si>
  <si>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</si>
  <si>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</si>
  <si>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</si>
  <si>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</si>
  <si>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</si>
  <si>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</si>
  <si>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</si>
  <si>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</si>
  <si>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</si>
  <si>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</si>
  <si>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</si>
  <si>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</si>
  <si>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</si>
  <si>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</si>
  <si>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</si>
  <si>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</si>
  <si>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</si>
  <si>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</si>
  <si>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</si>
  <si>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</si>
  <si>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</si>
  <si>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</si>
  <si>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</si>
  <si>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</si>
  <si>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</si>
  <si>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</si>
  <si>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</si>
  <si>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</si>
  <si>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</si>
  <si>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</si>
  <si>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</si>
  <si>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</si>
  <si>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</si>
  <si>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</si>
  <si>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</si>
  <si>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</si>
  <si>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</si>
  <si>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</si>
  <si>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</si>
  <si>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</si>
  <si>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</si>
  <si>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</si>
  <si>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</si>
  <si>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</si>
  <si>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</si>
  <si>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</si>
  <si>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</si>
  <si>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</si>
  <si>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</si>
  <si>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</si>
  <si>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</si>
  <si>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</si>
  <si>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</si>
  <si>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</si>
  <si>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</si>
  <si>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</si>
  <si>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</si>
  <si>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</si>
  <si>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</si>
  <si>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</si>
  <si>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</si>
  <si>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</si>
  <si>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</si>
  <si>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</si>
  <si>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</si>
  <si>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</si>
  <si>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</si>
  <si>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</si>
  <si>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</si>
  <si>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</si>
  <si>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</si>
  <si>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</si>
  <si>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</si>
  <si>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</si>
  <si>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</si>
  <si>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</si>
  <si>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</si>
  <si>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</si>
  <si>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</si>
  <si>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</si>
  <si>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</si>
  <si>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</si>
  <si>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</si>
  <si>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</si>
  <si>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</si>
  <si>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</si>
  <si>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</si>
  <si>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</si>
  <si>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</si>
  <si>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</si>
  <si>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</si>
  <si>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</si>
  <si>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</si>
  <si>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</si>
  <si>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</si>
  <si>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</si>
  <si>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</si>
  <si>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</si>
  <si>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</si>
  <si>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</si>
  <si>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</si>
  <si>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</si>
  <si>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</si>
  <si>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</si>
  <si>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</si>
  <si>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</si>
  <si>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</si>
  <si>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</si>
  <si>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</si>
  <si>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</si>
  <si>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</si>
  <si>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</si>
  <si>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</si>
  <si>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</si>
  <si>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</si>
  <si>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</si>
  <si>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</si>
  <si>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</si>
  <si>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</si>
  <si>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</si>
  <si>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</si>
  <si>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</si>
  <si>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</si>
  <si>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</si>
  <si>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</si>
  <si>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</si>
  <si>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</si>
  <si>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</si>
  <si>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09.01.2022</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</si>
  <si>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</si>
  <si>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 2021 r. (dane wstępne) </t>
    </r>
    <r>
      <rPr>
        <b/>
        <sz val="11"/>
        <rFont val="Times New Roman"/>
        <family val="1"/>
        <charset val="238"/>
      </rPr>
      <t xml:space="preserve">w porównaniu do I-XI 2020 r. </t>
    </r>
    <r>
      <rPr>
        <i/>
        <sz val="11"/>
        <rFont val="Times New Roman"/>
        <family val="1"/>
        <charset val="238"/>
      </rPr>
      <t>(wg wstępnych danych Min. Finansów).</t>
    </r>
  </si>
  <si>
    <t>I-XI 2021 r. (wstępne)</t>
  </si>
  <si>
    <t>I-XI 2020 r.</t>
  </si>
  <si>
    <t>zmiana w stos. do I-XI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</si>
  <si>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 2021 r.</t>
    </r>
    <r>
      <rPr>
        <b/>
        <sz val="14"/>
        <color indexed="8"/>
        <rFont val="Arial"/>
        <family val="2"/>
        <charset val="238"/>
      </rPr>
      <t xml:space="preserve"> (dane wstępne)</t>
    </r>
  </si>
  <si>
    <t>OKRES: I-XI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</si>
  <si>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</si>
  <si>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 2021 r. (dane wstępne)  </t>
    </r>
    <r>
      <rPr>
        <b/>
        <sz val="11"/>
        <rFont val="Times New Roman"/>
        <family val="1"/>
        <charset val="238"/>
      </rPr>
      <t>w porównaniu do I-XI 2020 r.  (</t>
    </r>
    <r>
      <rPr>
        <i/>
        <sz val="11"/>
        <rFont val="Times New Roman"/>
        <family val="1"/>
        <charset val="238"/>
      </rPr>
      <t>wg wstępnych danych Min. Finansów</t>
    </r>
    <r>
      <rPr>
        <b/>
        <sz val="11"/>
        <rFont val="Times New Roman"/>
        <family val="1"/>
        <charset val="238"/>
      </rPr>
      <t>).</t>
    </r>
  </si>
  <si>
    <r>
      <t>Tablica 6. Średnie ceny sprzedaży netto (bez VAT) elementów mięsa wołowego (kraj) wg makroregionów:</t>
    </r>
    <r>
      <rPr>
        <b/>
        <sz val="14"/>
        <color rgb="FF0000FF"/>
        <rFont val="Times New Roman CE"/>
        <charset val="238"/>
      </rPr>
      <t xml:space="preserve"> 10.01 - 16.01.2022</t>
    </r>
  </si>
  <si>
    <t>16.01.2022</t>
  </si>
  <si>
    <r>
      <t xml:space="preserve">Tablica 5. Ceny sprzedaży netto (bez VAT) ćwierci wołowych (zagranica): </t>
    </r>
    <r>
      <rPr>
        <b/>
        <sz val="13"/>
        <color rgb="FF0000FF"/>
        <rFont val="Times New Roman"/>
        <family val="1"/>
        <charset val="238"/>
      </rPr>
      <t>10.01 - 16.01.2022</t>
    </r>
  </si>
  <si>
    <r>
      <t>Tablica 7. Średnie ceny sprzedaży netto (bez VAT) elementów mięsa wołowego (zagranica):</t>
    </r>
    <r>
      <rPr>
        <b/>
        <sz val="14"/>
        <color rgb="FF0000FF"/>
        <rFont val="Times New Roman CE"/>
        <charset val="238"/>
      </rPr>
      <t xml:space="preserve"> 10.01 - 16.01.2022</t>
    </r>
  </si>
  <si>
    <t>NR 02/2022</t>
  </si>
  <si>
    <t>20.01.2022 r.</t>
  </si>
  <si>
    <t>Notowania z okresu: 10.01.2022 - 16.01.2022r.</t>
  </si>
  <si>
    <r>
      <t xml:space="preserve">Tablica 9. Średnie ceny zakupu mięsa wołowego płacone przez podmioty handlu detalicznego w okresie: </t>
    </r>
    <r>
      <rPr>
        <b/>
        <sz val="16"/>
        <color rgb="FF0000FF"/>
        <rFont val="Times New Roman"/>
        <family val="1"/>
        <charset val="238"/>
      </rPr>
      <t>10 stycznia 2022 - 16 stycznia 2022 r.</t>
    </r>
  </si>
  <si>
    <t>10.01 - 16.01.2022</t>
  </si>
  <si>
    <t>20.01.2022</t>
  </si>
  <si>
    <t>Prices not received - Same prices as last week : EL</t>
  </si>
  <si>
    <t>Week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</si>
</sst>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71">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2" fontId="15" fillId="0" borderId="58" xfId="0" quotePrefix="1" applyNumberFormat="1" applyFont="1" applyFill="1" applyBorder="1"/>
    <xf numFmtId="3" fontId="83" fillId="64" borderId="22" xfId="0" applyNumberFormat="1" applyFont="1" applyFill="1" applyBorder="1" applyAlignment="1"/>
    <xf numFmtId="3" fontId="83" fillId="64" borderId="51" xfId="0"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165" fontId="15" fillId="0" borderId="29" xfId="0" quotePrefix="1" applyNumberFormat="1" applyFont="1" applyFill="1" applyBorder="1"/>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0" fontId="39" fillId="4" borderId="34" xfId="0" applyFont="1" applyFill="1" applyBorder="1" applyAlignment="1">
      <alignment horizontal="left"/>
    </xf>
    <xf numFmtId="170" fontId="39" fillId="4" borderId="52" xfId="0" applyNumberFormat="1" applyFont="1" applyFill="1" applyBorder="1" applyAlignment="1"/>
    <xf numFmtId="170" fontId="39" fillId="4" borderId="37" xfId="0" applyNumberFormat="1" applyFont="1" applyFill="1" applyBorder="1" applyAlignment="1"/>
    <xf numFmtId="0" fontId="5" fillId="0" borderId="52" xfId="0" applyFont="1" applyBorder="1" applyAlignment="1"/>
    <xf numFmtId="170" fontId="39" fillId="4" borderId="52" xfId="0" applyNumberFormat="1" applyFont="1" applyFill="1" applyBorder="1" applyAlignment="1">
      <alignment horizontal="right"/>
    </xf>
    <xf numFmtId="170" fontId="39" fillId="4" borderId="37" xfId="0" applyNumberFormat="1" applyFont="1" applyFill="1" applyBorder="1" applyAlignment="1">
      <alignment horizontal="right"/>
    </xf>
    <xf numFmtId="3" fontId="83" fillId="64"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8" fillId="0" borderId="59" xfId="234" quotePrefix="1" applyNumberFormat="1" applyFont="1" applyBorder="1" applyAlignment="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232" fillId="68" borderId="0" xfId="174" applyFont="1" applyFill="1" applyAlignment="1">
      <alignment horizontal="center"/>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38"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40"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60"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9" xfId="0" applyFont="1" applyBorder="1" applyAlignment="1">
      <alignment horizontal="center" vertical="center"/>
    </xf>
    <xf numFmtId="0" fontId="5" fillId="0" borderId="0" xfId="0" applyFont="1" applyBorder="1" applyAlignment="1">
      <alignment horizontal="center" vertical="center"/>
    </xf>
    <xf numFmtId="0" fontId="5" fillId="0" borderId="64"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175" fillId="0" borderId="46" xfId="0" applyNumberFormat="1" applyFont="1" applyBorder="1" applyAlignment="1">
      <alignment horizontal="right"/>
    </xf>
    <xf numFmtId="165" fontId="15" fillId="0" borderId="47" xfId="0" quotePrefix="1" applyNumberFormat="1" applyFont="1" applyFill="1" applyBorder="1"/>
    <xf numFmtId="165" fontId="15" fillId="0" borderId="62" xfId="0" quotePrefix="1" applyNumberFormat="1" applyFont="1" applyFill="1" applyBorder="1"/>
    <xf numFmtId="178" fontId="209" fillId="0" borderId="0" xfId="0" applyNumberFormat="1" applyFont="1" applyFill="1" applyAlignment="1">
      <alignment horizontal="right" vertical="center"/>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99" fillId="63" borderId="0" xfId="0" applyFont="1" applyFill="1" applyAlignment="1">
      <alignment horizontal="center" vertical="center"/>
    </xf>
    <xf numFmtId="0" fontId="199" fillId="63" borderId="0" xfId="0" applyFont="1" applyFill="1" applyAlignment="1">
      <alignment horizontal="center" vertical="center"/>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190" fillId="63" borderId="0" xfId="0" applyFont="1" applyFill="1" applyBorder="1" applyAlignment="1" applyProtection="1">
      <alignment horizontal="center" vertical="center"/>
      <protection locked="0"/>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33"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41" xfId="0" applyFont="1" applyFill="1" applyBorder="1" applyAlignment="1">
      <alignment horizontal="center" vertical="center"/>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90" fillId="63" borderId="0" xfId="0" applyFont="1" applyFill="1" applyBorder="1" applyAlignment="1" applyProtection="1">
      <alignment horizontal="center" vertical="center"/>
      <protection locked="0"/>
    </xf>
    <xf numFmtId="0" fontId="186" fillId="63" borderId="0" xfId="0" applyFont="1" applyFill="1" applyBorder="1" applyAlignment="1">
      <alignment horizontal="center" vertical="center"/>
    </xf>
    <xf numFmtId="0" fontId="190"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65818</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304318"/>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6" name="Obraz 5"/>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7" name="Obraz 6"/>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I28" sqref="I28"/>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506</v>
      </c>
      <c r="I2" s="1031"/>
    </row>
    <row r="3" spans="1:10" ht="12.75">
      <c r="B3" s="1029" t="s">
        <v>463</v>
      </c>
    </row>
    <row r="5" spans="1:10">
      <c r="B5" s="1032" t="s">
        <v>381</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505</v>
      </c>
      <c r="C10" s="1038"/>
      <c r="D10" s="1039" t="s">
        <v>52</v>
      </c>
      <c r="E10" s="1036"/>
      <c r="F10" s="1036"/>
      <c r="G10" s="1036"/>
      <c r="H10" s="1036"/>
      <c r="I10" s="1036"/>
      <c r="J10" s="1035"/>
    </row>
    <row r="11" spans="1:10">
      <c r="B11" s="1034"/>
      <c r="C11" s="1034"/>
      <c r="E11" s="1035"/>
      <c r="F11" s="1040" t="s">
        <v>209</v>
      </c>
      <c r="G11" s="1035"/>
      <c r="H11" s="1035"/>
      <c r="I11" s="1035"/>
      <c r="J11" s="1035"/>
    </row>
    <row r="12" spans="1:10" ht="15.75">
      <c r="B12" s="1041"/>
      <c r="C12" s="1034"/>
      <c r="D12" s="1035"/>
      <c r="E12" s="1035"/>
      <c r="F12" s="1035"/>
      <c r="G12" s="1042"/>
      <c r="H12" s="1043"/>
      <c r="I12" s="1035"/>
      <c r="J12" s="1035"/>
    </row>
    <row r="13" spans="1:10" ht="15.75">
      <c r="A13" s="1035"/>
      <c r="B13" s="1037" t="s">
        <v>507</v>
      </c>
      <c r="C13" s="1044"/>
      <c r="D13" s="1044"/>
      <c r="E13" s="1044"/>
      <c r="F13" s="1035"/>
      <c r="G13" s="1035"/>
      <c r="H13" s="41"/>
      <c r="I13" s="1035"/>
      <c r="J13" s="1035"/>
    </row>
    <row r="14" spans="1:10" ht="12.75">
      <c r="A14" s="1035"/>
      <c r="B14" s="1388"/>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423</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384</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490</v>
      </c>
      <c r="C25" s="1035"/>
      <c r="D25" s="1035"/>
      <c r="E25" s="1035"/>
      <c r="F25" s="1035"/>
      <c r="G25" s="1035"/>
      <c r="H25" s="1035"/>
      <c r="I25" s="1035"/>
    </row>
    <row r="26" spans="2:11" ht="12.75">
      <c r="B26" s="1045" t="s">
        <v>7</v>
      </c>
    </row>
    <row r="27" spans="2:11" ht="12.75">
      <c r="B27" s="1045"/>
    </row>
    <row r="28" spans="2:11">
      <c r="B28" s="1046" t="s">
        <v>385</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51" t="s">
        <v>470</v>
      </c>
      <c r="B1" s="1451"/>
      <c r="C1" s="1451"/>
      <c r="D1" s="1451"/>
      <c r="E1" s="1451"/>
      <c r="F1" s="1451"/>
      <c r="G1" s="581"/>
      <c r="H1" s="581"/>
    </row>
    <row r="2" spans="1:8" ht="13.5" customHeight="1" thickBot="1"/>
    <row r="3" spans="1:8" ht="27" customHeight="1">
      <c r="A3" s="1447" t="s">
        <v>57</v>
      </c>
      <c r="B3" s="1447" t="s">
        <v>98</v>
      </c>
      <c r="C3" s="1452" t="s">
        <v>65</v>
      </c>
      <c r="D3" s="1453"/>
      <c r="E3" s="1454"/>
      <c r="F3" s="1449" t="s">
        <v>99</v>
      </c>
      <c r="G3" s="1450"/>
      <c r="H3" s="81"/>
    </row>
    <row r="4" spans="1:8" ht="32.25" customHeight="1" thickBot="1">
      <c r="A4" s="1448"/>
      <c r="B4" s="1448"/>
      <c r="C4" s="1003">
        <v>44577</v>
      </c>
      <c r="D4" s="1004">
        <v>44570</v>
      </c>
      <c r="E4" s="1005">
        <v>44213</v>
      </c>
      <c r="F4" s="805" t="s">
        <v>288</v>
      </c>
      <c r="G4" s="806" t="s">
        <v>100</v>
      </c>
      <c r="H4" s="81"/>
    </row>
    <row r="5" spans="1:8" ht="29.25" customHeight="1">
      <c r="A5" s="843" t="s">
        <v>104</v>
      </c>
      <c r="B5" s="941" t="s">
        <v>271</v>
      </c>
      <c r="C5" s="1383">
        <v>742.07</v>
      </c>
      <c r="D5" s="1384" t="s">
        <v>469</v>
      </c>
      <c r="E5" s="1385">
        <v>633.05999999999995</v>
      </c>
      <c r="F5" s="1052" t="s">
        <v>80</v>
      </c>
      <c r="G5" s="1053">
        <v>17.219536852746991</v>
      </c>
      <c r="H5" s="81"/>
    </row>
    <row r="6" spans="1:8" ht="28.5" customHeight="1" thickBot="1">
      <c r="A6" s="844" t="s">
        <v>105</v>
      </c>
      <c r="B6" s="1238" t="s">
        <v>271</v>
      </c>
      <c r="C6" s="978">
        <v>1088.3399999999999</v>
      </c>
      <c r="D6" s="1386" t="s">
        <v>469</v>
      </c>
      <c r="E6" s="1387">
        <v>935.56</v>
      </c>
      <c r="F6" s="1239" t="s">
        <v>80</v>
      </c>
      <c r="G6" s="1054">
        <v>16.330326221728161</v>
      </c>
      <c r="H6" s="81"/>
    </row>
    <row r="7" spans="1:8" ht="32.25" customHeight="1" thickBot="1">
      <c r="A7" s="1236" t="s">
        <v>101</v>
      </c>
      <c r="B7" s="1237" t="s">
        <v>102</v>
      </c>
      <c r="C7" s="978" t="s">
        <v>469</v>
      </c>
      <c r="D7" s="1000" t="s">
        <v>469</v>
      </c>
      <c r="E7" s="1001" t="s">
        <v>469</v>
      </c>
      <c r="F7" s="1002" t="s">
        <v>80</v>
      </c>
      <c r="G7" s="1240"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J19" sqref="J19:K19"/>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57" t="s">
        <v>508</v>
      </c>
      <c r="B1" s="1358"/>
      <c r="C1" s="1358"/>
      <c r="D1" s="1358"/>
      <c r="E1" s="1358"/>
      <c r="F1" s="1359"/>
      <c r="G1" s="1359"/>
      <c r="H1" s="1359"/>
      <c r="I1" s="1359"/>
      <c r="J1" s="1359"/>
      <c r="K1" s="1359"/>
      <c r="L1" s="1359"/>
      <c r="M1" s="1359"/>
      <c r="N1" s="1359"/>
    </row>
    <row r="2" spans="1:14" ht="20.25">
      <c r="A2" s="1360" t="s">
        <v>464</v>
      </c>
      <c r="B2" s="1358"/>
      <c r="C2" s="1358"/>
      <c r="D2" s="1358"/>
      <c r="E2" s="1358"/>
      <c r="F2" s="1359"/>
      <c r="G2" s="1359"/>
      <c r="H2" s="1359"/>
      <c r="I2" s="1359"/>
      <c r="J2" s="1359"/>
      <c r="K2" s="1359"/>
      <c r="L2" s="1359"/>
      <c r="M2" s="1359"/>
      <c r="N2" s="1359"/>
    </row>
    <row r="3" spans="1:14" ht="25.5" customHeight="1">
      <c r="A3" s="1205"/>
      <c r="B3" s="1206"/>
      <c r="C3" s="1206"/>
      <c r="D3" s="1206"/>
      <c r="E3" s="1206"/>
      <c r="F3" s="1206"/>
      <c r="G3" s="1206"/>
      <c r="H3" s="1206"/>
    </row>
    <row r="4" spans="1:14" ht="34.5" customHeight="1" thickBot="1">
      <c r="A4" s="1090"/>
      <c r="B4" s="1327"/>
    </row>
    <row r="5" spans="1:14" ht="24.95" customHeight="1">
      <c r="B5" s="1455" t="s">
        <v>103</v>
      </c>
      <c r="C5" s="1457" t="s">
        <v>465</v>
      </c>
      <c r="D5" s="1458"/>
      <c r="E5" s="1459" t="s">
        <v>466</v>
      </c>
      <c r="F5" s="1249"/>
    </row>
    <row r="6" spans="1:14" ht="24.95" customHeight="1" thickBot="1">
      <c r="B6" s="1456"/>
      <c r="C6" s="1362">
        <v>44577</v>
      </c>
      <c r="D6" s="1363">
        <v>44570</v>
      </c>
      <c r="E6" s="1460"/>
    </row>
    <row r="7" spans="1:14" ht="24.95" customHeight="1">
      <c r="B7" s="1461" t="s">
        <v>483</v>
      </c>
      <c r="C7" s="1462"/>
      <c r="D7" s="1462"/>
      <c r="E7" s="1463"/>
    </row>
    <row r="8" spans="1:14" ht="24.95" customHeight="1">
      <c r="B8" s="1364" t="s">
        <v>484</v>
      </c>
      <c r="C8" s="1365">
        <v>34.340000000000003</v>
      </c>
      <c r="D8" s="1366">
        <v>34.06</v>
      </c>
      <c r="E8" s="1367">
        <v>0.82207868467410772</v>
      </c>
    </row>
    <row r="9" spans="1:14" ht="24.95" customHeight="1" thickBot="1">
      <c r="B9" s="1368" t="s">
        <v>485</v>
      </c>
      <c r="C9" s="1365">
        <v>18.510000000000002</v>
      </c>
      <c r="D9" s="1366">
        <v>18.41</v>
      </c>
      <c r="E9" s="1367">
        <v>0.54318305268876377</v>
      </c>
    </row>
    <row r="10" spans="1:14" ht="25.5" customHeight="1">
      <c r="B10" s="1464" t="s">
        <v>486</v>
      </c>
      <c r="C10" s="1465"/>
      <c r="D10" s="1465"/>
      <c r="E10" s="1466"/>
    </row>
    <row r="11" spans="1:14" ht="20.25" customHeight="1" thickBot="1">
      <c r="B11" s="1369" t="s">
        <v>484</v>
      </c>
      <c r="C11" s="1370">
        <v>31.07</v>
      </c>
      <c r="D11" s="1371">
        <v>29.8</v>
      </c>
      <c r="E11" s="1400">
        <v>4.2617449664429516</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48" priority="23" stopIfTrue="1" operator="lessThan">
      <formula>0</formula>
    </cfRule>
    <cfRule type="cellIs" dxfId="47" priority="24" stopIfTrue="1" operator="greaterThan">
      <formula>0</formula>
    </cfRule>
    <cfRule type="cellIs" dxfId="46" priority="25" stopIfTrue="1" operator="equal">
      <formula>0</formula>
    </cfRule>
  </conditionalFormatting>
  <conditionalFormatting sqref="E8:E9">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11">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topLeftCell="A7" workbookViewId="0">
      <selection sqref="A1:XFD1048576"/>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452</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457</v>
      </c>
      <c r="AD1" s="1159">
        <v>1</v>
      </c>
      <c r="AE1" s="1159">
        <v>1</v>
      </c>
      <c r="AF1" s="1159">
        <v>1</v>
      </c>
      <c r="AG1" s="1159">
        <v>0</v>
      </c>
      <c r="AH1" s="1159">
        <v>0</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510</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600">
        <v>1</v>
      </c>
      <c r="Z4" s="1600"/>
      <c r="AA4" s="1600"/>
    </row>
    <row r="5" spans="1:35" s="1178" customFormat="1" ht="15.75">
      <c r="A5" s="1176" t="s">
        <v>511</v>
      </c>
      <c r="B5" s="1177"/>
      <c r="C5" s="1177"/>
      <c r="D5" s="1177"/>
      <c r="E5" s="1177"/>
      <c r="F5" s="1177"/>
      <c r="G5" s="1177"/>
      <c r="H5" s="1177"/>
      <c r="I5" s="1177"/>
      <c r="J5" s="1177"/>
      <c r="Y5" s="1601"/>
      <c r="Z5" s="1602" t="s">
        <v>458</v>
      </c>
      <c r="AA5" s="1603">
        <v>44564</v>
      </c>
      <c r="AE5" s="41"/>
      <c r="AF5" s="41"/>
      <c r="AG5" s="41"/>
      <c r="AH5" s="41"/>
      <c r="AI5" s="41"/>
    </row>
    <row r="6" spans="1:35">
      <c r="Y6" s="1601"/>
      <c r="Z6" s="1604" t="s">
        <v>459</v>
      </c>
      <c r="AA6" s="1605">
        <v>44570</v>
      </c>
      <c r="AE6" s="81"/>
      <c r="AF6" s="81"/>
      <c r="AG6" s="81"/>
      <c r="AH6" s="81"/>
      <c r="AI6" s="81"/>
    </row>
    <row r="7" spans="1:35" s="1179" customFormat="1" ht="15.75">
      <c r="A7" s="1606" t="s">
        <v>460</v>
      </c>
      <c r="B7" s="1606"/>
      <c r="C7" s="1606"/>
      <c r="D7" s="1606"/>
      <c r="E7" s="1606"/>
      <c r="F7" s="1606"/>
      <c r="G7" s="1606"/>
      <c r="H7" s="1606"/>
      <c r="I7" s="1606"/>
      <c r="J7" s="1606"/>
      <c r="K7" s="1606"/>
      <c r="L7" s="1606"/>
      <c r="M7" s="1606"/>
      <c r="N7" s="1606"/>
      <c r="O7" s="1606"/>
      <c r="P7" s="1606"/>
      <c r="Q7" s="1606"/>
      <c r="R7" s="1606"/>
      <c r="S7" s="1606"/>
      <c r="T7" s="1606"/>
      <c r="U7" s="1606"/>
      <c r="V7" s="1606"/>
      <c r="W7" s="1606"/>
      <c r="X7" s="1606"/>
      <c r="Y7" s="1606"/>
      <c r="Z7" s="1606"/>
      <c r="AA7" s="1607"/>
      <c r="AB7" s="1608"/>
      <c r="AC7" s="1608"/>
      <c r="AD7" s="1608"/>
      <c r="AE7" s="81"/>
      <c r="AF7" s="81"/>
      <c r="AG7" s="81"/>
      <c r="AH7" s="81"/>
      <c r="AI7" s="81"/>
    </row>
    <row r="8" spans="1:35" s="1179" customFormat="1" ht="15.75">
      <c r="A8" s="1606" t="s">
        <v>461</v>
      </c>
      <c r="B8" s="1606"/>
      <c r="C8" s="1606"/>
      <c r="D8" s="1606"/>
      <c r="E8" s="1606"/>
      <c r="F8" s="1606"/>
      <c r="G8" s="1606"/>
      <c r="H8" s="1606"/>
      <c r="I8" s="1606"/>
      <c r="J8" s="1606"/>
      <c r="K8" s="1606"/>
      <c r="L8" s="1606"/>
      <c r="M8" s="1606"/>
      <c r="N8" s="1606"/>
      <c r="O8" s="1606"/>
      <c r="P8" s="1606"/>
      <c r="Q8" s="1606"/>
      <c r="R8" s="1606"/>
      <c r="S8" s="1606"/>
      <c r="T8" s="1606"/>
      <c r="U8" s="1606"/>
      <c r="V8" s="1606"/>
      <c r="W8" s="1606"/>
      <c r="X8" s="1606"/>
      <c r="Y8" s="1606"/>
      <c r="Z8" s="1606"/>
      <c r="AA8" s="1607"/>
      <c r="AB8" s="1608"/>
      <c r="AC8" s="1608"/>
      <c r="AD8" s="1608"/>
      <c r="AE8" s="81"/>
      <c r="AF8" s="81"/>
      <c r="AG8" s="81"/>
      <c r="AH8" s="81"/>
      <c r="AI8" s="81"/>
    </row>
    <row r="9" spans="1:35" s="1179" customFormat="1" ht="13.5" thickBot="1">
      <c r="A9" s="1609"/>
      <c r="B9" s="1609"/>
      <c r="C9" s="1610"/>
      <c r="D9" s="1610"/>
      <c r="E9" s="1610"/>
      <c r="F9" s="1610"/>
      <c r="G9" s="1610"/>
      <c r="H9" s="1611"/>
      <c r="I9" s="1610"/>
      <c r="J9" s="1610"/>
      <c r="K9" s="1610"/>
      <c r="L9" s="1610"/>
      <c r="M9" s="1610"/>
      <c r="N9" s="1610"/>
      <c r="O9" s="1610"/>
      <c r="P9" s="1610"/>
      <c r="Q9" s="1610"/>
      <c r="R9" s="1610"/>
      <c r="S9" s="1610"/>
      <c r="T9" s="1610"/>
      <c r="U9" s="1610"/>
      <c r="V9" s="1610"/>
      <c r="W9" s="1610"/>
      <c r="X9" s="1610"/>
      <c r="Y9" s="1610"/>
      <c r="Z9" s="1609"/>
      <c r="AA9" s="1609"/>
      <c r="AB9" s="1608"/>
      <c r="AC9" s="1608"/>
      <c r="AD9" s="1608"/>
      <c r="AE9" s="81"/>
      <c r="AF9" s="81"/>
      <c r="AG9" s="81"/>
      <c r="AH9" s="81"/>
      <c r="AI9" s="81"/>
    </row>
    <row r="10" spans="1:35" s="1179" customFormat="1" ht="13.5" thickBot="1">
      <c r="A10" s="1612" t="s">
        <v>321</v>
      </c>
      <c r="B10" s="1609"/>
      <c r="C10" s="1613" t="s">
        <v>375</v>
      </c>
      <c r="D10" s="1614"/>
      <c r="E10" s="1614"/>
      <c r="F10" s="1614"/>
      <c r="G10" s="1614"/>
      <c r="H10" s="1615"/>
      <c r="I10" s="1610"/>
      <c r="J10" s="1613" t="s">
        <v>376</v>
      </c>
      <c r="K10" s="1614"/>
      <c r="L10" s="1614"/>
      <c r="M10" s="1614"/>
      <c r="N10" s="1614"/>
      <c r="O10" s="1615"/>
      <c r="P10" s="1610"/>
      <c r="Q10" s="1613" t="s">
        <v>377</v>
      </c>
      <c r="R10" s="1614"/>
      <c r="S10" s="1614"/>
      <c r="T10" s="1614"/>
      <c r="U10" s="1614"/>
      <c r="V10" s="1615"/>
      <c r="W10" s="1610"/>
      <c r="X10" s="1616" t="s">
        <v>378</v>
      </c>
      <c r="Y10" s="1617"/>
      <c r="Z10" s="1617"/>
      <c r="AA10" s="1618"/>
      <c r="AB10" s="1608"/>
      <c r="AC10" s="1608"/>
      <c r="AD10" s="1608"/>
      <c r="AE10" s="81"/>
      <c r="AF10" s="81"/>
      <c r="AG10" s="81"/>
      <c r="AH10" s="81"/>
      <c r="AI10" s="81"/>
    </row>
    <row r="11" spans="1:35" s="1179" customFormat="1" ht="12" customHeight="1">
      <c r="A11" s="1609"/>
      <c r="B11" s="1609"/>
      <c r="C11" s="1619" t="s">
        <v>322</v>
      </c>
      <c r="D11" s="1619" t="s">
        <v>323</v>
      </c>
      <c r="E11" s="1619" t="s">
        <v>324</v>
      </c>
      <c r="F11" s="1619" t="s">
        <v>325</v>
      </c>
      <c r="G11" s="1620" t="s">
        <v>370</v>
      </c>
      <c r="H11" s="1621"/>
      <c r="I11" s="1610"/>
      <c r="J11" s="1622" t="s">
        <v>326</v>
      </c>
      <c r="K11" s="1622" t="s">
        <v>327</v>
      </c>
      <c r="L11" s="1622" t="s">
        <v>328</v>
      </c>
      <c r="M11" s="1622" t="s">
        <v>325</v>
      </c>
      <c r="N11" s="1620" t="s">
        <v>370</v>
      </c>
      <c r="O11" s="1620"/>
      <c r="P11" s="1610"/>
      <c r="Q11" s="1619" t="s">
        <v>322</v>
      </c>
      <c r="R11" s="1619" t="s">
        <v>323</v>
      </c>
      <c r="S11" s="1619" t="s">
        <v>324</v>
      </c>
      <c r="T11" s="1619" t="s">
        <v>325</v>
      </c>
      <c r="U11" s="1620" t="s">
        <v>370</v>
      </c>
      <c r="V11" s="1621"/>
      <c r="W11" s="1610"/>
      <c r="X11" s="1623" t="s">
        <v>329</v>
      </c>
      <c r="Y11" s="1624" t="s">
        <v>330</v>
      </c>
      <c r="Z11" s="1620" t="s">
        <v>370</v>
      </c>
      <c r="AA11" s="1620"/>
      <c r="AB11" s="1608"/>
      <c r="AC11" s="1608"/>
      <c r="AD11" s="1608"/>
      <c r="AE11" s="81"/>
      <c r="AF11" s="81"/>
      <c r="AG11" s="81"/>
      <c r="AH11" s="81"/>
      <c r="AI11" s="81"/>
    </row>
    <row r="12" spans="1:35" s="1179" customFormat="1" ht="12" customHeight="1" thickBot="1">
      <c r="A12" s="1625" t="s">
        <v>371</v>
      </c>
      <c r="B12" s="1609"/>
      <c r="C12" s="1626"/>
      <c r="D12" s="1626"/>
      <c r="E12" s="1626"/>
      <c r="F12" s="1626"/>
      <c r="G12" s="1627" t="s">
        <v>372</v>
      </c>
      <c r="H12" s="1628" t="s">
        <v>331</v>
      </c>
      <c r="I12" s="1629"/>
      <c r="J12" s="1626"/>
      <c r="K12" s="1626"/>
      <c r="L12" s="1626"/>
      <c r="M12" s="1626"/>
      <c r="N12" s="1627" t="s">
        <v>372</v>
      </c>
      <c r="O12" s="1628" t="s">
        <v>331</v>
      </c>
      <c r="P12" s="1609"/>
      <c r="Q12" s="1626"/>
      <c r="R12" s="1626"/>
      <c r="S12" s="1626"/>
      <c r="T12" s="1626"/>
      <c r="U12" s="1627" t="s">
        <v>372</v>
      </c>
      <c r="V12" s="1628" t="s">
        <v>331</v>
      </c>
      <c r="W12" s="1609"/>
      <c r="X12" s="1630"/>
      <c r="Y12" s="1631" t="s">
        <v>332</v>
      </c>
      <c r="Z12" s="1627" t="s">
        <v>372</v>
      </c>
      <c r="AA12" s="1627" t="s">
        <v>331</v>
      </c>
      <c r="AB12" s="1608"/>
      <c r="AC12" s="1608"/>
      <c r="AD12" s="1608"/>
      <c r="AE12" s="1608"/>
    </row>
    <row r="13" spans="1:35" s="1179" customFormat="1" ht="15.75" thickBot="1">
      <c r="A13" s="1632" t="s">
        <v>373</v>
      </c>
      <c r="B13" s="1609"/>
      <c r="C13" s="1633">
        <v>435.84199999999998</v>
      </c>
      <c r="D13" s="1634">
        <v>445.60199999999998</v>
      </c>
      <c r="E13" s="1635"/>
      <c r="F13" s="1636">
        <v>431.09</v>
      </c>
      <c r="G13" s="1180">
        <v>-7.1410000000000196</v>
      </c>
      <c r="H13" s="1181">
        <v>-1.629505899856476E-2</v>
      </c>
      <c r="I13" s="1629"/>
      <c r="J13" s="1633">
        <v>341.06299999999999</v>
      </c>
      <c r="K13" s="1634">
        <v>434.89100000000002</v>
      </c>
      <c r="L13" s="1635">
        <v>438.02</v>
      </c>
      <c r="M13" s="1636">
        <v>429.858</v>
      </c>
      <c r="N13" s="1180">
        <v>1.1270000000000095</v>
      </c>
      <c r="O13" s="1181">
        <v>2.6286879185317691E-3</v>
      </c>
      <c r="P13" s="1609"/>
      <c r="Q13" s="1633">
        <v>432.02499999999998</v>
      </c>
      <c r="R13" s="1634">
        <v>428.37599999999998</v>
      </c>
      <c r="S13" s="1635"/>
      <c r="T13" s="1636">
        <v>422.18700000000001</v>
      </c>
      <c r="U13" s="1180">
        <v>-0.28199999999998226</v>
      </c>
      <c r="V13" s="1181">
        <v>-6.6750459797049189E-4</v>
      </c>
      <c r="W13" s="1609"/>
      <c r="X13" s="1637">
        <v>429.63339999999999</v>
      </c>
      <c r="Y13" s="1246">
        <v>193.18048561151079</v>
      </c>
      <c r="Z13" s="1180">
        <v>-4.6507000000000289</v>
      </c>
      <c r="AA13" s="1181">
        <v>-1.0708888490276403E-2</v>
      </c>
      <c r="AB13" s="1608"/>
      <c r="AC13" s="1608"/>
      <c r="AD13" s="1608"/>
      <c r="AE13" s="1608"/>
      <c r="AF13" s="1182"/>
    </row>
    <row r="14" spans="1:35" s="1179" customFormat="1" ht="2.1" customHeight="1">
      <c r="A14" s="1638"/>
      <c r="B14" s="1609"/>
      <c r="C14" s="1638"/>
      <c r="D14" s="1639"/>
      <c r="E14" s="1639"/>
      <c r="F14" s="1639"/>
      <c r="G14" s="1639"/>
      <c r="H14" s="1183"/>
      <c r="I14" s="1639"/>
      <c r="J14" s="1639"/>
      <c r="K14" s="1639"/>
      <c r="L14" s="1639"/>
      <c r="M14" s="1639"/>
      <c r="N14" s="1639"/>
      <c r="O14" s="1184"/>
      <c r="P14" s="1609"/>
      <c r="Q14" s="1638"/>
      <c r="R14" s="1639"/>
      <c r="S14" s="1639"/>
      <c r="T14" s="1639"/>
      <c r="U14" s="1639"/>
      <c r="V14" s="1183"/>
      <c r="W14" s="1609"/>
      <c r="X14" s="1640"/>
      <c r="Y14" s="1641"/>
      <c r="Z14" s="1638"/>
      <c r="AA14" s="1638"/>
      <c r="AB14" s="1608"/>
      <c r="AC14" s="1608"/>
      <c r="AD14" s="1608"/>
      <c r="AE14" s="1608"/>
    </row>
    <row r="15" spans="1:35" s="1179" customFormat="1" ht="2.85" customHeight="1">
      <c r="A15" s="1642"/>
      <c r="B15" s="1609"/>
      <c r="C15" s="1642"/>
      <c r="D15" s="1642"/>
      <c r="E15" s="1642"/>
      <c r="F15" s="1642"/>
      <c r="G15" s="1185"/>
      <c r="H15" s="1186"/>
      <c r="I15" s="1642"/>
      <c r="J15" s="1642"/>
      <c r="K15" s="1642"/>
      <c r="L15" s="1642"/>
      <c r="M15" s="1642"/>
      <c r="N15" s="1642"/>
      <c r="O15" s="1187"/>
      <c r="P15" s="1642"/>
      <c r="Q15" s="1642"/>
      <c r="R15" s="1642"/>
      <c r="S15" s="1642"/>
      <c r="T15" s="1642"/>
      <c r="U15" s="1185"/>
      <c r="V15" s="1186"/>
      <c r="W15" s="1642"/>
      <c r="X15" s="1642"/>
      <c r="Y15" s="1642"/>
      <c r="Z15" s="1643"/>
      <c r="AA15" s="1643"/>
      <c r="AB15" s="1608"/>
      <c r="AC15" s="1608"/>
      <c r="AD15" s="1608"/>
      <c r="AE15" s="1608"/>
    </row>
    <row r="16" spans="1:35" s="1179" customFormat="1" ht="13.5" thickBot="1">
      <c r="A16" s="1642"/>
      <c r="B16" s="1609"/>
      <c r="C16" s="1644" t="s">
        <v>333</v>
      </c>
      <c r="D16" s="1644" t="s">
        <v>334</v>
      </c>
      <c r="E16" s="1644" t="s">
        <v>335</v>
      </c>
      <c r="F16" s="1644" t="s">
        <v>336</v>
      </c>
      <c r="G16" s="1644"/>
      <c r="H16" s="1188"/>
      <c r="I16" s="1610"/>
      <c r="J16" s="1644" t="s">
        <v>333</v>
      </c>
      <c r="K16" s="1644" t="s">
        <v>334</v>
      </c>
      <c r="L16" s="1644" t="s">
        <v>335</v>
      </c>
      <c r="M16" s="1644" t="s">
        <v>336</v>
      </c>
      <c r="N16" s="1645"/>
      <c r="O16" s="1189"/>
      <c r="P16" s="1610"/>
      <c r="Q16" s="1644" t="s">
        <v>333</v>
      </c>
      <c r="R16" s="1644" t="s">
        <v>334</v>
      </c>
      <c r="S16" s="1644" t="s">
        <v>335</v>
      </c>
      <c r="T16" s="1644" t="s">
        <v>336</v>
      </c>
      <c r="U16" s="1644"/>
      <c r="V16" s="1188"/>
      <c r="W16" s="1609"/>
      <c r="X16" s="1646" t="s">
        <v>329</v>
      </c>
      <c r="Y16" s="1610"/>
      <c r="Z16" s="1643"/>
      <c r="AA16" s="1643"/>
      <c r="AB16" s="1608"/>
      <c r="AC16" s="1608"/>
      <c r="AD16" s="1608"/>
      <c r="AE16" s="1608"/>
    </row>
    <row r="17" spans="1:31" s="1179" customFormat="1">
      <c r="A17" s="1647" t="s">
        <v>337</v>
      </c>
      <c r="B17" s="1609"/>
      <c r="C17" s="1648">
        <v>399.91759999999999</v>
      </c>
      <c r="D17" s="1649">
        <v>353.40039999999999</v>
      </c>
      <c r="E17" s="1649" t="s">
        <v>390</v>
      </c>
      <c r="F17" s="1650">
        <v>394.3141</v>
      </c>
      <c r="G17" s="1190">
        <v>4.288599999999974</v>
      </c>
      <c r="H17" s="1191">
        <v>1.099569130736322E-2</v>
      </c>
      <c r="I17" s="1651"/>
      <c r="J17" s="1648" t="s">
        <v>390</v>
      </c>
      <c r="K17" s="1649" t="s">
        <v>390</v>
      </c>
      <c r="L17" s="1649" t="s">
        <v>390</v>
      </c>
      <c r="M17" s="1650" t="s">
        <v>390</v>
      </c>
      <c r="N17" s="1190"/>
      <c r="O17" s="1191"/>
      <c r="P17" s="1609"/>
      <c r="Q17" s="1648" t="s">
        <v>390</v>
      </c>
      <c r="R17" s="1649" t="s">
        <v>390</v>
      </c>
      <c r="S17" s="1649" t="s">
        <v>390</v>
      </c>
      <c r="T17" s="1650" t="s">
        <v>390</v>
      </c>
      <c r="U17" s="1190" t="s">
        <v>390</v>
      </c>
      <c r="V17" s="1192" t="s">
        <v>390</v>
      </c>
      <c r="W17" s="1609"/>
      <c r="X17" s="1652">
        <v>394.3141</v>
      </c>
      <c r="Y17" s="1653"/>
      <c r="Z17" s="1193">
        <v>4.288599999999974</v>
      </c>
      <c r="AA17" s="1192">
        <v>1.099569130736322E-2</v>
      </c>
      <c r="AB17" s="1654"/>
      <c r="AC17" s="1654"/>
      <c r="AD17" s="1654"/>
      <c r="AE17" s="1654"/>
    </row>
    <row r="18" spans="1:31" s="1179" customFormat="1">
      <c r="A18" s="1655" t="s">
        <v>338</v>
      </c>
      <c r="B18" s="1609"/>
      <c r="C18" s="1656" t="s">
        <v>390</v>
      </c>
      <c r="D18" s="1657" t="s">
        <v>390</v>
      </c>
      <c r="E18" s="1657" t="s">
        <v>390</v>
      </c>
      <c r="F18" s="1658" t="s">
        <v>390</v>
      </c>
      <c r="G18" s="1194"/>
      <c r="H18" s="1195" t="s">
        <v>390</v>
      </c>
      <c r="I18" s="1651"/>
      <c r="J18" s="1656" t="s">
        <v>390</v>
      </c>
      <c r="K18" s="1657" t="s">
        <v>390</v>
      </c>
      <c r="L18" s="1657" t="s">
        <v>390</v>
      </c>
      <c r="M18" s="1658" t="s">
        <v>390</v>
      </c>
      <c r="N18" s="1194" t="s">
        <v>390</v>
      </c>
      <c r="O18" s="1196" t="s">
        <v>390</v>
      </c>
      <c r="P18" s="1609"/>
      <c r="Q18" s="1656" t="s">
        <v>390</v>
      </c>
      <c r="R18" s="1657" t="s">
        <v>390</v>
      </c>
      <c r="S18" s="1657" t="s">
        <v>390</v>
      </c>
      <c r="T18" s="1658" t="s">
        <v>390</v>
      </c>
      <c r="U18" s="1194" t="s">
        <v>390</v>
      </c>
      <c r="V18" s="1196" t="s">
        <v>390</v>
      </c>
      <c r="W18" s="1609"/>
      <c r="X18" s="1659" t="s">
        <v>390</v>
      </c>
      <c r="Y18" s="1639"/>
      <c r="Z18" s="1197" t="s">
        <v>390</v>
      </c>
      <c r="AA18" s="1196" t="s">
        <v>390</v>
      </c>
      <c r="AB18" s="1654"/>
      <c r="AC18" s="1654"/>
      <c r="AD18" s="1654"/>
      <c r="AE18" s="1654"/>
    </row>
    <row r="19" spans="1:31" s="1179" customFormat="1">
      <c r="A19" s="1655" t="s">
        <v>339</v>
      </c>
      <c r="B19" s="1609"/>
      <c r="C19" s="1656">
        <v>383.33359999999999</v>
      </c>
      <c r="D19" s="1657">
        <v>382.70780000000002</v>
      </c>
      <c r="E19" s="1657">
        <v>385.50060000000002</v>
      </c>
      <c r="F19" s="1658">
        <v>383.53750000000002</v>
      </c>
      <c r="G19" s="1194">
        <v>5.32650000000001</v>
      </c>
      <c r="H19" s="1195">
        <v>1.4083408467760128E-2</v>
      </c>
      <c r="I19" s="1651"/>
      <c r="J19" s="1656" t="s">
        <v>390</v>
      </c>
      <c r="K19" s="1657" t="s">
        <v>390</v>
      </c>
      <c r="L19" s="1657" t="s">
        <v>390</v>
      </c>
      <c r="M19" s="1658" t="s">
        <v>390</v>
      </c>
      <c r="N19" s="1194" t="s">
        <v>390</v>
      </c>
      <c r="O19" s="1196" t="s">
        <v>390</v>
      </c>
      <c r="P19" s="1609"/>
      <c r="Q19" s="1656" t="s">
        <v>390</v>
      </c>
      <c r="R19" s="1657" t="s">
        <v>390</v>
      </c>
      <c r="S19" s="1657" t="s">
        <v>390</v>
      </c>
      <c r="T19" s="1658" t="s">
        <v>390</v>
      </c>
      <c r="U19" s="1194" t="s">
        <v>390</v>
      </c>
      <c r="V19" s="1196">
        <v>-1</v>
      </c>
      <c r="W19" s="1609"/>
      <c r="X19" s="1659">
        <v>383.53750000000002</v>
      </c>
      <c r="Y19" s="1639"/>
      <c r="Z19" s="1197">
        <v>6.040800000000047</v>
      </c>
      <c r="AA19" s="1196">
        <v>1.6002259092596116E-2</v>
      </c>
      <c r="AB19" s="1654"/>
      <c r="AC19" s="1654"/>
      <c r="AD19" s="1654"/>
      <c r="AE19" s="1654"/>
    </row>
    <row r="20" spans="1:31" s="1179" customFormat="1">
      <c r="A20" s="1655" t="s">
        <v>340</v>
      </c>
      <c r="B20" s="1609"/>
      <c r="C20" s="1656" t="s">
        <v>390</v>
      </c>
      <c r="D20" s="1657">
        <v>405.78559999999999</v>
      </c>
      <c r="E20" s="1657">
        <v>383.53019999999998</v>
      </c>
      <c r="F20" s="1658">
        <v>391.42430000000002</v>
      </c>
      <c r="G20" s="1194">
        <v>1.1858000000000288</v>
      </c>
      <c r="H20" s="1195">
        <v>3.0386545663743103E-3</v>
      </c>
      <c r="I20" s="1651"/>
      <c r="J20" s="1656" t="s">
        <v>390</v>
      </c>
      <c r="K20" s="1657" t="s">
        <v>390</v>
      </c>
      <c r="L20" s="1657" t="s">
        <v>390</v>
      </c>
      <c r="M20" s="1658" t="s">
        <v>390</v>
      </c>
      <c r="N20" s="1194" t="s">
        <v>390</v>
      </c>
      <c r="O20" s="1196" t="s">
        <v>390</v>
      </c>
      <c r="P20" s="1609"/>
      <c r="Q20" s="1656" t="s">
        <v>390</v>
      </c>
      <c r="R20" s="1657">
        <v>406.70069999999998</v>
      </c>
      <c r="S20" s="1657">
        <v>417.60059999999999</v>
      </c>
      <c r="T20" s="1658">
        <v>415.09960000000001</v>
      </c>
      <c r="U20" s="1194">
        <v>1.599899999999991</v>
      </c>
      <c r="V20" s="1196">
        <v>3.8691684661440462E-3</v>
      </c>
      <c r="W20" s="1609"/>
      <c r="X20" s="1660">
        <v>407.32420000000002</v>
      </c>
      <c r="Y20" s="1609"/>
      <c r="Z20" s="1197">
        <v>1.4639000000000237</v>
      </c>
      <c r="AA20" s="1196">
        <v>3.6069061201600139E-3</v>
      </c>
      <c r="AB20" s="1654"/>
      <c r="AC20" s="1654"/>
      <c r="AD20" s="1654"/>
      <c r="AE20" s="1654"/>
    </row>
    <row r="21" spans="1:31" s="1179" customFormat="1">
      <c r="A21" s="1655" t="s">
        <v>341</v>
      </c>
      <c r="B21" s="1609"/>
      <c r="C21" s="1656">
        <v>467.9787</v>
      </c>
      <c r="D21" s="1657">
        <v>483.21949999999998</v>
      </c>
      <c r="E21" s="1657" t="s">
        <v>390</v>
      </c>
      <c r="F21" s="1658">
        <v>475.11219999999997</v>
      </c>
      <c r="G21" s="1194">
        <v>8.0962999999999852</v>
      </c>
      <c r="H21" s="1195">
        <v>1.7336240586241169E-2</v>
      </c>
      <c r="I21" s="1651"/>
      <c r="J21" s="1656" t="s">
        <v>390</v>
      </c>
      <c r="K21" s="1657" t="s">
        <v>390</v>
      </c>
      <c r="L21" s="1657" t="s">
        <v>390</v>
      </c>
      <c r="M21" s="1658" t="s">
        <v>390</v>
      </c>
      <c r="N21" s="1194" t="s">
        <v>390</v>
      </c>
      <c r="O21" s="1196" t="s">
        <v>390</v>
      </c>
      <c r="P21" s="1609"/>
      <c r="Q21" s="1656" t="s">
        <v>390</v>
      </c>
      <c r="R21" s="1657" t="s">
        <v>390</v>
      </c>
      <c r="S21" s="1657" t="s">
        <v>390</v>
      </c>
      <c r="T21" s="1658" t="s">
        <v>390</v>
      </c>
      <c r="U21" s="1194" t="s">
        <v>390</v>
      </c>
      <c r="V21" s="1196" t="s">
        <v>390</v>
      </c>
      <c r="W21" s="1609"/>
      <c r="X21" s="1660">
        <v>475.11219999999997</v>
      </c>
      <c r="Y21" s="1639"/>
      <c r="Z21" s="1197">
        <v>8.0962999999999852</v>
      </c>
      <c r="AA21" s="1196">
        <v>1.7336240586241169E-2</v>
      </c>
      <c r="AB21" s="1654"/>
      <c r="AC21" s="1654"/>
      <c r="AD21" s="1654"/>
      <c r="AE21" s="1654"/>
    </row>
    <row r="22" spans="1:31" s="1179" customFormat="1">
      <c r="A22" s="1655" t="s">
        <v>342</v>
      </c>
      <c r="B22" s="1609"/>
      <c r="C22" s="1656" t="s">
        <v>390</v>
      </c>
      <c r="D22" s="1657" t="s">
        <v>343</v>
      </c>
      <c r="E22" s="1657" t="s">
        <v>390</v>
      </c>
      <c r="F22" s="1658" t="s">
        <v>343</v>
      </c>
      <c r="G22" s="1234" t="s">
        <v>390</v>
      </c>
      <c r="H22" s="1235" t="s">
        <v>390</v>
      </c>
      <c r="I22" s="1651"/>
      <c r="J22" s="1656" t="s">
        <v>390</v>
      </c>
      <c r="K22" s="1657" t="s">
        <v>390</v>
      </c>
      <c r="L22" s="1657" t="s">
        <v>390</v>
      </c>
      <c r="M22" s="1658" t="s">
        <v>390</v>
      </c>
      <c r="N22" s="1194" t="s">
        <v>390</v>
      </c>
      <c r="O22" s="1196" t="s">
        <v>390</v>
      </c>
      <c r="P22" s="1609"/>
      <c r="Q22" s="1656" t="s">
        <v>390</v>
      </c>
      <c r="R22" s="1657" t="s">
        <v>390</v>
      </c>
      <c r="S22" s="1657" t="s">
        <v>390</v>
      </c>
      <c r="T22" s="1658" t="s">
        <v>390</v>
      </c>
      <c r="U22" s="1194" t="s">
        <v>390</v>
      </c>
      <c r="V22" s="1196" t="s">
        <v>390</v>
      </c>
      <c r="W22" s="1609"/>
      <c r="X22" s="1660" t="s">
        <v>343</v>
      </c>
      <c r="Y22" s="1639"/>
      <c r="Z22" s="1197"/>
      <c r="AA22" s="1196"/>
      <c r="AB22" s="1654"/>
      <c r="AC22" s="1654"/>
      <c r="AD22" s="1654"/>
      <c r="AE22" s="1654"/>
    </row>
    <row r="23" spans="1:31" s="1179" customFormat="1">
      <c r="A23" s="1655" t="s">
        <v>344</v>
      </c>
      <c r="B23" s="1609"/>
      <c r="C23" s="1661" t="s">
        <v>390</v>
      </c>
      <c r="D23" s="1662" t="s">
        <v>390</v>
      </c>
      <c r="E23" s="1662" t="s">
        <v>390</v>
      </c>
      <c r="F23" s="1663" t="s">
        <v>390</v>
      </c>
      <c r="G23" s="1194"/>
      <c r="H23" s="1195"/>
      <c r="I23" s="1664"/>
      <c r="J23" s="1661">
        <v>426.24540000000002</v>
      </c>
      <c r="K23" s="1662">
        <v>436.4239</v>
      </c>
      <c r="L23" s="1662">
        <v>451.67779999999999</v>
      </c>
      <c r="M23" s="1663">
        <v>440.68180000000001</v>
      </c>
      <c r="N23" s="1194">
        <v>-1.3098999999999705</v>
      </c>
      <c r="O23" s="1196">
        <v>-2.9636303125148977E-3</v>
      </c>
      <c r="P23" s="1609"/>
      <c r="Q23" s="1661" t="s">
        <v>390</v>
      </c>
      <c r="R23" s="1662" t="s">
        <v>390</v>
      </c>
      <c r="S23" s="1662" t="s">
        <v>390</v>
      </c>
      <c r="T23" s="1663" t="s">
        <v>390</v>
      </c>
      <c r="U23" s="1194" t="s">
        <v>390</v>
      </c>
      <c r="V23" s="1196" t="s">
        <v>390</v>
      </c>
      <c r="W23" s="1609"/>
      <c r="X23" s="1660">
        <v>440.68180000000001</v>
      </c>
      <c r="Y23" s="1653"/>
      <c r="Z23" s="1197">
        <v>-1.3098999999999705</v>
      </c>
      <c r="AA23" s="1196">
        <v>-2.9636303125148977E-3</v>
      </c>
      <c r="AB23" s="1654"/>
      <c r="AC23" s="1654"/>
      <c r="AD23" s="1654"/>
      <c r="AE23" s="1654"/>
    </row>
    <row r="24" spans="1:31" s="1179" customFormat="1">
      <c r="A24" s="1655" t="s">
        <v>345</v>
      </c>
      <c r="B24" s="1609"/>
      <c r="C24" s="1656" t="s">
        <v>390</v>
      </c>
      <c r="D24" s="1657">
        <v>405.91129999999998</v>
      </c>
      <c r="E24" s="1657">
        <v>428.87029999999999</v>
      </c>
      <c r="F24" s="1658">
        <v>415.58150000000001</v>
      </c>
      <c r="G24" s="1194">
        <v>0</v>
      </c>
      <c r="H24" s="1195">
        <v>0</v>
      </c>
      <c r="I24" s="1651"/>
      <c r="J24" s="1656" t="s">
        <v>390</v>
      </c>
      <c r="K24" s="1657" t="s">
        <v>390</v>
      </c>
      <c r="L24" s="1657" t="s">
        <v>390</v>
      </c>
      <c r="M24" s="1658" t="s">
        <v>390</v>
      </c>
      <c r="N24" s="1194" t="s">
        <v>390</v>
      </c>
      <c r="O24" s="1196" t="s">
        <v>390</v>
      </c>
      <c r="P24" s="1609"/>
      <c r="Q24" s="1656" t="s">
        <v>390</v>
      </c>
      <c r="R24" s="1657" t="s">
        <v>390</v>
      </c>
      <c r="S24" s="1657" t="s">
        <v>390</v>
      </c>
      <c r="T24" s="1658" t="s">
        <v>390</v>
      </c>
      <c r="U24" s="1194" t="s">
        <v>390</v>
      </c>
      <c r="V24" s="1196" t="s">
        <v>390</v>
      </c>
      <c r="W24" s="1609"/>
      <c r="X24" s="1660">
        <v>415.58150000000001</v>
      </c>
      <c r="Y24" s="1653"/>
      <c r="Z24" s="1197" t="s">
        <v>390</v>
      </c>
      <c r="AA24" s="1196" t="s">
        <v>390</v>
      </c>
      <c r="AB24" s="1654"/>
      <c r="AC24" s="1654"/>
      <c r="AD24" s="1654"/>
      <c r="AE24" s="1654"/>
    </row>
    <row r="25" spans="1:31" s="1179" customFormat="1">
      <c r="A25" s="1655" t="s">
        <v>346</v>
      </c>
      <c r="B25" s="1609"/>
      <c r="C25" s="1656">
        <v>426.91719999999998</v>
      </c>
      <c r="D25" s="1657">
        <v>435.62310000000002</v>
      </c>
      <c r="E25" s="1657" t="s">
        <v>390</v>
      </c>
      <c r="F25" s="1658">
        <v>430.21980000000002</v>
      </c>
      <c r="G25" s="1194">
        <v>-2.6490999999999758</v>
      </c>
      <c r="H25" s="1195">
        <v>-6.1198667772158766E-3</v>
      </c>
      <c r="I25" s="1651"/>
      <c r="J25" s="1656" t="s">
        <v>390</v>
      </c>
      <c r="K25" s="1657" t="s">
        <v>390</v>
      </c>
      <c r="L25" s="1657" t="s">
        <v>390</v>
      </c>
      <c r="M25" s="1658" t="s">
        <v>390</v>
      </c>
      <c r="N25" s="1194" t="s">
        <v>390</v>
      </c>
      <c r="O25" s="1196" t="s">
        <v>390</v>
      </c>
      <c r="P25" s="1609"/>
      <c r="Q25" s="1656">
        <v>429.79989999999998</v>
      </c>
      <c r="R25" s="1657">
        <v>436.45119999999997</v>
      </c>
      <c r="S25" s="1657" t="s">
        <v>390</v>
      </c>
      <c r="T25" s="1658">
        <v>433.89830000000001</v>
      </c>
      <c r="U25" s="1194">
        <v>0.78230000000002065</v>
      </c>
      <c r="V25" s="1196">
        <v>1.806213577886906E-3</v>
      </c>
      <c r="W25" s="1609"/>
      <c r="X25" s="1660">
        <v>432.3399</v>
      </c>
      <c r="Y25" s="1653"/>
      <c r="Z25" s="1197">
        <v>-0.67140000000000555</v>
      </c>
      <c r="AA25" s="1196">
        <v>-1.5505369028475657E-3</v>
      </c>
      <c r="AB25" s="1654"/>
      <c r="AC25" s="1654"/>
      <c r="AD25" s="1654"/>
      <c r="AE25" s="1654"/>
    </row>
    <row r="26" spans="1:31" s="1179" customFormat="1">
      <c r="A26" s="1655" t="s">
        <v>347</v>
      </c>
      <c r="B26" s="1609"/>
      <c r="C26" s="1661">
        <v>440.85860000000002</v>
      </c>
      <c r="D26" s="1662">
        <v>439.48649999999998</v>
      </c>
      <c r="E26" s="1662">
        <v>391.2002</v>
      </c>
      <c r="F26" s="1663">
        <v>432.82510000000002</v>
      </c>
      <c r="G26" s="1194">
        <v>2.6942000000000235</v>
      </c>
      <c r="H26" s="1195">
        <v>6.2636746162623158E-3</v>
      </c>
      <c r="I26" s="1651"/>
      <c r="J26" s="1661">
        <v>245.2107</v>
      </c>
      <c r="K26" s="1662">
        <v>418</v>
      </c>
      <c r="L26" s="1662">
        <v>387.4735</v>
      </c>
      <c r="M26" s="1663">
        <v>380.90379999999999</v>
      </c>
      <c r="N26" s="1194">
        <v>12.146999999999991</v>
      </c>
      <c r="O26" s="1196">
        <v>3.2940409505668677E-2</v>
      </c>
      <c r="P26" s="1609"/>
      <c r="Q26" s="1661" t="s">
        <v>390</v>
      </c>
      <c r="R26" s="1662" t="s">
        <v>390</v>
      </c>
      <c r="S26" s="1662" t="s">
        <v>390</v>
      </c>
      <c r="T26" s="1663" t="s">
        <v>390</v>
      </c>
      <c r="U26" s="1194" t="s">
        <v>390</v>
      </c>
      <c r="V26" s="1196" t="s">
        <v>390</v>
      </c>
      <c r="W26" s="1609"/>
      <c r="X26" s="1660">
        <v>424.72519999999997</v>
      </c>
      <c r="Y26" s="1639"/>
      <c r="Z26" s="1197">
        <v>4.1687999999999761</v>
      </c>
      <c r="AA26" s="1196">
        <v>9.9125824740746715E-3</v>
      </c>
      <c r="AB26" s="1654"/>
      <c r="AC26" s="1654"/>
      <c r="AD26" s="1654"/>
      <c r="AE26" s="1654"/>
    </row>
    <row r="27" spans="1:31" s="1179" customFormat="1">
      <c r="A27" s="1655" t="s">
        <v>348</v>
      </c>
      <c r="B27" s="1609"/>
      <c r="C27" s="1661">
        <v>396.08780000000002</v>
      </c>
      <c r="D27" s="1662">
        <v>405.91370000000001</v>
      </c>
      <c r="E27" s="1662" t="s">
        <v>390</v>
      </c>
      <c r="F27" s="1663">
        <v>403.34809999999999</v>
      </c>
      <c r="G27" s="1194">
        <v>5.3619999999999663</v>
      </c>
      <c r="H27" s="1195">
        <v>1.3472832342636964E-2</v>
      </c>
      <c r="I27" s="1651"/>
      <c r="J27" s="1661" t="s">
        <v>390</v>
      </c>
      <c r="K27" s="1662" t="s">
        <v>390</v>
      </c>
      <c r="L27" s="1662" t="s">
        <v>390</v>
      </c>
      <c r="M27" s="1663" t="s">
        <v>390</v>
      </c>
      <c r="N27" s="1194" t="s">
        <v>390</v>
      </c>
      <c r="O27" s="1196" t="s">
        <v>390</v>
      </c>
      <c r="P27" s="1609"/>
      <c r="Q27" s="1661" t="s">
        <v>390</v>
      </c>
      <c r="R27" s="1662" t="s">
        <v>390</v>
      </c>
      <c r="S27" s="1662" t="s">
        <v>390</v>
      </c>
      <c r="T27" s="1663" t="s">
        <v>390</v>
      </c>
      <c r="U27" s="1194" t="s">
        <v>390</v>
      </c>
      <c r="V27" s="1196" t="s">
        <v>390</v>
      </c>
      <c r="W27" s="1609"/>
      <c r="X27" s="1660">
        <v>403.34809999999999</v>
      </c>
      <c r="Y27" s="1639"/>
      <c r="Z27" s="1197">
        <v>5.3619999999999663</v>
      </c>
      <c r="AA27" s="1196">
        <v>1.3472832342636964E-2</v>
      </c>
      <c r="AB27" s="1654"/>
      <c r="AC27" s="1654"/>
      <c r="AD27" s="1654"/>
      <c r="AE27" s="1654"/>
    </row>
    <row r="28" spans="1:31" s="1179" customFormat="1">
      <c r="A28" s="1655" t="s">
        <v>349</v>
      </c>
      <c r="B28" s="1609"/>
      <c r="C28" s="1656">
        <v>396.12670000000003</v>
      </c>
      <c r="D28" s="1657">
        <v>322.51979999999998</v>
      </c>
      <c r="E28" s="1657">
        <v>296.71570000000003</v>
      </c>
      <c r="F28" s="1658">
        <v>385.7919</v>
      </c>
      <c r="G28" s="1198">
        <v>-59.6678</v>
      </c>
      <c r="H28" s="1195">
        <v>-0.13394657249578357</v>
      </c>
      <c r="I28" s="1651"/>
      <c r="J28" s="1656" t="s">
        <v>390</v>
      </c>
      <c r="K28" s="1657" t="s">
        <v>390</v>
      </c>
      <c r="L28" s="1657" t="s">
        <v>390</v>
      </c>
      <c r="M28" s="1658" t="s">
        <v>390</v>
      </c>
      <c r="N28" s="1194" t="s">
        <v>390</v>
      </c>
      <c r="O28" s="1196" t="s">
        <v>390</v>
      </c>
      <c r="P28" s="1609"/>
      <c r="Q28" s="1656">
        <v>434.16230000000002</v>
      </c>
      <c r="R28" s="1657">
        <v>426.61200000000002</v>
      </c>
      <c r="S28" s="1657">
        <v>367.35969999999998</v>
      </c>
      <c r="T28" s="1658">
        <v>418.28539999999998</v>
      </c>
      <c r="U28" s="1194">
        <v>-88.507900000000006</v>
      </c>
      <c r="V28" s="1196">
        <v>-0.1746429954776435</v>
      </c>
      <c r="W28" s="1609"/>
      <c r="X28" s="1660">
        <v>387.49700000000001</v>
      </c>
      <c r="Y28" s="1639"/>
      <c r="Z28" s="1197">
        <v>-61.181099999999958</v>
      </c>
      <c r="AA28" s="1196">
        <v>-0.13635856084796638</v>
      </c>
      <c r="AB28" s="1654"/>
      <c r="AC28" s="1654"/>
      <c r="AD28" s="1654"/>
      <c r="AE28" s="1654"/>
    </row>
    <row r="29" spans="1:31" s="1179" customFormat="1">
      <c r="A29" s="1655" t="s">
        <v>350</v>
      </c>
      <c r="B29" s="1609"/>
      <c r="C29" s="1656" t="s">
        <v>390</v>
      </c>
      <c r="D29" s="1657" t="s">
        <v>390</v>
      </c>
      <c r="E29" s="1657" t="s">
        <v>390</v>
      </c>
      <c r="F29" s="1658" t="s">
        <v>390</v>
      </c>
      <c r="G29" s="1194">
        <v>0</v>
      </c>
      <c r="H29" s="1195">
        <v>0</v>
      </c>
      <c r="I29" s="1651"/>
      <c r="J29" s="1656" t="s">
        <v>390</v>
      </c>
      <c r="K29" s="1657" t="s">
        <v>390</v>
      </c>
      <c r="L29" s="1657" t="s">
        <v>390</v>
      </c>
      <c r="M29" s="1658" t="s">
        <v>390</v>
      </c>
      <c r="N29" s="1194" t="s">
        <v>390</v>
      </c>
      <c r="O29" s="1196" t="s">
        <v>390</v>
      </c>
      <c r="P29" s="1609"/>
      <c r="Q29" s="1656" t="s">
        <v>390</v>
      </c>
      <c r="R29" s="1657" t="s">
        <v>390</v>
      </c>
      <c r="S29" s="1657" t="s">
        <v>390</v>
      </c>
      <c r="T29" s="1658" t="s">
        <v>390</v>
      </c>
      <c r="U29" s="1194" t="s">
        <v>390</v>
      </c>
      <c r="V29" s="1196" t="s">
        <v>390</v>
      </c>
      <c r="W29" s="1609"/>
      <c r="X29" s="1660" t="s">
        <v>390</v>
      </c>
      <c r="Y29" s="1653"/>
      <c r="Z29" s="1197" t="s">
        <v>390</v>
      </c>
      <c r="AA29" s="1196" t="s">
        <v>390</v>
      </c>
      <c r="AB29" s="1654"/>
      <c r="AC29" s="1654"/>
      <c r="AD29" s="1654"/>
      <c r="AE29" s="1654"/>
    </row>
    <row r="30" spans="1:31" s="1179" customFormat="1">
      <c r="A30" s="1655" t="s">
        <v>351</v>
      </c>
      <c r="B30" s="1609"/>
      <c r="C30" s="1656" t="s">
        <v>390</v>
      </c>
      <c r="D30" s="1657">
        <v>252.22659999999999</v>
      </c>
      <c r="E30" s="1657" t="s">
        <v>390</v>
      </c>
      <c r="F30" s="1658">
        <v>252.22659999999999</v>
      </c>
      <c r="G30" s="1194">
        <v>-9.3997000000000241</v>
      </c>
      <c r="H30" s="1195">
        <v>-3.5927962899754418E-2</v>
      </c>
      <c r="I30" s="1651"/>
      <c r="J30" s="1656" t="s">
        <v>390</v>
      </c>
      <c r="K30" s="1657" t="s">
        <v>390</v>
      </c>
      <c r="L30" s="1657" t="s">
        <v>390</v>
      </c>
      <c r="M30" s="1658" t="s">
        <v>390</v>
      </c>
      <c r="N30" s="1194" t="s">
        <v>390</v>
      </c>
      <c r="O30" s="1196" t="s">
        <v>390</v>
      </c>
      <c r="P30" s="1609"/>
      <c r="Q30" s="1656" t="s">
        <v>390</v>
      </c>
      <c r="R30" s="1657" t="s">
        <v>390</v>
      </c>
      <c r="S30" s="1657" t="s">
        <v>390</v>
      </c>
      <c r="T30" s="1658" t="s">
        <v>390</v>
      </c>
      <c r="U30" s="1194" t="s">
        <v>390</v>
      </c>
      <c r="V30" s="1196" t="s">
        <v>390</v>
      </c>
      <c r="W30" s="1609"/>
      <c r="X30" s="1660">
        <v>252.22659999999999</v>
      </c>
      <c r="Y30" s="1653"/>
      <c r="Z30" s="1197">
        <v>-4.2953000000000259</v>
      </c>
      <c r="AA30" s="1196">
        <v>-1.6744379329796111E-2</v>
      </c>
      <c r="AB30" s="1654"/>
      <c r="AC30" s="1654"/>
      <c r="AD30" s="1654"/>
      <c r="AE30" s="1654"/>
    </row>
    <row r="31" spans="1:31" s="1179" customFormat="1">
      <c r="A31" s="1655" t="s">
        <v>352</v>
      </c>
      <c r="B31" s="1609"/>
      <c r="C31" s="1656" t="s">
        <v>390</v>
      </c>
      <c r="D31" s="1657">
        <v>353.483</v>
      </c>
      <c r="E31" s="1657">
        <v>364.63189999999997</v>
      </c>
      <c r="F31" s="1658">
        <v>361.56470000000002</v>
      </c>
      <c r="G31" s="1194">
        <v>2.6013000000000375</v>
      </c>
      <c r="H31" s="1195">
        <v>7.2466998028213325E-3</v>
      </c>
      <c r="I31" s="1651"/>
      <c r="J31" s="1656" t="s">
        <v>390</v>
      </c>
      <c r="K31" s="1657" t="s">
        <v>390</v>
      </c>
      <c r="L31" s="1657" t="s">
        <v>390</v>
      </c>
      <c r="M31" s="1658" t="s">
        <v>390</v>
      </c>
      <c r="N31" s="1194" t="s">
        <v>390</v>
      </c>
      <c r="O31" s="1196" t="s">
        <v>390</v>
      </c>
      <c r="P31" s="1609"/>
      <c r="Q31" s="1656" t="s">
        <v>390</v>
      </c>
      <c r="R31" s="1657" t="s">
        <v>390</v>
      </c>
      <c r="S31" s="1657" t="s">
        <v>390</v>
      </c>
      <c r="T31" s="1658" t="s">
        <v>390</v>
      </c>
      <c r="U31" s="1194" t="s">
        <v>390</v>
      </c>
      <c r="V31" s="1196" t="s">
        <v>390</v>
      </c>
      <c r="W31" s="1609"/>
      <c r="X31" s="1660">
        <v>361.56470000000002</v>
      </c>
      <c r="Y31" s="1653"/>
      <c r="Z31" s="1197">
        <v>1.8401000000000067</v>
      </c>
      <c r="AA31" s="1196">
        <v>5.1153020949916694E-3</v>
      </c>
      <c r="AB31" s="1654"/>
      <c r="AC31" s="1654"/>
      <c r="AD31" s="1654"/>
      <c r="AE31" s="1654"/>
    </row>
    <row r="32" spans="1:31" s="1179" customFormat="1">
      <c r="A32" s="1655" t="s">
        <v>353</v>
      </c>
      <c r="B32" s="1609"/>
      <c r="C32" s="1656" t="s">
        <v>343</v>
      </c>
      <c r="D32" s="1662" t="s">
        <v>343</v>
      </c>
      <c r="E32" s="1662" t="s">
        <v>390</v>
      </c>
      <c r="F32" s="1663" t="s">
        <v>343</v>
      </c>
      <c r="G32" s="1194" t="s">
        <v>390</v>
      </c>
      <c r="H32" s="1195" t="s">
        <v>390</v>
      </c>
      <c r="I32" s="1651"/>
      <c r="J32" s="1656" t="s">
        <v>390</v>
      </c>
      <c r="K32" s="1662" t="s">
        <v>390</v>
      </c>
      <c r="L32" s="1662" t="s">
        <v>390</v>
      </c>
      <c r="M32" s="1663" t="s">
        <v>390</v>
      </c>
      <c r="N32" s="1194" t="s">
        <v>390</v>
      </c>
      <c r="O32" s="1196" t="s">
        <v>390</v>
      </c>
      <c r="P32" s="1609"/>
      <c r="Q32" s="1656" t="s">
        <v>390</v>
      </c>
      <c r="R32" s="1662" t="s">
        <v>390</v>
      </c>
      <c r="S32" s="1662" t="s">
        <v>390</v>
      </c>
      <c r="T32" s="1663" t="s">
        <v>390</v>
      </c>
      <c r="U32" s="1194" t="s">
        <v>390</v>
      </c>
      <c r="V32" s="1196" t="s">
        <v>390</v>
      </c>
      <c r="W32" s="1609"/>
      <c r="X32" s="1660" t="s">
        <v>343</v>
      </c>
      <c r="Y32" s="1653"/>
      <c r="Z32" s="1197" t="s">
        <v>390</v>
      </c>
      <c r="AA32" s="1196" t="s">
        <v>390</v>
      </c>
      <c r="AB32" s="1654"/>
      <c r="AC32" s="1654"/>
      <c r="AD32" s="1654"/>
      <c r="AE32" s="1654"/>
    </row>
    <row r="33" spans="1:31" s="1179" customFormat="1">
      <c r="A33" s="1655" t="s">
        <v>354</v>
      </c>
      <c r="B33" s="1609"/>
      <c r="C33" s="1656" t="s">
        <v>390</v>
      </c>
      <c r="D33" s="1662">
        <v>341.75290000000001</v>
      </c>
      <c r="E33" s="1662" t="s">
        <v>390</v>
      </c>
      <c r="F33" s="1663">
        <v>341.75290000000001</v>
      </c>
      <c r="G33" s="1194">
        <v>156.01090000000002</v>
      </c>
      <c r="H33" s="1195">
        <v>0.83993334840800693</v>
      </c>
      <c r="I33" s="1651"/>
      <c r="J33" s="1656" t="s">
        <v>390</v>
      </c>
      <c r="K33" s="1662" t="s">
        <v>390</v>
      </c>
      <c r="L33" s="1662" t="s">
        <v>390</v>
      </c>
      <c r="M33" s="1663" t="s">
        <v>390</v>
      </c>
      <c r="N33" s="1194" t="s">
        <v>390</v>
      </c>
      <c r="O33" s="1196" t="s">
        <v>390</v>
      </c>
      <c r="P33" s="1609"/>
      <c r="Q33" s="1656" t="s">
        <v>390</v>
      </c>
      <c r="R33" s="1662" t="s">
        <v>390</v>
      </c>
      <c r="S33" s="1662" t="s">
        <v>390</v>
      </c>
      <c r="T33" s="1663" t="s">
        <v>390</v>
      </c>
      <c r="U33" s="1194" t="s">
        <v>390</v>
      </c>
      <c r="V33" s="1196" t="s">
        <v>390</v>
      </c>
      <c r="W33" s="1609"/>
      <c r="X33" s="1660">
        <v>341.75290000000001</v>
      </c>
      <c r="Y33" s="1653"/>
      <c r="Z33" s="1197">
        <v>156.01090000000002</v>
      </c>
      <c r="AA33" s="1196">
        <v>0.83993334840800693</v>
      </c>
      <c r="AB33" s="1654"/>
      <c r="AC33" s="1654"/>
      <c r="AD33" s="1654"/>
      <c r="AE33" s="1654"/>
    </row>
    <row r="34" spans="1:31" s="1179" customFormat="1">
      <c r="A34" s="1655" t="s">
        <v>355</v>
      </c>
      <c r="B34" s="1609"/>
      <c r="C34" s="1656" t="s">
        <v>390</v>
      </c>
      <c r="D34" s="1662" t="s">
        <v>390</v>
      </c>
      <c r="E34" s="1662" t="s">
        <v>390</v>
      </c>
      <c r="F34" s="1663" t="s">
        <v>390</v>
      </c>
      <c r="G34" s="1194"/>
      <c r="H34" s="1195">
        <v>-1</v>
      </c>
      <c r="I34" s="1651"/>
      <c r="J34" s="1656" t="s">
        <v>390</v>
      </c>
      <c r="K34" s="1662" t="s">
        <v>390</v>
      </c>
      <c r="L34" s="1662" t="s">
        <v>390</v>
      </c>
      <c r="M34" s="1663" t="s">
        <v>390</v>
      </c>
      <c r="N34" s="1194" t="s">
        <v>390</v>
      </c>
      <c r="O34" s="1196" t="s">
        <v>390</v>
      </c>
      <c r="P34" s="1609"/>
      <c r="Q34" s="1656" t="s">
        <v>390</v>
      </c>
      <c r="R34" s="1662" t="s">
        <v>390</v>
      </c>
      <c r="S34" s="1662" t="s">
        <v>390</v>
      </c>
      <c r="T34" s="1663" t="s">
        <v>390</v>
      </c>
      <c r="U34" s="1194" t="s">
        <v>390</v>
      </c>
      <c r="V34" s="1196" t="s">
        <v>390</v>
      </c>
      <c r="W34" s="1609"/>
      <c r="X34" s="1660" t="s">
        <v>390</v>
      </c>
      <c r="Y34" s="1653"/>
      <c r="Z34" s="1197" t="s">
        <v>390</v>
      </c>
      <c r="AA34" s="1196" t="s">
        <v>390</v>
      </c>
      <c r="AB34" s="1654"/>
      <c r="AC34" s="1654"/>
      <c r="AD34" s="1654"/>
      <c r="AE34" s="1654"/>
    </row>
    <row r="35" spans="1:31" s="1179" customFormat="1">
      <c r="A35" s="1655" t="s">
        <v>356</v>
      </c>
      <c r="B35" s="1609"/>
      <c r="C35" s="1656" t="s">
        <v>390</v>
      </c>
      <c r="D35" s="1657">
        <v>412.60730000000001</v>
      </c>
      <c r="E35" s="1657">
        <v>423.99810000000002</v>
      </c>
      <c r="F35" s="1658">
        <v>417.83850000000001</v>
      </c>
      <c r="G35" s="1194">
        <v>28.600799999999992</v>
      </c>
      <c r="H35" s="1195">
        <v>7.3479007814505115E-2</v>
      </c>
      <c r="I35" s="1651"/>
      <c r="J35" s="1656" t="s">
        <v>390</v>
      </c>
      <c r="K35" s="1657" t="s">
        <v>390</v>
      </c>
      <c r="L35" s="1657" t="s">
        <v>390</v>
      </c>
      <c r="M35" s="1658" t="s">
        <v>390</v>
      </c>
      <c r="N35" s="1194" t="s">
        <v>390</v>
      </c>
      <c r="O35" s="1196" t="s">
        <v>390</v>
      </c>
      <c r="P35" s="1609"/>
      <c r="Q35" s="1656" t="s">
        <v>390</v>
      </c>
      <c r="R35" s="1657">
        <v>409.46440000000001</v>
      </c>
      <c r="S35" s="1657">
        <v>398.47460000000001</v>
      </c>
      <c r="T35" s="1658">
        <v>399.99990000000003</v>
      </c>
      <c r="U35" s="1194">
        <v>-0.81389999999998963</v>
      </c>
      <c r="V35" s="1196">
        <v>-2.0306187062421044E-3</v>
      </c>
      <c r="W35" s="1609"/>
      <c r="X35" s="1660">
        <v>403.80880000000002</v>
      </c>
      <c r="Y35" s="1639"/>
      <c r="Z35" s="1197">
        <v>5.466700000000003</v>
      </c>
      <c r="AA35" s="1196">
        <v>1.3723631019668669E-2</v>
      </c>
      <c r="AB35" s="1654"/>
      <c r="AC35" s="1654"/>
      <c r="AD35" s="1654"/>
      <c r="AE35" s="1654"/>
    </row>
    <row r="36" spans="1:31" s="1179" customFormat="1">
      <c r="A36" s="1655" t="s">
        <v>357</v>
      </c>
      <c r="B36" s="1609"/>
      <c r="C36" s="1656">
        <v>431.57249999999999</v>
      </c>
      <c r="D36" s="1657">
        <v>436.03449999999998</v>
      </c>
      <c r="E36" s="1657" t="s">
        <v>390</v>
      </c>
      <c r="F36" s="1658">
        <v>433.09589999999997</v>
      </c>
      <c r="G36" s="1194">
        <v>-3.3736000000000104</v>
      </c>
      <c r="H36" s="1195">
        <v>-7.7292915083413405E-3</v>
      </c>
      <c r="I36" s="1651"/>
      <c r="J36" s="1656" t="s">
        <v>390</v>
      </c>
      <c r="K36" s="1657" t="s">
        <v>390</v>
      </c>
      <c r="L36" s="1657" t="s">
        <v>390</v>
      </c>
      <c r="M36" s="1658" t="s">
        <v>390</v>
      </c>
      <c r="N36" s="1194" t="s">
        <v>390</v>
      </c>
      <c r="O36" s="1196" t="s">
        <v>390</v>
      </c>
      <c r="P36" s="1609"/>
      <c r="Q36" s="1656">
        <v>493.4436</v>
      </c>
      <c r="R36" s="1657">
        <v>466.5616</v>
      </c>
      <c r="S36" s="1657" t="s">
        <v>390</v>
      </c>
      <c r="T36" s="1658">
        <v>482.4504</v>
      </c>
      <c r="U36" s="1194">
        <v>-4.2180999999999926</v>
      </c>
      <c r="V36" s="1196">
        <v>-8.6672961163501983E-3</v>
      </c>
      <c r="W36" s="1609"/>
      <c r="X36" s="1660">
        <v>434.3449</v>
      </c>
      <c r="Y36" s="1639"/>
      <c r="Z36" s="1197">
        <v>-3.3949999999999818</v>
      </c>
      <c r="AA36" s="1196">
        <v>-7.7557471914256881E-3</v>
      </c>
      <c r="AB36" s="1654"/>
      <c r="AC36" s="1654"/>
      <c r="AD36" s="1654"/>
      <c r="AE36" s="1654"/>
    </row>
    <row r="37" spans="1:31" s="1179" customFormat="1">
      <c r="A37" s="1655" t="s">
        <v>358</v>
      </c>
      <c r="B37" s="1609"/>
      <c r="C37" s="1656" t="s">
        <v>390</v>
      </c>
      <c r="D37" s="1657">
        <v>438.8913</v>
      </c>
      <c r="E37" s="1657">
        <v>455.06729999999999</v>
      </c>
      <c r="F37" s="1658">
        <v>449.4366</v>
      </c>
      <c r="G37" s="1194">
        <v>-3.8437000000000126</v>
      </c>
      <c r="H37" s="1195">
        <v>-8.4797420051125894E-3</v>
      </c>
      <c r="I37" s="1651"/>
      <c r="J37" s="1656" t="s">
        <v>390</v>
      </c>
      <c r="K37" s="1657" t="s">
        <v>390</v>
      </c>
      <c r="L37" s="1657" t="s">
        <v>390</v>
      </c>
      <c r="M37" s="1658" t="s">
        <v>390</v>
      </c>
      <c r="N37" s="1194" t="s">
        <v>390</v>
      </c>
      <c r="O37" s="1196" t="s">
        <v>390</v>
      </c>
      <c r="P37" s="1609"/>
      <c r="Q37" s="1656" t="s">
        <v>390</v>
      </c>
      <c r="R37" s="1657">
        <v>471.25889999999998</v>
      </c>
      <c r="S37" s="1657">
        <v>393.6755</v>
      </c>
      <c r="T37" s="1658">
        <v>403.72359999999998</v>
      </c>
      <c r="U37" s="1194">
        <v>1.301400000000001</v>
      </c>
      <c r="V37" s="1196">
        <v>3.2339170155126773E-3</v>
      </c>
      <c r="W37" s="1609"/>
      <c r="X37" s="1660">
        <v>449.12900000000002</v>
      </c>
      <c r="Y37" s="1639"/>
      <c r="Z37" s="1197">
        <v>-3.8091000000000008</v>
      </c>
      <c r="AA37" s="1196">
        <v>-8.4097584195279573E-3</v>
      </c>
      <c r="AB37" s="1654"/>
      <c r="AC37" s="1654"/>
      <c r="AD37" s="1654"/>
      <c r="AE37" s="1654"/>
    </row>
    <row r="38" spans="1:31" s="1179" customFormat="1">
      <c r="A38" s="1655" t="s">
        <v>359</v>
      </c>
      <c r="B38" s="1609"/>
      <c r="C38" s="1656">
        <v>417.18470000000002</v>
      </c>
      <c r="D38" s="1657">
        <v>415.63929999999999</v>
      </c>
      <c r="E38" s="1657" t="s">
        <v>390</v>
      </c>
      <c r="F38" s="1658">
        <v>416.47640000000001</v>
      </c>
      <c r="G38" s="1194">
        <v>-4.1465000000000032</v>
      </c>
      <c r="H38" s="1195">
        <v>-9.8579986966947919E-3</v>
      </c>
      <c r="I38" s="1651"/>
      <c r="J38" s="1656" t="s">
        <v>390</v>
      </c>
      <c r="K38" s="1657" t="s">
        <v>390</v>
      </c>
      <c r="L38" s="1657" t="s">
        <v>390</v>
      </c>
      <c r="M38" s="1658" t="s">
        <v>390</v>
      </c>
      <c r="N38" s="1194" t="s">
        <v>390</v>
      </c>
      <c r="O38" s="1196" t="s">
        <v>390</v>
      </c>
      <c r="P38" s="1609"/>
      <c r="Q38" s="1656">
        <v>432.7328</v>
      </c>
      <c r="R38" s="1657">
        <v>387.88470000000001</v>
      </c>
      <c r="S38" s="1657" t="s">
        <v>390</v>
      </c>
      <c r="T38" s="1658">
        <v>394.27499999999998</v>
      </c>
      <c r="U38" s="1194">
        <v>16.74369999999999</v>
      </c>
      <c r="V38" s="1196">
        <v>4.435049491260723E-2</v>
      </c>
      <c r="W38" s="1609"/>
      <c r="X38" s="1660">
        <v>406.35719999999998</v>
      </c>
      <c r="Y38" s="1639"/>
      <c r="Z38" s="1197">
        <v>5.375</v>
      </c>
      <c r="AA38" s="1196">
        <v>1.3404585041430828E-2</v>
      </c>
      <c r="AB38" s="1608"/>
      <c r="AC38" s="1608"/>
      <c r="AD38" s="1608"/>
      <c r="AE38" s="1608"/>
    </row>
    <row r="39" spans="1:31" s="1179" customFormat="1">
      <c r="A39" s="1655" t="s">
        <v>360</v>
      </c>
      <c r="B39" s="1609"/>
      <c r="C39" s="1656" t="s">
        <v>390</v>
      </c>
      <c r="D39" s="1657">
        <v>319.44310000000002</v>
      </c>
      <c r="E39" s="1657">
        <v>324.29770000000002</v>
      </c>
      <c r="F39" s="1658">
        <v>323.1472</v>
      </c>
      <c r="G39" s="1194">
        <v>-13.575199999999995</v>
      </c>
      <c r="H39" s="1195">
        <v>-4.0315702192666669E-2</v>
      </c>
      <c r="I39" s="1651"/>
      <c r="J39" s="1656" t="s">
        <v>390</v>
      </c>
      <c r="K39" s="1657" t="s">
        <v>390</v>
      </c>
      <c r="L39" s="1657" t="s">
        <v>390</v>
      </c>
      <c r="M39" s="1658" t="s">
        <v>390</v>
      </c>
      <c r="N39" s="1194" t="s">
        <v>390</v>
      </c>
      <c r="O39" s="1196" t="s">
        <v>390</v>
      </c>
      <c r="P39" s="1609"/>
      <c r="Q39" s="1656" t="s">
        <v>390</v>
      </c>
      <c r="R39" s="1657" t="s">
        <v>390</v>
      </c>
      <c r="S39" s="1657">
        <v>318.26639999999998</v>
      </c>
      <c r="T39" s="1658">
        <v>318.26639999999998</v>
      </c>
      <c r="U39" s="1194">
        <v>5.5577999999999861</v>
      </c>
      <c r="V39" s="1196">
        <v>1.7773096102889463E-2</v>
      </c>
      <c r="W39" s="1609"/>
      <c r="X39" s="1660">
        <v>319.78539999999998</v>
      </c>
      <c r="Y39" s="1639"/>
      <c r="Z39" s="1197">
        <v>-0.39680000000004156</v>
      </c>
      <c r="AA39" s="1196">
        <v>-1.2392943767643994E-3</v>
      </c>
      <c r="AB39" s="1654"/>
      <c r="AC39" s="1654"/>
      <c r="AD39" s="1654"/>
      <c r="AE39" s="1654"/>
    </row>
    <row r="40" spans="1:31" s="1179" customFormat="1">
      <c r="A40" s="1655" t="s">
        <v>361</v>
      </c>
      <c r="B40" s="1609"/>
      <c r="C40" s="1656">
        <v>388.63189999999997</v>
      </c>
      <c r="D40" s="1657">
        <v>391.50439999999998</v>
      </c>
      <c r="E40" s="1657">
        <v>372.14440000000002</v>
      </c>
      <c r="F40" s="1658">
        <v>388.18200000000002</v>
      </c>
      <c r="G40" s="1194">
        <v>3.8611000000000217</v>
      </c>
      <c r="H40" s="1195">
        <v>1.004655224319051E-2</v>
      </c>
      <c r="I40" s="1651"/>
      <c r="J40" s="1656" t="s">
        <v>390</v>
      </c>
      <c r="K40" s="1657" t="s">
        <v>390</v>
      </c>
      <c r="L40" s="1657" t="s">
        <v>390</v>
      </c>
      <c r="M40" s="1658" t="s">
        <v>390</v>
      </c>
      <c r="N40" s="1194" t="s">
        <v>390</v>
      </c>
      <c r="O40" s="1196" t="s">
        <v>390</v>
      </c>
      <c r="P40" s="1609"/>
      <c r="Q40" s="1656">
        <v>289.7353</v>
      </c>
      <c r="R40" s="1657" t="s">
        <v>390</v>
      </c>
      <c r="S40" s="1657">
        <v>404.33049999999997</v>
      </c>
      <c r="T40" s="1658">
        <v>368.0059</v>
      </c>
      <c r="U40" s="1194">
        <v>-12.239199999999983</v>
      </c>
      <c r="V40" s="1196">
        <v>-3.2187660011923858E-2</v>
      </c>
      <c r="W40" s="1609"/>
      <c r="X40" s="1660">
        <v>386.80450000000002</v>
      </c>
      <c r="Y40" s="1639"/>
      <c r="Z40" s="1197">
        <v>2.7619000000000256</v>
      </c>
      <c r="AA40" s="1196">
        <v>7.1916500929845029E-3</v>
      </c>
      <c r="AB40" s="1654"/>
      <c r="AC40" s="1654"/>
      <c r="AD40" s="1654"/>
      <c r="AE40" s="1654"/>
    </row>
    <row r="41" spans="1:31" s="1179" customFormat="1">
      <c r="A41" s="1655" t="s">
        <v>362</v>
      </c>
      <c r="B41" s="1609"/>
      <c r="C41" s="1656" t="s">
        <v>390</v>
      </c>
      <c r="D41" s="1657">
        <v>335.70310000000001</v>
      </c>
      <c r="E41" s="1657">
        <v>301.7439</v>
      </c>
      <c r="F41" s="1658">
        <v>317.90629999999999</v>
      </c>
      <c r="G41" s="1194">
        <v>4.473700000000008</v>
      </c>
      <c r="H41" s="1195">
        <v>1.4273244072250391E-2</v>
      </c>
      <c r="I41" s="1651"/>
      <c r="J41" s="1656" t="s">
        <v>390</v>
      </c>
      <c r="K41" s="1657" t="s">
        <v>390</v>
      </c>
      <c r="L41" s="1657" t="s">
        <v>390</v>
      </c>
      <c r="M41" s="1658" t="s">
        <v>390</v>
      </c>
      <c r="N41" s="1194" t="s">
        <v>390</v>
      </c>
      <c r="O41" s="1196" t="s">
        <v>390</v>
      </c>
      <c r="P41" s="1609"/>
      <c r="Q41" s="1656" t="s">
        <v>390</v>
      </c>
      <c r="R41" s="1657" t="s">
        <v>390</v>
      </c>
      <c r="S41" s="1657" t="s">
        <v>390</v>
      </c>
      <c r="T41" s="1658" t="s">
        <v>390</v>
      </c>
      <c r="U41" s="1194" t="s">
        <v>390</v>
      </c>
      <c r="V41" s="1196" t="s">
        <v>390</v>
      </c>
      <c r="W41" s="1609"/>
      <c r="X41" s="1660">
        <v>317.90629999999999</v>
      </c>
      <c r="Y41" s="1639"/>
      <c r="Z41" s="1197">
        <v>4.473700000000008</v>
      </c>
      <c r="AA41" s="1196">
        <v>1.4273244072250391E-2</v>
      </c>
      <c r="AB41" s="1654"/>
      <c r="AC41" s="1654"/>
      <c r="AD41" s="1654"/>
      <c r="AE41" s="1654"/>
    </row>
    <row r="42" spans="1:31" s="1179" customFormat="1">
      <c r="A42" s="1655" t="s">
        <v>363</v>
      </c>
      <c r="B42" s="1609"/>
      <c r="C42" s="1656" t="s">
        <v>390</v>
      </c>
      <c r="D42" s="1657">
        <v>389.12470000000002</v>
      </c>
      <c r="E42" s="1657">
        <v>378.06380000000001</v>
      </c>
      <c r="F42" s="1658">
        <v>379.9873</v>
      </c>
      <c r="G42" s="1194">
        <v>2.6609000000000265</v>
      </c>
      <c r="H42" s="1195">
        <v>7.051984700779057E-3</v>
      </c>
      <c r="I42" s="1651"/>
      <c r="J42" s="1656" t="s">
        <v>390</v>
      </c>
      <c r="K42" s="1657" t="s">
        <v>390</v>
      </c>
      <c r="L42" s="1657" t="s">
        <v>390</v>
      </c>
      <c r="M42" s="1658" t="s">
        <v>390</v>
      </c>
      <c r="N42" s="1194" t="s">
        <v>390</v>
      </c>
      <c r="O42" s="1196" t="s">
        <v>390</v>
      </c>
      <c r="P42" s="1609"/>
      <c r="Q42" s="1656" t="s">
        <v>390</v>
      </c>
      <c r="R42" s="1657" t="s">
        <v>390</v>
      </c>
      <c r="S42" s="1657" t="s">
        <v>390</v>
      </c>
      <c r="T42" s="1658" t="s">
        <v>390</v>
      </c>
      <c r="U42" s="1194" t="s">
        <v>390</v>
      </c>
      <c r="V42" s="1196" t="s">
        <v>390</v>
      </c>
      <c r="W42" s="1609"/>
      <c r="X42" s="1660">
        <v>379.9873</v>
      </c>
      <c r="Y42" s="1639"/>
      <c r="Z42" s="1197">
        <v>2.6609000000000265</v>
      </c>
      <c r="AA42" s="1196">
        <v>7.051984700779057E-3</v>
      </c>
      <c r="AB42" s="1654"/>
      <c r="AC42" s="1654"/>
      <c r="AD42" s="1654"/>
      <c r="AE42" s="1654"/>
    </row>
    <row r="43" spans="1:31" s="1179" customFormat="1" ht="13.5" thickBot="1">
      <c r="A43" s="1665" t="s">
        <v>364</v>
      </c>
      <c r="B43" s="1609"/>
      <c r="C43" s="1666" t="s">
        <v>390</v>
      </c>
      <c r="D43" s="1667">
        <v>466.71499999999997</v>
      </c>
      <c r="E43" s="1667">
        <v>483.54809999999998</v>
      </c>
      <c r="F43" s="1668">
        <v>476.60750000000002</v>
      </c>
      <c r="G43" s="1199">
        <v>6.9569000000000187</v>
      </c>
      <c r="H43" s="1200">
        <v>1.4812926886498268E-2</v>
      </c>
      <c r="I43" s="1651"/>
      <c r="J43" s="1666" t="s">
        <v>390</v>
      </c>
      <c r="K43" s="1667" t="s">
        <v>390</v>
      </c>
      <c r="L43" s="1667" t="s">
        <v>390</v>
      </c>
      <c r="M43" s="1668" t="s">
        <v>390</v>
      </c>
      <c r="N43" s="1199" t="s">
        <v>390</v>
      </c>
      <c r="O43" s="1201" t="s">
        <v>390</v>
      </c>
      <c r="P43" s="1609"/>
      <c r="Q43" s="1666" t="s">
        <v>390</v>
      </c>
      <c r="R43" s="1667">
        <v>507.69200000000001</v>
      </c>
      <c r="S43" s="1667" t="s">
        <v>390</v>
      </c>
      <c r="T43" s="1668">
        <v>507.69200000000001</v>
      </c>
      <c r="U43" s="1199">
        <v>48.271799999999985</v>
      </c>
      <c r="V43" s="1201">
        <v>0.10507113096028431</v>
      </c>
      <c r="W43" s="1609"/>
      <c r="X43" s="1669">
        <v>478.78820000000002</v>
      </c>
      <c r="Y43" s="1639"/>
      <c r="Z43" s="1202">
        <v>9.8552999999999997</v>
      </c>
      <c r="AA43" s="1201">
        <v>2.1016439665461739E-2</v>
      </c>
      <c r="AB43" s="1608"/>
      <c r="AC43" s="1608"/>
      <c r="AD43" s="1608"/>
      <c r="AE43" s="1608"/>
    </row>
    <row r="44" spans="1:31">
      <c r="A44" s="1670" t="s">
        <v>419</v>
      </c>
    </row>
    <row r="55" spans="3:5" ht="15">
      <c r="D55" s="1608"/>
      <c r="E55" s="1182"/>
    </row>
    <row r="59" spans="3:5" ht="20.85" customHeight="1">
      <c r="C59" s="1158"/>
      <c r="D59" s="1203" t="s">
        <v>462</v>
      </c>
    </row>
    <row r="60" spans="3:5">
      <c r="C60" s="1165"/>
      <c r="D60" s="116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S24" sqref="S24:S25"/>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452</v>
      </c>
      <c r="D1" s="1155"/>
      <c r="E1" s="1155"/>
      <c r="F1" s="1156"/>
      <c r="G1" s="1156"/>
      <c r="H1" s="1155"/>
      <c r="I1" s="1155"/>
      <c r="J1" s="1155"/>
      <c r="K1" s="1155"/>
      <c r="L1" s="1155"/>
      <c r="M1" s="1155"/>
      <c r="N1" s="1155"/>
      <c r="O1" s="1155"/>
      <c r="P1" s="1155"/>
      <c r="Q1" s="1155"/>
      <c r="R1" s="1155"/>
      <c r="S1" s="1157" t="s">
        <v>453</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510</v>
      </c>
      <c r="U2" s="1146"/>
    </row>
    <row r="3" spans="1:31" s="1105" customFormat="1">
      <c r="C3" s="1147"/>
      <c r="Q3" s="1148" t="s">
        <v>512</v>
      </c>
      <c r="R3" s="1149" t="s">
        <v>454</v>
      </c>
      <c r="S3" s="1150">
        <v>44564</v>
      </c>
    </row>
    <row r="4" spans="1:31" s="1105" customFormat="1">
      <c r="C4" s="1147"/>
      <c r="D4" s="1151"/>
      <c r="E4" s="1151"/>
      <c r="F4" s="1151"/>
      <c r="R4" s="1149" t="s">
        <v>455</v>
      </c>
      <c r="S4" s="1150">
        <v>44570</v>
      </c>
    </row>
    <row r="5" spans="1:31" ht="6.6" customHeight="1">
      <c r="C5" s="1152"/>
    </row>
    <row r="6" spans="1:31" ht="28.35" customHeight="1">
      <c r="C6" s="1467" t="s">
        <v>456</v>
      </c>
      <c r="D6" s="1467"/>
      <c r="E6" s="1467"/>
      <c r="F6" s="1467"/>
      <c r="G6" s="1467"/>
      <c r="H6" s="1467"/>
      <c r="I6" s="1467"/>
      <c r="J6" s="1467"/>
      <c r="K6" s="1467"/>
      <c r="L6" s="1467"/>
      <c r="M6" s="1467"/>
      <c r="N6" s="1467"/>
      <c r="O6" s="1467"/>
      <c r="P6" s="1467"/>
      <c r="Q6" s="1467"/>
      <c r="R6" s="1467"/>
      <c r="S6" s="1467"/>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394</v>
      </c>
      <c r="D9" s="1255"/>
      <c r="E9" s="1255"/>
      <c r="F9" s="1255"/>
      <c r="G9" s="1255"/>
      <c r="H9" s="1255"/>
      <c r="I9" s="1255"/>
      <c r="J9" s="1255"/>
      <c r="K9" s="1255"/>
      <c r="L9" s="1255"/>
      <c r="M9" s="1255"/>
      <c r="N9" s="1255"/>
      <c r="O9" s="1255"/>
      <c r="P9" s="1255"/>
      <c r="Q9" s="1255"/>
      <c r="R9" s="1256"/>
      <c r="S9" s="1252"/>
    </row>
    <row r="10" spans="1:31" ht="13.5" thickBot="1">
      <c r="A10" s="1104" t="s">
        <v>396</v>
      </c>
      <c r="B10" s="1104" t="s">
        <v>397</v>
      </c>
      <c r="C10" s="1257"/>
      <c r="D10" s="1258" t="s">
        <v>337</v>
      </c>
      <c r="E10" s="1259" t="s">
        <v>340</v>
      </c>
      <c r="F10" s="1259" t="s">
        <v>341</v>
      </c>
      <c r="G10" s="1259" t="s">
        <v>344</v>
      </c>
      <c r="H10" s="1259" t="s">
        <v>346</v>
      </c>
      <c r="I10" s="1259" t="s">
        <v>347</v>
      </c>
      <c r="J10" s="1259" t="s">
        <v>349</v>
      </c>
      <c r="K10" s="1259" t="s">
        <v>356</v>
      </c>
      <c r="L10" s="1259" t="s">
        <v>357</v>
      </c>
      <c r="M10" s="1259" t="s">
        <v>358</v>
      </c>
      <c r="N10" s="1259" t="s">
        <v>359</v>
      </c>
      <c r="O10" s="1259" t="s">
        <v>360</v>
      </c>
      <c r="P10" s="1260" t="s">
        <v>361</v>
      </c>
      <c r="Q10" s="1260" t="s">
        <v>364</v>
      </c>
      <c r="R10" s="1261" t="s">
        <v>395</v>
      </c>
      <c r="S10" s="1252"/>
    </row>
    <row r="11" spans="1:31" ht="14.25">
      <c r="C11" s="1262" t="s">
        <v>398</v>
      </c>
      <c r="D11" s="1263"/>
      <c r="E11" s="1264"/>
      <c r="F11" s="1264"/>
      <c r="G11" s="1264"/>
      <c r="H11" s="1264"/>
      <c r="I11" s="1264"/>
      <c r="J11" s="1264"/>
      <c r="K11" s="1264"/>
      <c r="L11" s="1264"/>
      <c r="M11" s="1264"/>
      <c r="N11" s="1264"/>
      <c r="O11" s="1264"/>
      <c r="P11" s="1264"/>
      <c r="Q11" s="1264"/>
      <c r="R11" s="1265"/>
      <c r="S11" s="1252"/>
    </row>
    <row r="12" spans="1:31">
      <c r="C12" s="1266" t="s">
        <v>399</v>
      </c>
      <c r="D12" s="1267">
        <v>60.83</v>
      </c>
      <c r="E12" s="1268">
        <v>77.305599999999998</v>
      </c>
      <c r="F12" s="1268">
        <v>72</v>
      </c>
      <c r="G12" s="1268">
        <v>119.86</v>
      </c>
      <c r="H12" s="1268">
        <v>103.59</v>
      </c>
      <c r="I12" s="1268">
        <v>54</v>
      </c>
      <c r="J12" s="1268">
        <v>102.19</v>
      </c>
      <c r="K12" s="1268">
        <v>87</v>
      </c>
      <c r="L12" s="1268">
        <v>108.8</v>
      </c>
      <c r="M12" s="1268">
        <v>159.31700000000001</v>
      </c>
      <c r="N12" s="1268" t="e">
        <v>#N/A</v>
      </c>
      <c r="O12" s="1268">
        <v>38.4236</v>
      </c>
      <c r="P12" s="1269" t="e">
        <v>#N/A</v>
      </c>
      <c r="Q12" s="1269" t="e">
        <v>#N/A</v>
      </c>
      <c r="R12" s="1270">
        <v>76.509100000000004</v>
      </c>
      <c r="S12" s="1252"/>
    </row>
    <row r="13" spans="1:31">
      <c r="A13" s="1107"/>
      <c r="B13" s="1107"/>
      <c r="C13" s="1271" t="s">
        <v>400</v>
      </c>
      <c r="D13" s="1272">
        <v>64.17</v>
      </c>
      <c r="E13" s="1273">
        <v>77.323300000000003</v>
      </c>
      <c r="F13" s="1273">
        <v>76.010000000000005</v>
      </c>
      <c r="G13" s="1273">
        <v>119.86</v>
      </c>
      <c r="H13" s="1273">
        <v>100.15</v>
      </c>
      <c r="I13" s="1273">
        <v>46</v>
      </c>
      <c r="J13" s="1273">
        <v>106.5</v>
      </c>
      <c r="K13" s="1273">
        <v>87</v>
      </c>
      <c r="L13" s="1273">
        <v>115.27</v>
      </c>
      <c r="M13" s="1273">
        <v>159.31700000000001</v>
      </c>
      <c r="N13" s="1273" t="e">
        <v>#N/A</v>
      </c>
      <c r="O13" s="1273">
        <v>38.4236</v>
      </c>
      <c r="P13" s="1274" t="e">
        <v>#N/A</v>
      </c>
      <c r="Q13" s="1274" t="e">
        <v>#N/A</v>
      </c>
      <c r="R13" s="1275">
        <v>86.473799999999997</v>
      </c>
      <c r="S13" s="1252"/>
    </row>
    <row r="14" spans="1:31">
      <c r="A14" s="1107"/>
      <c r="B14" s="1107"/>
      <c r="C14" s="1276" t="s">
        <v>401</v>
      </c>
      <c r="D14" s="1277">
        <v>3.3400000000000034</v>
      </c>
      <c r="E14" s="1278">
        <v>-1.7700000000004934E-2</v>
      </c>
      <c r="F14" s="1278">
        <v>-4.0100000000000051</v>
      </c>
      <c r="G14" s="1278">
        <v>0</v>
      </c>
      <c r="H14" s="1278">
        <v>3.4399999999999977</v>
      </c>
      <c r="I14" s="1278">
        <v>8</v>
      </c>
      <c r="J14" s="1278">
        <v>-4.3100000000000023</v>
      </c>
      <c r="K14" s="1278">
        <v>0</v>
      </c>
      <c r="L14" s="1278">
        <v>-6.4699999999999989</v>
      </c>
      <c r="M14" s="1278">
        <v>0</v>
      </c>
      <c r="N14" s="1279" t="e">
        <v>#N/A</v>
      </c>
      <c r="O14" s="1278">
        <v>0</v>
      </c>
      <c r="P14" s="1280"/>
      <c r="Q14" s="1281"/>
      <c r="R14" s="1282">
        <v>-9.9646999999999935</v>
      </c>
      <c r="S14" s="1252"/>
    </row>
    <row r="15" spans="1:31">
      <c r="A15" s="1108"/>
      <c r="B15" s="1108"/>
      <c r="C15" s="1276" t="s">
        <v>402</v>
      </c>
      <c r="D15" s="1283">
        <v>79.50688218787046</v>
      </c>
      <c r="E15" s="1284">
        <v>101.04105263295477</v>
      </c>
      <c r="F15" s="1284">
        <v>94.106452696476623</v>
      </c>
      <c r="G15" s="1284">
        <v>156.66110305832902</v>
      </c>
      <c r="H15" s="1284">
        <v>135.39565881705576</v>
      </c>
      <c r="I15" s="1284">
        <v>70.579839522357474</v>
      </c>
      <c r="J15" s="1284">
        <v>133.56581112573537</v>
      </c>
      <c r="K15" s="1284">
        <v>113.71196367490926</v>
      </c>
      <c r="L15" s="1284">
        <v>142.20530629689802</v>
      </c>
      <c r="M15" s="1284">
        <v>208.23274617006345</v>
      </c>
      <c r="N15" s="1284"/>
      <c r="O15" s="1284">
        <v>50.220954108726936</v>
      </c>
      <c r="P15" s="1285"/>
      <c r="Q15" s="1285"/>
      <c r="R15" s="1286"/>
      <c r="S15" s="1252"/>
    </row>
    <row r="16" spans="1:31">
      <c r="A16" s="1104" t="s">
        <v>396</v>
      </c>
      <c r="B16" s="1104" t="s">
        <v>404</v>
      </c>
      <c r="C16" s="1287" t="s">
        <v>403</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405</v>
      </c>
      <c r="D17" s="1293"/>
      <c r="E17" s="1294"/>
      <c r="F17" s="1294"/>
      <c r="G17" s="1294"/>
      <c r="H17" s="1294"/>
      <c r="I17" s="1294"/>
      <c r="J17" s="1294"/>
      <c r="K17" s="1294"/>
      <c r="L17" s="1294"/>
      <c r="M17" s="1294"/>
      <c r="N17" s="1294"/>
      <c r="O17" s="1294"/>
      <c r="P17" s="1294"/>
      <c r="Q17" s="1294"/>
      <c r="R17" s="1295"/>
      <c r="S17" s="1252"/>
    </row>
    <row r="18" spans="1:19">
      <c r="C18" s="1266" t="s">
        <v>399</v>
      </c>
      <c r="D18" s="1267">
        <v>361.67</v>
      </c>
      <c r="E18" s="1268">
        <v>161.33340000000001</v>
      </c>
      <c r="F18" s="1268">
        <v>180.5</v>
      </c>
      <c r="G18" s="1268">
        <v>229.22</v>
      </c>
      <c r="H18" s="1268">
        <v>215.68</v>
      </c>
      <c r="I18" s="1268">
        <v>192</v>
      </c>
      <c r="J18" s="1268">
        <v>242.71</v>
      </c>
      <c r="K18" s="1268">
        <v>195</v>
      </c>
      <c r="L18" s="1268">
        <v>282.75</v>
      </c>
      <c r="M18" s="1268" t="s">
        <v>390</v>
      </c>
      <c r="N18" s="1268" t="e">
        <v>#N/A</v>
      </c>
      <c r="O18" s="1268">
        <v>294.35289999999998</v>
      </c>
      <c r="P18" s="1269"/>
      <c r="Q18" s="1269"/>
      <c r="R18" s="1270">
        <v>212.49789999999999</v>
      </c>
      <c r="S18" s="1252"/>
    </row>
    <row r="19" spans="1:19">
      <c r="A19" s="1107"/>
      <c r="B19" s="1107"/>
      <c r="C19" s="1271" t="s">
        <v>400</v>
      </c>
      <c r="D19" s="1272">
        <v>363.89</v>
      </c>
      <c r="E19" s="1273">
        <v>161.37309999999999</v>
      </c>
      <c r="F19" s="1273">
        <v>173.4</v>
      </c>
      <c r="G19" s="1273">
        <v>229.22</v>
      </c>
      <c r="H19" s="1273">
        <v>220.59</v>
      </c>
      <c r="I19" s="1273">
        <v>101</v>
      </c>
      <c r="J19" s="1273">
        <v>248.34</v>
      </c>
      <c r="K19" s="1273">
        <v>195</v>
      </c>
      <c r="L19" s="1273">
        <v>318.45</v>
      </c>
      <c r="M19" s="1273">
        <v>233.65119999999999</v>
      </c>
      <c r="N19" s="1273" t="e">
        <v>#N/A</v>
      </c>
      <c r="O19" s="1273">
        <v>321.2353</v>
      </c>
      <c r="P19" s="1274"/>
      <c r="Q19" s="1274"/>
      <c r="R19" s="1275">
        <v>187.49930000000001</v>
      </c>
      <c r="S19" s="1252"/>
    </row>
    <row r="20" spans="1:19">
      <c r="A20" s="1107"/>
      <c r="B20" s="1107"/>
      <c r="C20" s="1276" t="s">
        <v>401</v>
      </c>
      <c r="D20" s="1277">
        <v>2.2199999999999704</v>
      </c>
      <c r="E20" s="1279">
        <v>3.9699999999982083E-2</v>
      </c>
      <c r="F20" s="1278">
        <v>7.0999999999999943</v>
      </c>
      <c r="G20" s="1278">
        <v>0</v>
      </c>
      <c r="H20" s="1278">
        <v>-4.9099999999999966</v>
      </c>
      <c r="I20" s="1278">
        <v>91</v>
      </c>
      <c r="J20" s="1278">
        <v>-5.6299999999999955</v>
      </c>
      <c r="K20" s="1278">
        <v>0</v>
      </c>
      <c r="L20" s="1278">
        <v>-35.699999999999989</v>
      </c>
      <c r="M20" s="1278" t="e">
        <v>#VALUE!</v>
      </c>
      <c r="N20" s="1279">
        <v>0</v>
      </c>
      <c r="O20" s="1278">
        <v>-26.882400000000018</v>
      </c>
      <c r="P20" s="1280"/>
      <c r="Q20" s="1281"/>
      <c r="R20" s="1282">
        <v>24.998599999999982</v>
      </c>
      <c r="S20" s="1252"/>
    </row>
    <row r="21" spans="1:19">
      <c r="A21" s="1108"/>
      <c r="B21" s="1108"/>
      <c r="C21" s="1276" t="s">
        <v>402</v>
      </c>
      <c r="D21" s="1283">
        <v>170.19932902866339</v>
      </c>
      <c r="E21" s="1296">
        <v>75.922350291461711</v>
      </c>
      <c r="F21" s="1284">
        <v>84.942015897568879</v>
      </c>
      <c r="G21" s="1284">
        <v>107.86930129662457</v>
      </c>
      <c r="H21" s="1284">
        <v>101.49747362209227</v>
      </c>
      <c r="I21" s="1284">
        <v>90.353834084948616</v>
      </c>
      <c r="J21" s="1284">
        <v>114.21759932686395</v>
      </c>
      <c r="K21" s="1284">
        <v>91.765612742525931</v>
      </c>
      <c r="L21" s="1284">
        <v>133.06013847666262</v>
      </c>
      <c r="M21" s="1284" t="e">
        <v>#VALUE!</v>
      </c>
      <c r="N21" s="1284"/>
      <c r="O21" s="1284">
        <v>138.52038067199723</v>
      </c>
      <c r="P21" s="1285"/>
      <c r="Q21" s="1285"/>
      <c r="R21" s="1286"/>
      <c r="S21" s="1252"/>
    </row>
    <row r="22" spans="1:19" ht="13.5" thickBot="1">
      <c r="C22" s="1297" t="s">
        <v>403</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406</v>
      </c>
      <c r="D24" s="1255"/>
      <c r="E24" s="1255"/>
      <c r="F24" s="1255"/>
      <c r="G24" s="1255"/>
      <c r="H24" s="1255"/>
      <c r="I24" s="1255"/>
      <c r="J24" s="1255"/>
      <c r="K24" s="1255"/>
      <c r="L24" s="1255"/>
      <c r="M24" s="1255"/>
      <c r="N24" s="1255"/>
      <c r="O24" s="1255"/>
      <c r="P24" s="1255"/>
      <c r="Q24" s="1255"/>
      <c r="R24" s="1256"/>
      <c r="S24" s="1252"/>
    </row>
    <row r="25" spans="1:19" ht="13.5" thickBot="1">
      <c r="A25" s="1104" t="s">
        <v>407</v>
      </c>
      <c r="B25" s="1104" t="s">
        <v>408</v>
      </c>
      <c r="C25" s="1257"/>
      <c r="D25" s="1258" t="s">
        <v>337</v>
      </c>
      <c r="E25" s="1259" t="s">
        <v>340</v>
      </c>
      <c r="F25" s="1259" t="s">
        <v>341</v>
      </c>
      <c r="G25" s="1259" t="s">
        <v>344</v>
      </c>
      <c r="H25" s="1259" t="s">
        <v>346</v>
      </c>
      <c r="I25" s="1259" t="s">
        <v>347</v>
      </c>
      <c r="J25" s="1259" t="s">
        <v>349</v>
      </c>
      <c r="K25" s="1259" t="s">
        <v>356</v>
      </c>
      <c r="L25" s="1259" t="s">
        <v>357</v>
      </c>
      <c r="M25" s="1259" t="s">
        <v>358</v>
      </c>
      <c r="N25" s="1259" t="s">
        <v>359</v>
      </c>
      <c r="O25" s="1259" t="s">
        <v>360</v>
      </c>
      <c r="P25" s="1260" t="s">
        <v>361</v>
      </c>
      <c r="Q25" s="1260" t="s">
        <v>364</v>
      </c>
      <c r="R25" s="1261" t="s">
        <v>395</v>
      </c>
      <c r="S25" s="1252"/>
    </row>
    <row r="26" spans="1:19" ht="14.25">
      <c r="C26" s="1262" t="s">
        <v>409</v>
      </c>
      <c r="D26" s="1263"/>
      <c r="E26" s="1264"/>
      <c r="F26" s="1264"/>
      <c r="G26" s="1264"/>
      <c r="H26" s="1264"/>
      <c r="I26" s="1264"/>
      <c r="J26" s="1264"/>
      <c r="K26" s="1264"/>
      <c r="L26" s="1264"/>
      <c r="M26" s="1264"/>
      <c r="N26" s="1264"/>
      <c r="O26" s="1264"/>
      <c r="P26" s="1264"/>
      <c r="Q26" s="1264"/>
      <c r="R26" s="1265"/>
      <c r="S26" s="1252"/>
    </row>
    <row r="27" spans="1:19">
      <c r="C27" s="1266" t="s">
        <v>410</v>
      </c>
      <c r="D27" s="1267">
        <v>4.32</v>
      </c>
      <c r="E27" s="1268"/>
      <c r="F27" s="1268"/>
      <c r="G27" s="1268">
        <v>2.04</v>
      </c>
      <c r="H27" s="1268">
        <v>2.66</v>
      </c>
      <c r="I27" s="1268">
        <v>2.72</v>
      </c>
      <c r="J27" s="1268">
        <v>2.93</v>
      </c>
      <c r="K27" s="1268"/>
      <c r="L27" s="1268">
        <v>2.52</v>
      </c>
      <c r="M27" s="1268"/>
      <c r="N27" s="1268"/>
      <c r="O27" s="1268"/>
      <c r="P27" s="1269"/>
      <c r="Q27" s="1269">
        <v>2.6579999999999999</v>
      </c>
      <c r="R27" s="1270">
        <v>2.6661999999999999</v>
      </c>
      <c r="S27" s="1252"/>
    </row>
    <row r="28" spans="1:19">
      <c r="A28" s="1107"/>
      <c r="B28" s="1107"/>
      <c r="C28" s="1271" t="s">
        <v>400</v>
      </c>
      <c r="D28" s="1272">
        <v>4.2300000000000004</v>
      </c>
      <c r="E28" s="1304"/>
      <c r="F28" s="1305"/>
      <c r="G28" s="1305">
        <v>2.2000000000000002</v>
      </c>
      <c r="H28" s="1305">
        <v>2.64</v>
      </c>
      <c r="I28" s="1305">
        <v>2.71</v>
      </c>
      <c r="J28" s="1305">
        <v>2.93</v>
      </c>
      <c r="K28" s="1305"/>
      <c r="L28" s="1305">
        <v>2.42</v>
      </c>
      <c r="M28" s="1305"/>
      <c r="N28" s="1305"/>
      <c r="O28" s="1305"/>
      <c r="P28" s="1306"/>
      <c r="Q28" s="1306">
        <v>2.5688</v>
      </c>
      <c r="R28" s="1275">
        <v>2.6532</v>
      </c>
      <c r="S28" s="1252"/>
    </row>
    <row r="29" spans="1:19">
      <c r="A29" s="1107"/>
      <c r="B29" s="1107"/>
      <c r="C29" s="1276" t="s">
        <v>401</v>
      </c>
      <c r="D29" s="1277">
        <v>-8.9999999999999858E-2</v>
      </c>
      <c r="E29" s="1279"/>
      <c r="F29" s="1278"/>
      <c r="G29" s="1278">
        <v>-0.16000000000000014</v>
      </c>
      <c r="H29" s="1278">
        <v>2.0000000000000018E-2</v>
      </c>
      <c r="I29" s="1278">
        <v>1.0000000000000231E-2</v>
      </c>
      <c r="J29" s="1278">
        <v>0</v>
      </c>
      <c r="K29" s="1278"/>
      <c r="L29" s="1278">
        <v>0.10000000000000009</v>
      </c>
      <c r="M29" s="1278"/>
      <c r="N29" s="1279"/>
      <c r="O29" s="1279"/>
      <c r="P29" s="1281"/>
      <c r="Q29" s="1280">
        <v>8.9199999999999946E-2</v>
      </c>
      <c r="R29" s="1282">
        <v>1.2999999999999901E-2</v>
      </c>
      <c r="S29" s="1252"/>
    </row>
    <row r="30" spans="1:19">
      <c r="A30" s="1108"/>
      <c r="B30" s="1108"/>
      <c r="C30" s="1276" t="s">
        <v>402</v>
      </c>
      <c r="D30" s="1283">
        <v>162.02835496211839</v>
      </c>
      <c r="E30" s="1296"/>
      <c r="F30" s="1284"/>
      <c r="G30" s="1284">
        <v>76.513389843222569</v>
      </c>
      <c r="H30" s="1284">
        <v>99.767459305378452</v>
      </c>
      <c r="I30" s="1284">
        <v>102.01785312429676</v>
      </c>
      <c r="J30" s="1284">
        <v>109.89423149051085</v>
      </c>
      <c r="K30" s="1284"/>
      <c r="L30" s="1284">
        <v>94.516540394569049</v>
      </c>
      <c r="M30" s="1284"/>
      <c r="N30" s="1284"/>
      <c r="O30" s="1284"/>
      <c r="P30" s="1285"/>
      <c r="Q30" s="1285">
        <v>99.692446178081155</v>
      </c>
      <c r="R30" s="1307"/>
      <c r="S30" s="1252"/>
    </row>
    <row r="31" spans="1:19">
      <c r="A31" s="1104" t="s">
        <v>407</v>
      </c>
      <c r="B31" s="1104" t="s">
        <v>411</v>
      </c>
      <c r="C31" s="1287" t="s">
        <v>403</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412</v>
      </c>
      <c r="D32" s="1293"/>
      <c r="E32" s="1294"/>
      <c r="F32" s="1294"/>
      <c r="G32" s="1294"/>
      <c r="H32" s="1294"/>
      <c r="I32" s="1294"/>
      <c r="J32" s="1294"/>
      <c r="K32" s="1294"/>
      <c r="L32" s="1294"/>
      <c r="M32" s="1294"/>
      <c r="N32" s="1294"/>
      <c r="O32" s="1294"/>
      <c r="P32" s="1294"/>
      <c r="Q32" s="1294"/>
      <c r="R32" s="1295"/>
      <c r="S32" s="1252"/>
    </row>
    <row r="33" spans="1:19">
      <c r="C33" s="1266" t="s">
        <v>410</v>
      </c>
      <c r="D33" s="1267">
        <v>4.25</v>
      </c>
      <c r="E33" s="1268"/>
      <c r="F33" s="1268">
        <v>4.88</v>
      </c>
      <c r="G33" s="1268">
        <v>1.98</v>
      </c>
      <c r="H33" s="1268" t="e">
        <v>#N/A</v>
      </c>
      <c r="I33" s="1268">
        <v>2.58</v>
      </c>
      <c r="J33" s="1268">
        <v>2.89</v>
      </c>
      <c r="K33" s="1268"/>
      <c r="L33" s="1268">
        <v>2.1</v>
      </c>
      <c r="M33" s="1268"/>
      <c r="N33" s="1268"/>
      <c r="O33" s="1268"/>
      <c r="P33" s="1269"/>
      <c r="Q33" s="1269">
        <v>2.6453000000000002</v>
      </c>
      <c r="R33" s="1270">
        <v>3.2732999999999999</v>
      </c>
      <c r="S33" s="1252"/>
    </row>
    <row r="34" spans="1:19">
      <c r="A34" s="1107"/>
      <c r="B34" s="1107"/>
      <c r="C34" s="1271" t="s">
        <v>400</v>
      </c>
      <c r="D34" s="1272">
        <v>4.1900000000000004</v>
      </c>
      <c r="E34" s="1273"/>
      <c r="F34" s="1273">
        <v>4.1900000000000004</v>
      </c>
      <c r="G34" s="1273">
        <v>1.98</v>
      </c>
      <c r="H34" s="1273" t="e">
        <v>#N/A</v>
      </c>
      <c r="I34" s="1273">
        <v>2.58</v>
      </c>
      <c r="J34" s="1273">
        <v>2.89</v>
      </c>
      <c r="K34" s="1273"/>
      <c r="L34" s="1273">
        <v>2.12</v>
      </c>
      <c r="M34" s="1273"/>
      <c r="N34" s="1273"/>
      <c r="O34" s="1273"/>
      <c r="P34" s="1274"/>
      <c r="Q34" s="1274">
        <v>2.8472</v>
      </c>
      <c r="R34" s="1275">
        <v>3.0516999999999999</v>
      </c>
      <c r="S34" s="1252"/>
    </row>
    <row r="35" spans="1:19">
      <c r="A35" s="1107"/>
      <c r="B35" s="1107"/>
      <c r="C35" s="1276" t="s">
        <v>401</v>
      </c>
      <c r="D35" s="1277">
        <v>-5.9999999999999609E-2</v>
      </c>
      <c r="E35" s="1279"/>
      <c r="F35" s="1278">
        <v>0.6899999999999995</v>
      </c>
      <c r="G35" s="1278">
        <v>0</v>
      </c>
      <c r="H35" s="1278" t="e">
        <v>#N/A</v>
      </c>
      <c r="I35" s="1278">
        <v>0</v>
      </c>
      <c r="J35" s="1278">
        <v>0</v>
      </c>
      <c r="K35" s="1278"/>
      <c r="L35" s="1278">
        <v>-2.0000000000000018E-2</v>
      </c>
      <c r="M35" s="1279"/>
      <c r="N35" s="1279"/>
      <c r="O35" s="1279"/>
      <c r="P35" s="1281"/>
      <c r="Q35" s="1280">
        <v>-0.20189999999999975</v>
      </c>
      <c r="R35" s="1282">
        <v>0.22160000000000002</v>
      </c>
      <c r="S35" s="1252"/>
    </row>
    <row r="36" spans="1:19">
      <c r="A36" s="1108"/>
      <c r="B36" s="1108"/>
      <c r="C36" s="1276" t="s">
        <v>402</v>
      </c>
      <c r="D36" s="1283">
        <v>129.83838939296734</v>
      </c>
      <c r="E36" s="1296"/>
      <c r="F36" s="1284">
        <v>149.08502123239543</v>
      </c>
      <c r="G36" s="1284">
        <v>60.489414352488311</v>
      </c>
      <c r="H36" s="1284" t="e">
        <v>#N/A</v>
      </c>
      <c r="I36" s="1284">
        <v>78.819539913848416</v>
      </c>
      <c r="J36" s="1284">
        <v>88.2901047872178</v>
      </c>
      <c r="K36" s="1284"/>
      <c r="L36" s="1284">
        <v>64.155439464760335</v>
      </c>
      <c r="M36" s="1284"/>
      <c r="N36" s="1284"/>
      <c r="O36" s="1284"/>
      <c r="P36" s="1285"/>
      <c r="Q36" s="1285">
        <v>80.814468579109771</v>
      </c>
      <c r="R36" s="1286"/>
      <c r="S36" s="1252"/>
    </row>
    <row r="37" spans="1:19">
      <c r="A37" s="1104" t="s">
        <v>407</v>
      </c>
      <c r="B37" s="1104" t="s">
        <v>413</v>
      </c>
      <c r="C37" s="1287" t="s">
        <v>403</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414</v>
      </c>
      <c r="D38" s="1293"/>
      <c r="E38" s="1294"/>
      <c r="F38" s="1294"/>
      <c r="G38" s="1294"/>
      <c r="H38" s="1294"/>
      <c r="I38" s="1294"/>
      <c r="J38" s="1294"/>
      <c r="K38" s="1294"/>
      <c r="L38" s="1294"/>
      <c r="M38" s="1294"/>
      <c r="N38" s="1294"/>
      <c r="O38" s="1294"/>
      <c r="P38" s="1294"/>
      <c r="Q38" s="1294"/>
      <c r="R38" s="1295"/>
      <c r="S38" s="1252"/>
    </row>
    <row r="39" spans="1:19">
      <c r="C39" s="1266" t="s">
        <v>410</v>
      </c>
      <c r="D39" s="1267">
        <v>2.87</v>
      </c>
      <c r="E39" s="1268"/>
      <c r="F39" s="1268">
        <v>2.4900000000000002</v>
      </c>
      <c r="G39" s="1268">
        <v>2.12</v>
      </c>
      <c r="H39" s="1268" t="e">
        <v>#N/A</v>
      </c>
      <c r="I39" s="1268">
        <v>2.65</v>
      </c>
      <c r="J39" s="1268">
        <v>2.84</v>
      </c>
      <c r="K39" s="1268"/>
      <c r="L39" s="1268">
        <v>2.16</v>
      </c>
      <c r="M39" s="1268"/>
      <c r="N39" s="1268"/>
      <c r="O39" s="1268"/>
      <c r="P39" s="1269"/>
      <c r="Q39" s="1269">
        <v>2.3593999999999999</v>
      </c>
      <c r="R39" s="1270">
        <v>2.5484</v>
      </c>
      <c r="S39" s="1252"/>
    </row>
    <row r="40" spans="1:19">
      <c r="A40" s="1107"/>
      <c r="B40" s="1107"/>
      <c r="C40" s="1271" t="s">
        <v>400</v>
      </c>
      <c r="D40" s="1272">
        <v>2.8</v>
      </c>
      <c r="E40" s="1273"/>
      <c r="F40" s="1273">
        <v>2.5499999999999998</v>
      </c>
      <c r="G40" s="1273">
        <v>2.1</v>
      </c>
      <c r="H40" s="1273" t="e">
        <v>#N/A</v>
      </c>
      <c r="I40" s="1273">
        <v>2.63</v>
      </c>
      <c r="J40" s="1273">
        <v>2.84</v>
      </c>
      <c r="K40" s="1273"/>
      <c r="L40" s="1273">
        <v>2.12</v>
      </c>
      <c r="M40" s="1273"/>
      <c r="N40" s="1273"/>
      <c r="O40" s="1273"/>
      <c r="P40" s="1274"/>
      <c r="Q40" s="1274">
        <v>2.3896999999999999</v>
      </c>
      <c r="R40" s="1275">
        <v>2.5105</v>
      </c>
      <c r="S40" s="1252"/>
    </row>
    <row r="41" spans="1:19">
      <c r="A41" s="1107"/>
      <c r="B41" s="1107"/>
      <c r="C41" s="1276" t="s">
        <v>401</v>
      </c>
      <c r="D41" s="1277">
        <v>-7.0000000000000284E-2</v>
      </c>
      <c r="E41" s="1279"/>
      <c r="F41" s="1278">
        <v>-5.9999999999999609E-2</v>
      </c>
      <c r="G41" s="1278">
        <v>2.0000000000000018E-2</v>
      </c>
      <c r="H41" s="1278" t="e">
        <v>#N/A</v>
      </c>
      <c r="I41" s="1278">
        <v>2.0000000000000018E-2</v>
      </c>
      <c r="J41" s="1278">
        <v>0</v>
      </c>
      <c r="K41" s="1278"/>
      <c r="L41" s="1278">
        <v>4.0000000000000036E-2</v>
      </c>
      <c r="M41" s="1279"/>
      <c r="N41" s="1279"/>
      <c r="O41" s="1279"/>
      <c r="P41" s="1281"/>
      <c r="Q41" s="1280">
        <v>-3.0299999999999994E-2</v>
      </c>
      <c r="R41" s="1282">
        <v>3.7900000000000045E-2</v>
      </c>
      <c r="S41" s="1252"/>
    </row>
    <row r="42" spans="1:19">
      <c r="A42" s="1108"/>
      <c r="B42" s="1108"/>
      <c r="C42" s="1276" t="s">
        <v>402</v>
      </c>
      <c r="D42" s="1283">
        <v>112.61968293831424</v>
      </c>
      <c r="E42" s="1296"/>
      <c r="F42" s="1284">
        <v>97.708366033589712</v>
      </c>
      <c r="G42" s="1284">
        <v>83.189452205305287</v>
      </c>
      <c r="H42" s="1284" t="e">
        <v>#N/A</v>
      </c>
      <c r="I42" s="1284">
        <v>103.9868152566316</v>
      </c>
      <c r="J42" s="1284">
        <v>111.44247370899387</v>
      </c>
      <c r="K42" s="1284"/>
      <c r="L42" s="1284">
        <v>84.759064511065773</v>
      </c>
      <c r="M42" s="1284"/>
      <c r="N42" s="1284"/>
      <c r="O42" s="1284"/>
      <c r="P42" s="1285"/>
      <c r="Q42" s="1285">
        <v>92.583581855281736</v>
      </c>
      <c r="R42" s="1286"/>
      <c r="S42" s="1252"/>
    </row>
    <row r="43" spans="1:19" ht="13.5" thickBot="1">
      <c r="C43" s="1297" t="s">
        <v>403</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415</v>
      </c>
      <c r="B44" s="1106" t="s">
        <v>416</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417</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337</v>
      </c>
      <c r="E46" s="1259" t="s">
        <v>340</v>
      </c>
      <c r="F46" s="1259" t="s">
        <v>341</v>
      </c>
      <c r="G46" s="1259" t="s">
        <v>344</v>
      </c>
      <c r="H46" s="1259" t="s">
        <v>346</v>
      </c>
      <c r="I46" s="1259" t="s">
        <v>347</v>
      </c>
      <c r="J46" s="1259" t="s">
        <v>349</v>
      </c>
      <c r="K46" s="1259" t="s">
        <v>356</v>
      </c>
      <c r="L46" s="1259" t="s">
        <v>357</v>
      </c>
      <c r="M46" s="1259" t="s">
        <v>358</v>
      </c>
      <c r="N46" s="1259" t="s">
        <v>359</v>
      </c>
      <c r="O46" s="1259" t="s">
        <v>360</v>
      </c>
      <c r="P46" s="1260" t="s">
        <v>361</v>
      </c>
      <c r="Q46" s="1260" t="s">
        <v>364</v>
      </c>
      <c r="R46" s="1261" t="s">
        <v>395</v>
      </c>
      <c r="S46" s="1252"/>
    </row>
    <row r="47" spans="1:19">
      <c r="C47" s="1308" t="s">
        <v>418</v>
      </c>
      <c r="D47" s="1309">
        <v>656.15</v>
      </c>
      <c r="E47" s="1310"/>
      <c r="F47" s="1311">
        <v>518</v>
      </c>
      <c r="G47" s="1311"/>
      <c r="H47" s="1311"/>
      <c r="I47" s="1311">
        <v>643</v>
      </c>
      <c r="J47" s="1311">
        <v>534.25</v>
      </c>
      <c r="K47" s="1310">
        <v>520.95000000000005</v>
      </c>
      <c r="L47" s="1310"/>
      <c r="M47" s="1310"/>
      <c r="N47" s="1310"/>
      <c r="O47" s="1310"/>
      <c r="P47" s="1310">
        <v>434.66</v>
      </c>
      <c r="Q47" s="1310"/>
      <c r="R47" s="1312">
        <v>570.72749999999996</v>
      </c>
      <c r="S47" s="1252"/>
    </row>
    <row r="48" spans="1:19">
      <c r="A48" s="1107"/>
      <c r="B48" s="1107"/>
      <c r="C48" s="1313" t="s">
        <v>400</v>
      </c>
      <c r="D48" s="1314">
        <v>657.8</v>
      </c>
      <c r="E48" s="1315"/>
      <c r="F48" s="1315">
        <v>512</v>
      </c>
      <c r="G48" s="1315"/>
      <c r="H48" s="1315"/>
      <c r="I48" s="1315">
        <v>642</v>
      </c>
      <c r="J48" s="1315">
        <v>602.25</v>
      </c>
      <c r="K48" s="1315">
        <v>520.95000000000005</v>
      </c>
      <c r="L48" s="1315"/>
      <c r="M48" s="1315"/>
      <c r="N48" s="1315"/>
      <c r="O48" s="1315"/>
      <c r="P48" s="1315">
        <v>435.61</v>
      </c>
      <c r="Q48" s="1316"/>
      <c r="R48" s="1317">
        <v>580.7953</v>
      </c>
      <c r="S48" s="1252"/>
    </row>
    <row r="49" spans="1:19">
      <c r="A49" s="1107"/>
      <c r="B49" s="1107"/>
      <c r="C49" s="1276" t="s">
        <v>401</v>
      </c>
      <c r="D49" s="1277">
        <v>-1.6499999999999773</v>
      </c>
      <c r="E49" s="1279"/>
      <c r="F49" s="1278">
        <v>6</v>
      </c>
      <c r="G49" s="1278"/>
      <c r="H49" s="1278"/>
      <c r="I49" s="1278">
        <v>1</v>
      </c>
      <c r="J49" s="1278">
        <v>-68</v>
      </c>
      <c r="K49" s="1278">
        <v>0</v>
      </c>
      <c r="L49" s="1278"/>
      <c r="M49" s="1278"/>
      <c r="N49" s="1278"/>
      <c r="O49" s="1278"/>
      <c r="P49" s="1278">
        <v>-0.94999999999998863</v>
      </c>
      <c r="Q49" s="1281"/>
      <c r="R49" s="1282">
        <v>-10.067800000000034</v>
      </c>
      <c r="S49" s="1252"/>
    </row>
    <row r="50" spans="1:19">
      <c r="A50" s="1108"/>
      <c r="B50" s="1108"/>
      <c r="C50" s="1276" t="s">
        <v>402</v>
      </c>
      <c r="D50" s="1283">
        <v>114.96730050680929</v>
      </c>
      <c r="E50" s="1284"/>
      <c r="F50" s="1284">
        <v>90.761352834759151</v>
      </c>
      <c r="G50" s="1284"/>
      <c r="H50" s="1284"/>
      <c r="I50" s="1284">
        <v>112.66322369256783</v>
      </c>
      <c r="J50" s="1284">
        <v>93.608596046274286</v>
      </c>
      <c r="K50" s="1284">
        <v>91.278236987003453</v>
      </c>
      <c r="L50" s="1284"/>
      <c r="M50" s="1284"/>
      <c r="N50" s="1284"/>
      <c r="O50" s="1284"/>
      <c r="P50" s="1284">
        <v>76.158937496440956</v>
      </c>
      <c r="Q50" s="1285"/>
      <c r="R50" s="1307"/>
      <c r="S50" s="1252"/>
    </row>
    <row r="51" spans="1:19" ht="13.5" thickBot="1">
      <c r="C51" s="1297" t="s">
        <v>403</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4" workbookViewId="0">
      <selection activeCell="L32" sqref="L3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468" t="s">
        <v>493</v>
      </c>
      <c r="B5" s="1468"/>
      <c r="C5" s="1468"/>
      <c r="D5" s="1468"/>
      <c r="E5" s="1468"/>
      <c r="F5" s="1468"/>
      <c r="H5" s="597" t="s">
        <v>278</v>
      </c>
    </row>
    <row r="6" spans="1:20" ht="15.75" customHeight="1" thickBot="1">
      <c r="A6" s="1469" t="s">
        <v>124</v>
      </c>
      <c r="B6" s="1471" t="s">
        <v>494</v>
      </c>
      <c r="C6" s="1472"/>
      <c r="D6" s="1473"/>
      <c r="E6" s="1474" t="s">
        <v>495</v>
      </c>
      <c r="F6" s="1476" t="s">
        <v>496</v>
      </c>
    </row>
    <row r="7" spans="1:20" ht="21" customHeight="1" thickBot="1">
      <c r="A7" s="1470"/>
      <c r="B7" s="1242" t="s">
        <v>263</v>
      </c>
      <c r="C7" s="1242" t="s">
        <v>267</v>
      </c>
      <c r="D7" s="1242" t="s">
        <v>268</v>
      </c>
      <c r="E7" s="1475"/>
      <c r="F7" s="1477"/>
    </row>
    <row r="8" spans="1:20" ht="17.25" customHeight="1" thickBot="1">
      <c r="A8" s="791" t="s">
        <v>125</v>
      </c>
      <c r="B8" s="1355">
        <v>13393.465</v>
      </c>
      <c r="C8" s="1243">
        <v>4981.6719999999996</v>
      </c>
      <c r="D8" s="818">
        <f t="shared" ref="D8:D13" si="0">(C8/B8)*100</f>
        <v>37.194796118853482</v>
      </c>
      <c r="E8" s="1243">
        <v>15397.532999999999</v>
      </c>
      <c r="F8" s="818">
        <f t="shared" ref="F8:F13" si="1">((B8-E8)/E8)*100</f>
        <v>-13.015513589092482</v>
      </c>
      <c r="H8" s="625" t="s">
        <v>126</v>
      </c>
    </row>
    <row r="9" spans="1:20" ht="18" customHeight="1" thickBot="1">
      <c r="A9" s="791" t="s">
        <v>127</v>
      </c>
      <c r="B9" s="1356">
        <v>51194</v>
      </c>
      <c r="C9" s="681">
        <v>11560</v>
      </c>
      <c r="D9" s="818">
        <f t="shared" si="0"/>
        <v>22.580771184123137</v>
      </c>
      <c r="E9" s="681">
        <v>45956</v>
      </c>
      <c r="F9" s="818">
        <f t="shared" si="1"/>
        <v>11.397858821481417</v>
      </c>
      <c r="H9" s="596">
        <f>B9-E9</f>
        <v>5238</v>
      </c>
      <c r="O9" s="81"/>
      <c r="P9" s="81"/>
      <c r="Q9" s="81"/>
      <c r="R9" s="81"/>
      <c r="S9" s="81"/>
      <c r="T9" s="81"/>
    </row>
    <row r="10" spans="1:20" ht="15" customHeight="1" thickBot="1">
      <c r="A10" s="792" t="s">
        <v>258</v>
      </c>
      <c r="B10" s="1356">
        <v>11725</v>
      </c>
      <c r="C10" s="683">
        <v>0</v>
      </c>
      <c r="D10" s="819">
        <f t="shared" si="0"/>
        <v>0</v>
      </c>
      <c r="E10" s="683">
        <v>14652</v>
      </c>
      <c r="F10" s="819">
        <f t="shared" si="1"/>
        <v>-19.976794976794977</v>
      </c>
      <c r="O10" s="81"/>
      <c r="P10" s="81"/>
      <c r="Q10" s="81"/>
      <c r="R10" s="81"/>
      <c r="S10" s="81"/>
      <c r="T10" s="81"/>
    </row>
    <row r="11" spans="1:20" ht="17.25" customHeight="1" thickBot="1">
      <c r="A11" s="791" t="s">
        <v>128</v>
      </c>
      <c r="B11" s="1356">
        <v>244018.25700000001</v>
      </c>
      <c r="C11" s="684">
        <v>23002.204000000002</v>
      </c>
      <c r="D11" s="818">
        <f t="shared" si="0"/>
        <v>9.4264274660399696</v>
      </c>
      <c r="E11" s="684">
        <v>255010.94500000001</v>
      </c>
      <c r="F11" s="818">
        <f t="shared" si="1"/>
        <v>-4.3106730183678961</v>
      </c>
      <c r="J11" s="787"/>
      <c r="K11"/>
      <c r="L11"/>
      <c r="M11"/>
      <c r="N11"/>
      <c r="O11" s="81"/>
      <c r="P11" s="81"/>
      <c r="Q11" s="81"/>
      <c r="R11" s="81"/>
      <c r="S11" s="81"/>
      <c r="T11" s="81"/>
    </row>
    <row r="12" spans="1:20" ht="15" customHeight="1" thickBot="1">
      <c r="A12" s="790" t="s">
        <v>129</v>
      </c>
      <c r="B12" s="1356">
        <v>97616.489000000001</v>
      </c>
      <c r="C12" s="680">
        <v>27502.059000000001</v>
      </c>
      <c r="D12" s="818">
        <f t="shared" si="0"/>
        <v>28.173579363215985</v>
      </c>
      <c r="E12" s="680">
        <v>96510.678</v>
      </c>
      <c r="F12" s="818">
        <f t="shared" si="1"/>
        <v>1.1457913496369816</v>
      </c>
      <c r="K12"/>
      <c r="L12"/>
      <c r="M12"/>
      <c r="N12"/>
      <c r="O12" s="81"/>
      <c r="P12" s="81"/>
      <c r="Q12" s="81"/>
      <c r="R12" s="81"/>
      <c r="S12" s="81"/>
      <c r="T12" s="81"/>
    </row>
    <row r="13" spans="1:20" ht="15" customHeight="1" thickBot="1">
      <c r="A13" s="790" t="s">
        <v>130</v>
      </c>
      <c r="B13" s="1356">
        <f>B11+B12</f>
        <v>341634.74600000004</v>
      </c>
      <c r="C13" s="680">
        <f>C11+C12</f>
        <v>50504.263000000006</v>
      </c>
      <c r="D13" s="820">
        <f t="shared" si="0"/>
        <v>14.783116644698662</v>
      </c>
      <c r="E13" s="680">
        <f>E11+E12</f>
        <v>351521.62300000002</v>
      </c>
      <c r="F13" s="820">
        <f t="shared" si="1"/>
        <v>-2.8125942625156739</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468" t="s">
        <v>500</v>
      </c>
      <c r="B18" s="1468"/>
      <c r="C18" s="1468"/>
      <c r="D18" s="1468"/>
      <c r="E18" s="1468"/>
      <c r="F18" s="1468"/>
      <c r="L18" s="81"/>
      <c r="M18" s="81"/>
      <c r="O18" s="81"/>
      <c r="P18" s="81"/>
      <c r="Q18" s="81"/>
      <c r="R18" s="81"/>
      <c r="S18" s="81"/>
      <c r="T18" s="81"/>
    </row>
    <row r="19" spans="1:20" ht="16.5" customHeight="1" thickBot="1">
      <c r="A19" s="1479" t="s">
        <v>131</v>
      </c>
      <c r="B19" s="1471" t="s">
        <v>494</v>
      </c>
      <c r="C19" s="1472"/>
      <c r="D19" s="1473"/>
      <c r="E19" s="1474" t="s">
        <v>495</v>
      </c>
      <c r="F19" s="1476" t="s">
        <v>496</v>
      </c>
      <c r="O19" s="81"/>
      <c r="P19" s="81"/>
      <c r="Q19" s="81"/>
      <c r="R19" s="81"/>
      <c r="S19" s="81"/>
      <c r="T19" s="81"/>
    </row>
    <row r="20" spans="1:20" ht="21" customHeight="1" thickBot="1">
      <c r="A20" s="1480"/>
      <c r="B20" s="789" t="s">
        <v>263</v>
      </c>
      <c r="C20" s="789" t="s">
        <v>379</v>
      </c>
      <c r="D20" s="789" t="s">
        <v>380</v>
      </c>
      <c r="E20" s="1481"/>
      <c r="F20" s="1482"/>
      <c r="L20" s="81"/>
      <c r="M20" s="81"/>
      <c r="O20" s="81"/>
      <c r="P20" s="81"/>
      <c r="Q20" s="81"/>
      <c r="R20" s="81"/>
      <c r="S20" s="81"/>
      <c r="T20" s="81"/>
    </row>
    <row r="21" spans="1:20" ht="15.75" thickBot="1">
      <c r="A21" s="530" t="s">
        <v>125</v>
      </c>
      <c r="B21" s="1356">
        <v>35253.31</v>
      </c>
      <c r="C21" s="1324">
        <v>0</v>
      </c>
      <c r="D21" s="817">
        <f t="shared" ref="D21:D26" si="2">(C21/B21)*100</f>
        <v>0</v>
      </c>
      <c r="E21" s="680">
        <v>26538.205999999998</v>
      </c>
      <c r="F21" s="817">
        <f t="shared" ref="F21:F26" si="3">((B21-E21)/E21)*100</f>
        <v>32.839838533169875</v>
      </c>
      <c r="H21" s="625" t="s">
        <v>132</v>
      </c>
      <c r="L21" s="81"/>
      <c r="M21" s="81"/>
      <c r="O21" s="81"/>
      <c r="P21" s="81"/>
      <c r="Q21" s="81"/>
      <c r="R21" s="81"/>
      <c r="S21" s="81"/>
      <c r="T21" s="81"/>
    </row>
    <row r="22" spans="1:20" ht="15.75" thickBot="1">
      <c r="A22" s="530" t="s">
        <v>127</v>
      </c>
      <c r="B22" s="1356">
        <v>143986</v>
      </c>
      <c r="C22" s="1324">
        <v>0</v>
      </c>
      <c r="D22" s="818">
        <f t="shared" si="2"/>
        <v>0</v>
      </c>
      <c r="E22" s="680">
        <v>107897</v>
      </c>
      <c r="F22" s="818">
        <f t="shared" si="3"/>
        <v>33.447639878773273</v>
      </c>
      <c r="H22" s="596">
        <f>B22-E22</f>
        <v>36089</v>
      </c>
      <c r="O22" s="81"/>
      <c r="P22" s="81"/>
      <c r="Q22" s="81"/>
      <c r="R22" s="81"/>
      <c r="S22" s="81"/>
      <c r="T22" s="81"/>
    </row>
    <row r="23" spans="1:20" ht="15.75" thickBot="1">
      <c r="A23" s="531" t="s">
        <v>258</v>
      </c>
      <c r="B23" s="1356">
        <v>37311</v>
      </c>
      <c r="C23" s="1325">
        <v>0</v>
      </c>
      <c r="D23" s="818">
        <f t="shared" si="2"/>
        <v>0</v>
      </c>
      <c r="E23" s="683">
        <v>29939</v>
      </c>
      <c r="F23" s="818">
        <f t="shared" si="3"/>
        <v>24.623400915194228</v>
      </c>
      <c r="O23" s="81"/>
      <c r="P23" s="81"/>
      <c r="Q23" s="81"/>
      <c r="R23" s="81"/>
      <c r="S23" s="81"/>
      <c r="T23" s="81"/>
    </row>
    <row r="24" spans="1:20" ht="15.75" thickBot="1">
      <c r="A24" s="530" t="s">
        <v>128</v>
      </c>
      <c r="B24" s="1356">
        <v>11523.32</v>
      </c>
      <c r="C24" s="1326">
        <v>609.58399999999995</v>
      </c>
      <c r="D24" s="819">
        <f t="shared" si="2"/>
        <v>5.2900032282363068</v>
      </c>
      <c r="E24" s="680">
        <v>13607.536</v>
      </c>
      <c r="F24" s="819">
        <f t="shared" si="3"/>
        <v>-15.316630431843064</v>
      </c>
      <c r="O24" s="81"/>
      <c r="P24" s="81"/>
      <c r="Q24" s="81"/>
      <c r="R24" s="81"/>
      <c r="S24" s="81"/>
      <c r="T24" s="81"/>
    </row>
    <row r="25" spans="1:20" ht="15.75" thickBot="1">
      <c r="A25" s="530" t="s">
        <v>129</v>
      </c>
      <c r="B25" s="1356">
        <v>6550.6139999999996</v>
      </c>
      <c r="C25" s="1326">
        <v>309.56400000000002</v>
      </c>
      <c r="D25" s="818">
        <f t="shared" si="2"/>
        <v>4.7257249473102831</v>
      </c>
      <c r="E25" s="680">
        <v>5357.5159999999996</v>
      </c>
      <c r="F25" s="818">
        <f t="shared" si="3"/>
        <v>22.269611513992679</v>
      </c>
      <c r="O25" s="81"/>
      <c r="P25" s="81"/>
      <c r="Q25" s="81"/>
      <c r="R25" s="81"/>
      <c r="S25" s="81"/>
      <c r="T25" s="81"/>
    </row>
    <row r="26" spans="1:20" ht="15.75" thickBot="1">
      <c r="A26" s="530" t="s">
        <v>130</v>
      </c>
      <c r="B26" s="1356">
        <f>B24+B25</f>
        <v>18073.934000000001</v>
      </c>
      <c r="C26" s="680">
        <f>C24+C25</f>
        <v>919.14799999999991</v>
      </c>
      <c r="D26" s="820">
        <f t="shared" si="2"/>
        <v>5.0854894125429464</v>
      </c>
      <c r="E26" s="680">
        <f>E24+E25</f>
        <v>18965.052</v>
      </c>
      <c r="F26" s="820">
        <f t="shared" si="3"/>
        <v>-4.6987374461193072</v>
      </c>
      <c r="O26" s="81"/>
      <c r="P26" s="81"/>
      <c r="Q26" s="81"/>
      <c r="R26" s="81"/>
      <c r="S26" s="81"/>
      <c r="T26" s="81"/>
    </row>
    <row r="27" spans="1:20">
      <c r="A27" s="1055"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478"/>
      <c r="D30" s="1478"/>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478"/>
      <c r="C41" s="1478"/>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A45" sqref="A4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483" t="s">
        <v>497</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row>
    <row r="3" spans="1:24" ht="15.75" customHeight="1">
      <c r="A3" s="1484" t="s">
        <v>498</v>
      </c>
      <c r="B3" s="1484"/>
      <c r="C3" s="1484"/>
      <c r="D3" s="1484"/>
      <c r="E3" s="1484"/>
      <c r="F3" s="1484"/>
      <c r="P3" s="550"/>
    </row>
    <row r="4" spans="1:24" ht="4.5" customHeight="1">
      <c r="A4" s="551"/>
      <c r="B4" s="551"/>
      <c r="C4" s="549"/>
      <c r="D4" s="549"/>
    </row>
    <row r="5" spans="1:24" ht="15.75" thickBot="1">
      <c r="A5" s="552" t="s">
        <v>133</v>
      </c>
      <c r="B5" s="1485" t="s">
        <v>134</v>
      </c>
      <c r="C5" s="148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12113.486000000001</v>
      </c>
      <c r="C7" s="566">
        <v>5325</v>
      </c>
      <c r="D7" s="598">
        <v>5.163435155730169</v>
      </c>
      <c r="F7" s="689" t="s">
        <v>146</v>
      </c>
      <c r="G7" s="564">
        <v>1455.383</v>
      </c>
      <c r="H7" s="564">
        <v>5823</v>
      </c>
      <c r="I7" s="678">
        <v>3.4077686043298887</v>
      </c>
      <c r="K7" s="689" t="s">
        <v>146</v>
      </c>
      <c r="L7" s="564">
        <v>289831.11800000002</v>
      </c>
      <c r="M7" s="564">
        <v>64832.071000000004</v>
      </c>
      <c r="N7" s="678">
        <v>4.4704898907209056</v>
      </c>
      <c r="P7" s="689" t="s">
        <v>147</v>
      </c>
      <c r="Q7" s="564">
        <v>58402.046000000002</v>
      </c>
      <c r="R7" s="564">
        <v>14259.394</v>
      </c>
      <c r="S7" s="678">
        <v>4.0956891996953031</v>
      </c>
    </row>
    <row r="8" spans="1:24" ht="15.75">
      <c r="A8" s="565" t="s">
        <v>146</v>
      </c>
      <c r="B8" s="566">
        <v>8838.9439999999995</v>
      </c>
      <c r="C8" s="566">
        <v>15221</v>
      </c>
      <c r="D8" s="598">
        <v>2.7332361331220283</v>
      </c>
      <c r="F8" s="565" t="s">
        <v>148</v>
      </c>
      <c r="G8" s="566">
        <v>776.90300000000002</v>
      </c>
      <c r="H8" s="566">
        <v>3968</v>
      </c>
      <c r="I8" s="598">
        <v>2.6203699331503008</v>
      </c>
      <c r="K8" s="565" t="s">
        <v>149</v>
      </c>
      <c r="L8" s="566">
        <v>210539.639</v>
      </c>
      <c r="M8" s="566">
        <v>51894.711000000003</v>
      </c>
      <c r="N8" s="598">
        <v>4.0570538874375845</v>
      </c>
      <c r="P8" s="565" t="s">
        <v>149</v>
      </c>
      <c r="Q8" s="566">
        <v>39675.313999999998</v>
      </c>
      <c r="R8" s="566">
        <v>11525.356</v>
      </c>
      <c r="S8" s="598">
        <v>3.4424371793808364</v>
      </c>
    </row>
    <row r="9" spans="1:24" ht="16.5" thickBot="1">
      <c r="A9" s="565" t="s">
        <v>156</v>
      </c>
      <c r="B9" s="566">
        <v>6158.3549999999996</v>
      </c>
      <c r="C9" s="566">
        <v>4293</v>
      </c>
      <c r="D9" s="598">
        <v>2.39520605246669</v>
      </c>
      <c r="F9" s="565" t="s">
        <v>167</v>
      </c>
      <c r="G9" s="566">
        <v>330.86500000000001</v>
      </c>
      <c r="H9" s="566">
        <v>1857</v>
      </c>
      <c r="I9" s="598">
        <v>2.4656641006341804</v>
      </c>
      <c r="K9" s="565" t="s">
        <v>387</v>
      </c>
      <c r="L9" s="566">
        <v>80755.362999999998</v>
      </c>
      <c r="M9" s="566">
        <v>25050.008000000002</v>
      </c>
      <c r="N9" s="598">
        <v>3.2237659564819299</v>
      </c>
      <c r="P9" s="565" t="s">
        <v>153</v>
      </c>
      <c r="Q9" s="566">
        <v>33526.017</v>
      </c>
      <c r="R9" s="566">
        <v>5795.4390000000003</v>
      </c>
      <c r="S9" s="598">
        <v>5.7848968818410471</v>
      </c>
    </row>
    <row r="10" spans="1:24" ht="16.5" thickBot="1">
      <c r="A10" s="565" t="s">
        <v>319</v>
      </c>
      <c r="B10" s="566">
        <v>5373.8950000000004</v>
      </c>
      <c r="C10" s="566">
        <v>2779</v>
      </c>
      <c r="D10" s="598">
        <v>3.5337531308914851</v>
      </c>
      <c r="F10" s="872" t="s">
        <v>269</v>
      </c>
      <c r="G10" s="569">
        <v>2573.2069999999999</v>
      </c>
      <c r="H10" s="569">
        <v>11725</v>
      </c>
      <c r="I10" s="677">
        <v>2.986534401574739</v>
      </c>
      <c r="K10" s="565" t="s">
        <v>155</v>
      </c>
      <c r="L10" s="566">
        <v>74829.313999999998</v>
      </c>
      <c r="M10" s="566">
        <v>13409.642</v>
      </c>
      <c r="N10" s="598">
        <v>5.5802618742543615</v>
      </c>
      <c r="P10" s="565" t="s">
        <v>286</v>
      </c>
      <c r="Q10" s="566">
        <v>32499.812999999998</v>
      </c>
      <c r="R10" s="566">
        <v>8371.76</v>
      </c>
      <c r="S10" s="598">
        <v>3.8820765287108085</v>
      </c>
    </row>
    <row r="11" spans="1:24" ht="15.75">
      <c r="A11" s="565" t="s">
        <v>393</v>
      </c>
      <c r="B11" s="566">
        <v>2132.096</v>
      </c>
      <c r="C11" s="566">
        <v>1052</v>
      </c>
      <c r="D11" s="598">
        <v>4.288792513859498</v>
      </c>
      <c r="K11" s="565" t="s">
        <v>148</v>
      </c>
      <c r="L11" s="566">
        <v>71745.877999999997</v>
      </c>
      <c r="M11" s="566">
        <v>14106.525</v>
      </c>
      <c r="N11" s="598">
        <v>5.0860065111712487</v>
      </c>
      <c r="P11" s="565" t="s">
        <v>148</v>
      </c>
      <c r="Q11" s="566">
        <v>29975.999</v>
      </c>
      <c r="R11" s="566">
        <v>7700.4229999999998</v>
      </c>
      <c r="S11" s="598">
        <v>3.8927730333775172</v>
      </c>
    </row>
    <row r="12" spans="1:24" ht="15.75">
      <c r="A12" s="565" t="s">
        <v>154</v>
      </c>
      <c r="B12" s="566">
        <v>1292.596</v>
      </c>
      <c r="C12" s="566">
        <v>1601</v>
      </c>
      <c r="D12" s="598">
        <v>2.8115988054039591</v>
      </c>
      <c r="H12" s="1006"/>
      <c r="K12" s="565" t="s">
        <v>151</v>
      </c>
      <c r="L12" s="566">
        <v>41545.703000000001</v>
      </c>
      <c r="M12" s="566">
        <v>9196.5329999999994</v>
      </c>
      <c r="N12" s="598">
        <v>4.5175397076267769</v>
      </c>
      <c r="P12" s="565" t="s">
        <v>150</v>
      </c>
      <c r="Q12" s="566">
        <v>28889.59</v>
      </c>
      <c r="R12" s="566">
        <v>6150.94</v>
      </c>
      <c r="S12" s="598">
        <v>4.6967764276679667</v>
      </c>
    </row>
    <row r="13" spans="1:24" ht="15.75">
      <c r="A13" s="565" t="s">
        <v>164</v>
      </c>
      <c r="B13" s="566">
        <v>1261.703</v>
      </c>
      <c r="C13" s="566">
        <v>1161</v>
      </c>
      <c r="D13" s="598">
        <v>2.8432423296638909</v>
      </c>
      <c r="H13" s="1006"/>
      <c r="K13" s="565" t="s">
        <v>153</v>
      </c>
      <c r="L13" s="566">
        <v>36385.783000000003</v>
      </c>
      <c r="M13" s="566">
        <v>5423.1319999999996</v>
      </c>
      <c r="N13" s="598">
        <v>6.7093670225987498</v>
      </c>
      <c r="P13" s="565" t="s">
        <v>387</v>
      </c>
      <c r="Q13" s="566">
        <v>17779.874</v>
      </c>
      <c r="R13" s="566">
        <v>5279.7849999999999</v>
      </c>
      <c r="S13" s="598">
        <v>3.3675375038945714</v>
      </c>
    </row>
    <row r="14" spans="1:24" ht="15.75">
      <c r="A14" s="565" t="s">
        <v>148</v>
      </c>
      <c r="B14" s="566">
        <v>1091.7760000000001</v>
      </c>
      <c r="C14" s="566">
        <v>4579</v>
      </c>
      <c r="D14" s="598">
        <v>2.4934818157733667</v>
      </c>
      <c r="K14" s="565" t="s">
        <v>147</v>
      </c>
      <c r="L14" s="566">
        <v>35261.934999999998</v>
      </c>
      <c r="M14" s="566">
        <v>7020.2879999999996</v>
      </c>
      <c r="N14" s="598">
        <v>5.0228615977008353</v>
      </c>
      <c r="P14" s="565" t="s">
        <v>155</v>
      </c>
      <c r="Q14" s="566">
        <v>17015.948</v>
      </c>
      <c r="R14" s="566">
        <v>4081.049</v>
      </c>
      <c r="S14" s="598">
        <v>4.1695034781498581</v>
      </c>
    </row>
    <row r="15" spans="1:24" ht="15.75">
      <c r="A15" s="565" t="s">
        <v>159</v>
      </c>
      <c r="B15" s="566">
        <v>1039.3699999999999</v>
      </c>
      <c r="C15" s="566">
        <v>778</v>
      </c>
      <c r="D15" s="598">
        <v>2.1905777567954337</v>
      </c>
      <c r="E15" s="767"/>
      <c r="K15" s="565" t="s">
        <v>156</v>
      </c>
      <c r="L15" s="566">
        <v>32568.871999999999</v>
      </c>
      <c r="M15" s="566">
        <v>7790.4719999999998</v>
      </c>
      <c r="N15" s="598">
        <v>4.1806031778305606</v>
      </c>
      <c r="P15" s="565" t="s">
        <v>157</v>
      </c>
      <c r="Q15" s="566">
        <v>13112.498</v>
      </c>
      <c r="R15" s="566">
        <v>3649.886</v>
      </c>
      <c r="S15" s="598">
        <v>3.5925774120068406</v>
      </c>
    </row>
    <row r="16" spans="1:24" ht="15.75">
      <c r="A16" s="565" t="s">
        <v>420</v>
      </c>
      <c r="B16" s="566">
        <v>957.13599999999997</v>
      </c>
      <c r="C16" s="566">
        <v>415</v>
      </c>
      <c r="D16" s="598">
        <v>6.2066648942033957</v>
      </c>
      <c r="E16" s="606"/>
      <c r="K16" s="565" t="s">
        <v>297</v>
      </c>
      <c r="L16" s="566">
        <v>28313.471000000001</v>
      </c>
      <c r="M16" s="566">
        <v>4391.259</v>
      </c>
      <c r="N16" s="598">
        <v>6.4476886924683789</v>
      </c>
      <c r="P16" s="565" t="s">
        <v>146</v>
      </c>
      <c r="Q16" s="566">
        <v>12912.313</v>
      </c>
      <c r="R16" s="566">
        <v>3517.34</v>
      </c>
      <c r="S16" s="598">
        <v>3.6710448805062916</v>
      </c>
    </row>
    <row r="17" spans="1:19" ht="15.75">
      <c r="A17" s="565" t="s">
        <v>149</v>
      </c>
      <c r="B17" s="566">
        <v>872.67100000000005</v>
      </c>
      <c r="C17" s="566">
        <v>9427</v>
      </c>
      <c r="D17" s="598">
        <v>2.207544401524868</v>
      </c>
      <c r="K17" s="565" t="s">
        <v>163</v>
      </c>
      <c r="L17" s="566">
        <v>26884.261999999999</v>
      </c>
      <c r="M17" s="566">
        <v>7657.6080000000002</v>
      </c>
      <c r="N17" s="598">
        <v>3.5107910982123918</v>
      </c>
      <c r="P17" s="565" t="s">
        <v>162</v>
      </c>
      <c r="Q17" s="566">
        <v>10058.992</v>
      </c>
      <c r="R17" s="566">
        <v>3042.433</v>
      </c>
      <c r="S17" s="598">
        <v>3.3062328734930237</v>
      </c>
    </row>
    <row r="18" spans="1:19" ht="15.75">
      <c r="A18" s="565" t="s">
        <v>152</v>
      </c>
      <c r="B18" s="566">
        <v>472.99900000000002</v>
      </c>
      <c r="C18" s="566">
        <v>1401</v>
      </c>
      <c r="D18" s="598">
        <v>2.5549145749272144</v>
      </c>
      <c r="K18" s="565" t="s">
        <v>160</v>
      </c>
      <c r="L18" s="566">
        <v>22223.260999999999</v>
      </c>
      <c r="M18" s="566">
        <v>4854.3620000000001</v>
      </c>
      <c r="N18" s="598">
        <v>4.5779983033815768</v>
      </c>
      <c r="P18" s="565" t="s">
        <v>156</v>
      </c>
      <c r="Q18" s="566">
        <v>7120.8810000000003</v>
      </c>
      <c r="R18" s="566">
        <v>1750.27</v>
      </c>
      <c r="S18" s="598">
        <v>4.0684471538676892</v>
      </c>
    </row>
    <row r="19" spans="1:19" ht="15.75">
      <c r="A19" s="565" t="s">
        <v>492</v>
      </c>
      <c r="B19" s="566">
        <v>402.94</v>
      </c>
      <c r="C19" s="566">
        <v>194</v>
      </c>
      <c r="D19" s="598">
        <v>6.6164203612479477</v>
      </c>
      <c r="K19" s="565" t="s">
        <v>154</v>
      </c>
      <c r="L19" s="566">
        <v>15573.249</v>
      </c>
      <c r="M19" s="566">
        <v>4622.3909999999996</v>
      </c>
      <c r="N19" s="598">
        <v>3.3690895036789406</v>
      </c>
      <c r="P19" s="565" t="s">
        <v>166</v>
      </c>
      <c r="Q19" s="566">
        <v>6503.2740000000003</v>
      </c>
      <c r="R19" s="566">
        <v>2054.232</v>
      </c>
      <c r="S19" s="598">
        <v>3.1657933475868356</v>
      </c>
    </row>
    <row r="20" spans="1:19" ht="15.75">
      <c r="A20" s="565" t="s">
        <v>158</v>
      </c>
      <c r="B20" s="566">
        <v>362.971</v>
      </c>
      <c r="C20" s="566">
        <v>250</v>
      </c>
      <c r="D20" s="598">
        <v>2.4516784869976358</v>
      </c>
      <c r="K20" s="565" t="s">
        <v>161</v>
      </c>
      <c r="L20" s="566">
        <v>15029.962</v>
      </c>
      <c r="M20" s="566">
        <v>3492.9969999999998</v>
      </c>
      <c r="N20" s="598">
        <v>4.3028843139573265</v>
      </c>
      <c r="P20" s="565" t="s">
        <v>164</v>
      </c>
      <c r="Q20" s="566">
        <v>6250.2250000000004</v>
      </c>
      <c r="R20" s="566">
        <v>1605.5039999999999</v>
      </c>
      <c r="S20" s="598">
        <v>3.8929987094395284</v>
      </c>
    </row>
    <row r="21" spans="1:19" ht="16.5" thickBot="1">
      <c r="A21" s="565" t="s">
        <v>167</v>
      </c>
      <c r="B21" s="566">
        <v>330.86500000000001</v>
      </c>
      <c r="C21" s="566">
        <v>1857</v>
      </c>
      <c r="D21" s="598">
        <v>2.4656641006341804</v>
      </c>
      <c r="K21" s="565" t="s">
        <v>296</v>
      </c>
      <c r="L21" s="566">
        <v>14296.721</v>
      </c>
      <c r="M21" s="566">
        <v>3669.0880000000002</v>
      </c>
      <c r="N21" s="598">
        <v>3.8965325988365498</v>
      </c>
      <c r="P21" s="565" t="s">
        <v>160</v>
      </c>
      <c r="Q21" s="566">
        <v>5936.9709999999995</v>
      </c>
      <c r="R21" s="566">
        <v>1499.9739999999999</v>
      </c>
      <c r="S21" s="598">
        <v>3.9580492728540628</v>
      </c>
    </row>
    <row r="22" spans="1:19" ht="16.5" thickBot="1">
      <c r="A22" s="872" t="s">
        <v>269</v>
      </c>
      <c r="B22" s="569">
        <v>43654.644</v>
      </c>
      <c r="C22" s="569">
        <v>51194</v>
      </c>
      <c r="D22" s="677">
        <v>3.2593988187522793</v>
      </c>
      <c r="H22" s="1006"/>
      <c r="K22" s="565" t="s">
        <v>150</v>
      </c>
      <c r="L22" s="566">
        <v>10257.819</v>
      </c>
      <c r="M22" s="566">
        <v>2044.355</v>
      </c>
      <c r="N22" s="598">
        <v>5.0176309887470616</v>
      </c>
      <c r="P22" s="565" t="s">
        <v>167</v>
      </c>
      <c r="Q22" s="566">
        <v>5922.5209999999997</v>
      </c>
      <c r="R22" s="566">
        <v>2013.4649999999999</v>
      </c>
      <c r="S22" s="598">
        <v>2.9414571398062543</v>
      </c>
    </row>
    <row r="23" spans="1:19" ht="15.75">
      <c r="A23"/>
      <c r="B23"/>
      <c r="C23"/>
      <c r="D23"/>
      <c r="H23" s="1006"/>
      <c r="K23" s="565" t="s">
        <v>298</v>
      </c>
      <c r="L23" s="566">
        <v>9621.7150000000001</v>
      </c>
      <c r="M23" s="566">
        <v>2699.8470000000002</v>
      </c>
      <c r="N23" s="598">
        <v>3.5638000968203012</v>
      </c>
      <c r="P23" s="565" t="s">
        <v>296</v>
      </c>
      <c r="Q23" s="566">
        <v>5691.5140000000001</v>
      </c>
      <c r="R23" s="566">
        <v>1433.9459999999999</v>
      </c>
      <c r="S23" s="598">
        <v>3.9691271498368841</v>
      </c>
    </row>
    <row r="24" spans="1:19" ht="15.75">
      <c r="A24"/>
      <c r="B24"/>
      <c r="C24"/>
      <c r="D24"/>
      <c r="H24" s="1006"/>
      <c r="K24" s="565" t="s">
        <v>164</v>
      </c>
      <c r="L24" s="566">
        <v>9303.5360000000001</v>
      </c>
      <c r="M24" s="566">
        <v>3383.8980000000001</v>
      </c>
      <c r="N24" s="598">
        <v>2.7493547382338357</v>
      </c>
      <c r="P24" s="565" t="s">
        <v>151</v>
      </c>
      <c r="Q24" s="566">
        <v>5146.0529999999999</v>
      </c>
      <c r="R24" s="566">
        <v>1522.7729999999999</v>
      </c>
      <c r="S24" s="598">
        <v>3.3793960097795273</v>
      </c>
    </row>
    <row r="25" spans="1:19" ht="15.75">
      <c r="A25"/>
      <c r="B25"/>
      <c r="C25"/>
      <c r="D25"/>
      <c r="H25" s="1006"/>
      <c r="K25" s="565" t="s">
        <v>159</v>
      </c>
      <c r="L25" s="566">
        <v>6888.8869999999997</v>
      </c>
      <c r="M25" s="566">
        <v>1532.8530000000001</v>
      </c>
      <c r="N25" s="598">
        <v>4.4941602358477946</v>
      </c>
      <c r="P25" s="565" t="s">
        <v>165</v>
      </c>
      <c r="Q25" s="566">
        <v>4994.1390000000001</v>
      </c>
      <c r="R25" s="566">
        <v>1461.1579999999999</v>
      </c>
      <c r="S25" s="598">
        <v>3.417932215407232</v>
      </c>
    </row>
    <row r="26" spans="1:19" ht="15.75">
      <c r="H26" s="1006"/>
      <c r="K26" s="565" t="s">
        <v>152</v>
      </c>
      <c r="L26" s="566">
        <v>4790.6760000000004</v>
      </c>
      <c r="M26" s="566">
        <v>1818.6310000000001</v>
      </c>
      <c r="N26" s="598">
        <v>2.6342210156980719</v>
      </c>
      <c r="P26" s="565" t="s">
        <v>297</v>
      </c>
      <c r="Q26" s="566">
        <v>3677.3510000000001</v>
      </c>
      <c r="R26" s="566">
        <v>782.49400000000003</v>
      </c>
      <c r="S26" s="598">
        <v>4.6995261305518001</v>
      </c>
    </row>
    <row r="27" spans="1:19" ht="15.75">
      <c r="A27" s="81"/>
      <c r="B27" s="81"/>
      <c r="C27" s="81"/>
      <c r="D27" s="81"/>
      <c r="H27" s="1006"/>
      <c r="K27" s="565" t="s">
        <v>421</v>
      </c>
      <c r="L27" s="566">
        <v>3915.788</v>
      </c>
      <c r="M27" s="566">
        <v>1217.682</v>
      </c>
      <c r="N27" s="598">
        <v>3.2157722623804901</v>
      </c>
      <c r="P27" s="565" t="s">
        <v>421</v>
      </c>
      <c r="Q27" s="566">
        <v>3548.9560000000001</v>
      </c>
      <c r="R27" s="566">
        <v>1219.529</v>
      </c>
      <c r="S27" s="598">
        <v>2.9101038187693775</v>
      </c>
    </row>
    <row r="28" spans="1:19" ht="15.75">
      <c r="H28" s="1006"/>
      <c r="K28" s="565" t="s">
        <v>167</v>
      </c>
      <c r="L28" s="566">
        <v>3878.1060000000002</v>
      </c>
      <c r="M28" s="566">
        <v>1465.5309999999999</v>
      </c>
      <c r="N28" s="598">
        <v>2.6462121920314208</v>
      </c>
      <c r="P28" s="565" t="s">
        <v>422</v>
      </c>
      <c r="Q28" s="566">
        <v>3183.8249999999998</v>
      </c>
      <c r="R28" s="566">
        <v>1248.675</v>
      </c>
      <c r="S28" s="598">
        <v>2.549762748513424</v>
      </c>
    </row>
    <row r="29" spans="1:19" ht="16.5" thickBot="1">
      <c r="H29" s="1006"/>
      <c r="K29" s="958" t="s">
        <v>168</v>
      </c>
      <c r="L29" s="871">
        <v>3080.2840000000001</v>
      </c>
      <c r="M29" s="871">
        <v>508.56900000000002</v>
      </c>
      <c r="N29" s="959">
        <v>6.056767125011552</v>
      </c>
      <c r="P29" s="565" t="s">
        <v>161</v>
      </c>
      <c r="Q29" s="566">
        <v>3125.3270000000002</v>
      </c>
      <c r="R29" s="566">
        <v>990.274</v>
      </c>
      <c r="S29" s="598">
        <v>3.1560224745878416</v>
      </c>
    </row>
    <row r="30" spans="1:19" ht="16.5" thickBot="1">
      <c r="A30" s="81"/>
      <c r="B30" s="81"/>
      <c r="C30" s="81"/>
      <c r="D30" s="81"/>
      <c r="E30" s="81"/>
      <c r="F30" s="81"/>
      <c r="G30" s="81"/>
      <c r="H30" s="81"/>
      <c r="I30" s="81"/>
      <c r="J30" s="81"/>
      <c r="K30" s="872" t="s">
        <v>269</v>
      </c>
      <c r="L30" s="569">
        <v>1056683.5160000001</v>
      </c>
      <c r="M30" s="569">
        <v>244018.25700000001</v>
      </c>
      <c r="N30" s="677">
        <v>4.3303461347156498</v>
      </c>
      <c r="P30" s="565" t="s">
        <v>159</v>
      </c>
      <c r="Q30" s="566">
        <v>3050.32</v>
      </c>
      <c r="R30" s="566">
        <v>988.51099999999997</v>
      </c>
      <c r="S30" s="598">
        <v>3.0857724395580832</v>
      </c>
    </row>
    <row r="31" spans="1:19" ht="16.5" thickBot="1">
      <c r="A31" s="81"/>
      <c r="B31" s="81"/>
      <c r="C31" s="81"/>
      <c r="D31" s="81"/>
      <c r="E31" s="81"/>
      <c r="F31" s="81"/>
      <c r="G31" s="81"/>
      <c r="H31" s="81"/>
      <c r="I31" s="81"/>
      <c r="J31" s="81"/>
      <c r="K31"/>
      <c r="L31"/>
      <c r="M31"/>
      <c r="N31"/>
      <c r="P31" s="872" t="s">
        <v>269</v>
      </c>
      <c r="Q31" s="569">
        <v>375650.8</v>
      </c>
      <c r="R31" s="569">
        <v>97616.489000000001</v>
      </c>
      <c r="S31" s="677">
        <v>3.8482310094148131</v>
      </c>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9">
    <sortCondition descending="1" ref="Q7:Q6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F22" sqref="F22"/>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483" t="s">
        <v>499</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c r="Y2" s="1483"/>
      <c r="Z2" s="1483"/>
      <c r="AA2" s="1483"/>
    </row>
    <row r="3" spans="1:27" ht="18" customHeight="1">
      <c r="A3" s="1486" t="s">
        <v>498</v>
      </c>
      <c r="B3" s="1486"/>
      <c r="C3" s="1486"/>
      <c r="D3" s="1486"/>
      <c r="E3" s="1486"/>
      <c r="F3" s="1486"/>
      <c r="G3" s="1486"/>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20191.93</v>
      </c>
      <c r="C8" s="566">
        <v>26142</v>
      </c>
      <c r="D8" s="598">
        <v>2.3581992320876912</v>
      </c>
      <c r="E8" s="770"/>
      <c r="F8" s="565" t="s">
        <v>164</v>
      </c>
      <c r="G8" s="566">
        <v>3550.8420000000001</v>
      </c>
      <c r="H8" s="566">
        <v>17198</v>
      </c>
      <c r="I8" s="598">
        <v>2.7873964197906886</v>
      </c>
      <c r="J8" s="606"/>
      <c r="K8" s="689" t="s">
        <v>149</v>
      </c>
      <c r="L8" s="564">
        <v>12550.028</v>
      </c>
      <c r="M8" s="564">
        <v>3495.5329999999999</v>
      </c>
      <c r="N8" s="678">
        <v>3.5903045401087619</v>
      </c>
      <c r="O8" s="606"/>
      <c r="P8" s="689" t="s">
        <v>387</v>
      </c>
      <c r="Q8" s="564">
        <v>5941.8580000000002</v>
      </c>
      <c r="R8" s="564">
        <v>1433.1849999999999</v>
      </c>
      <c r="S8" s="678">
        <v>4.1459113792008715</v>
      </c>
    </row>
    <row r="9" spans="1:27" ht="15.75">
      <c r="A9" s="565" t="s">
        <v>159</v>
      </c>
      <c r="B9" s="566">
        <v>11262.194</v>
      </c>
      <c r="C9" s="566">
        <v>9656</v>
      </c>
      <c r="D9" s="598">
        <v>2.3086294557759124</v>
      </c>
      <c r="E9" s="771"/>
      <c r="F9" s="565" t="s">
        <v>387</v>
      </c>
      <c r="G9" s="566">
        <v>3250.4160000000002</v>
      </c>
      <c r="H9" s="566">
        <v>11874</v>
      </c>
      <c r="I9" s="598">
        <v>3.3978735170180316</v>
      </c>
      <c r="J9" s="606"/>
      <c r="K9" s="565" t="s">
        <v>166</v>
      </c>
      <c r="L9" s="566">
        <v>5377.6059999999998</v>
      </c>
      <c r="M9" s="566">
        <v>1118.614</v>
      </c>
      <c r="N9" s="598">
        <v>4.8073830651145073</v>
      </c>
      <c r="O9" s="606"/>
      <c r="P9" s="565" t="s">
        <v>151</v>
      </c>
      <c r="Q9" s="566">
        <v>4000.5940000000001</v>
      </c>
      <c r="R9" s="566">
        <v>1189.162</v>
      </c>
      <c r="S9" s="598">
        <v>3.3642127817740559</v>
      </c>
    </row>
    <row r="10" spans="1:27" ht="16.5" thickBot="1">
      <c r="A10" s="565" t="s">
        <v>387</v>
      </c>
      <c r="B10" s="566">
        <v>9045.0789999999997</v>
      </c>
      <c r="C10" s="566">
        <v>23206</v>
      </c>
      <c r="D10" s="598">
        <v>3.0909736157206673</v>
      </c>
      <c r="E10" s="770"/>
      <c r="F10" s="565" t="s">
        <v>168</v>
      </c>
      <c r="G10" s="566">
        <v>751.84500000000003</v>
      </c>
      <c r="H10" s="566">
        <v>6512</v>
      </c>
      <c r="I10" s="598">
        <v>1.8299566269283007</v>
      </c>
      <c r="J10" s="606"/>
      <c r="K10" s="565" t="s">
        <v>387</v>
      </c>
      <c r="L10" s="566">
        <v>4980.4380000000001</v>
      </c>
      <c r="M10" s="566">
        <v>947.73099999999999</v>
      </c>
      <c r="N10" s="598">
        <v>5.2551177496568124</v>
      </c>
      <c r="O10" s="606"/>
      <c r="P10" s="565" t="s">
        <v>149</v>
      </c>
      <c r="Q10" s="566">
        <v>3984.373</v>
      </c>
      <c r="R10" s="566">
        <v>978.10400000000004</v>
      </c>
      <c r="S10" s="598">
        <v>4.0735678414565317</v>
      </c>
    </row>
    <row r="11" spans="1:27" ht="16.5" thickBot="1">
      <c r="A11" s="565" t="s">
        <v>164</v>
      </c>
      <c r="B11" s="566">
        <v>8696.277</v>
      </c>
      <c r="C11" s="566">
        <v>28452</v>
      </c>
      <c r="D11" s="598">
        <v>2.4003012425634709</v>
      </c>
      <c r="E11" s="771"/>
      <c r="F11" s="872" t="s">
        <v>269</v>
      </c>
      <c r="G11" s="569">
        <v>7877.5140000000001</v>
      </c>
      <c r="H11" s="569">
        <v>37311</v>
      </c>
      <c r="I11" s="677">
        <v>2.8478754579549128</v>
      </c>
      <c r="J11" s="606"/>
      <c r="K11" s="565" t="s">
        <v>151</v>
      </c>
      <c r="L11" s="566">
        <v>4772.0190000000002</v>
      </c>
      <c r="M11" s="566">
        <v>1260.521</v>
      </c>
      <c r="N11" s="598">
        <v>3.7857512885544948</v>
      </c>
      <c r="O11" s="606"/>
      <c r="P11" s="565" t="s">
        <v>160</v>
      </c>
      <c r="Q11" s="566">
        <v>2870.1889999999999</v>
      </c>
      <c r="R11" s="566">
        <v>860.36199999999997</v>
      </c>
      <c r="S11" s="598">
        <v>3.3360248360573803</v>
      </c>
    </row>
    <row r="12" spans="1:27" ht="15.75">
      <c r="A12" s="565" t="s">
        <v>168</v>
      </c>
      <c r="B12" s="566">
        <v>6311.625</v>
      </c>
      <c r="C12" s="566">
        <v>16240</v>
      </c>
      <c r="D12" s="598">
        <v>1.7523150423195899</v>
      </c>
      <c r="E12" s="771"/>
      <c r="F12"/>
      <c r="G12"/>
      <c r="H12"/>
      <c r="I12"/>
      <c r="J12" s="606"/>
      <c r="K12" s="565" t="s">
        <v>146</v>
      </c>
      <c r="L12" s="566">
        <v>3632.1030000000001</v>
      </c>
      <c r="M12" s="566">
        <v>1550.2280000000001</v>
      </c>
      <c r="N12" s="598">
        <v>2.3429476180277997</v>
      </c>
      <c r="O12" s="606"/>
      <c r="P12" s="565" t="s">
        <v>148</v>
      </c>
      <c r="Q12" s="566">
        <v>2258.7510000000002</v>
      </c>
      <c r="R12" s="566">
        <v>384.50099999999998</v>
      </c>
      <c r="S12" s="598">
        <v>5.8744996762037038</v>
      </c>
    </row>
    <row r="13" spans="1:27" ht="15.75">
      <c r="A13" s="565" t="s">
        <v>149</v>
      </c>
      <c r="B13" s="566">
        <v>4937.5429999999997</v>
      </c>
      <c r="C13" s="566">
        <v>5502</v>
      </c>
      <c r="D13" s="598">
        <v>2.4975406709891237</v>
      </c>
      <c r="E13" s="771"/>
      <c r="F13"/>
      <c r="G13"/>
      <c r="H13"/>
      <c r="I13"/>
      <c r="J13" s="606"/>
      <c r="K13" s="565" t="s">
        <v>164</v>
      </c>
      <c r="L13" s="566">
        <v>2260.4229999999998</v>
      </c>
      <c r="M13" s="566">
        <v>693.71400000000006</v>
      </c>
      <c r="N13" s="598">
        <v>3.2584364738206228</v>
      </c>
      <c r="O13" s="606"/>
      <c r="P13" s="565" t="s">
        <v>166</v>
      </c>
      <c r="Q13" s="566">
        <v>2161.4720000000002</v>
      </c>
      <c r="R13" s="566">
        <v>478.53199999999998</v>
      </c>
      <c r="S13" s="598">
        <v>4.5168807937609197</v>
      </c>
    </row>
    <row r="14" spans="1:27" ht="15.75">
      <c r="A14" s="565" t="s">
        <v>160</v>
      </c>
      <c r="B14" s="566">
        <v>4845.018</v>
      </c>
      <c r="C14" s="566">
        <v>3433</v>
      </c>
      <c r="D14" s="598">
        <v>3.0242557518384223</v>
      </c>
      <c r="E14" s="771"/>
      <c r="F14"/>
      <c r="G14"/>
      <c r="H14"/>
      <c r="I14"/>
      <c r="J14" s="606"/>
      <c r="K14" s="565" t="s">
        <v>159</v>
      </c>
      <c r="L14" s="566">
        <v>1920.875</v>
      </c>
      <c r="M14" s="566">
        <v>626.21600000000001</v>
      </c>
      <c r="N14" s="598">
        <v>3.0674320042924488</v>
      </c>
      <c r="O14" s="606"/>
      <c r="P14" s="565" t="s">
        <v>163</v>
      </c>
      <c r="Q14" s="566">
        <v>1678.0160000000001</v>
      </c>
      <c r="R14" s="566">
        <v>414.74299999999999</v>
      </c>
      <c r="S14" s="598">
        <v>4.0459175923403174</v>
      </c>
    </row>
    <row r="15" spans="1:27" ht="15.75">
      <c r="A15" s="565" t="s">
        <v>165</v>
      </c>
      <c r="B15" s="566">
        <v>4757.5540000000001</v>
      </c>
      <c r="C15" s="566">
        <v>8783</v>
      </c>
      <c r="D15" s="598">
        <v>2.0255771179440893</v>
      </c>
      <c r="E15" s="771"/>
      <c r="F15"/>
      <c r="G15"/>
      <c r="H15"/>
      <c r="I15"/>
      <c r="J15" s="606"/>
      <c r="K15" s="565" t="s">
        <v>163</v>
      </c>
      <c r="L15" s="566">
        <v>1774.3620000000001</v>
      </c>
      <c r="M15" s="566">
        <v>494.43200000000002</v>
      </c>
      <c r="N15" s="598">
        <v>3.5886876253964144</v>
      </c>
      <c r="O15" s="606"/>
      <c r="P15" s="565" t="s">
        <v>489</v>
      </c>
      <c r="Q15" s="566">
        <v>770.32100000000003</v>
      </c>
      <c r="R15" s="566">
        <v>151.35</v>
      </c>
      <c r="S15" s="598">
        <v>5.0896663363065748</v>
      </c>
    </row>
    <row r="16" spans="1:27" ht="15.75">
      <c r="A16" s="565" t="s">
        <v>151</v>
      </c>
      <c r="B16" s="566">
        <v>4546.5919999999996</v>
      </c>
      <c r="C16" s="566">
        <v>4954</v>
      </c>
      <c r="D16" s="598">
        <v>1.7059832215545765</v>
      </c>
      <c r="E16" s="771"/>
      <c r="J16" s="606"/>
      <c r="K16" s="565" t="s">
        <v>155</v>
      </c>
      <c r="L16" s="566">
        <v>1696.7860000000001</v>
      </c>
      <c r="M16" s="566">
        <v>569.01700000000005</v>
      </c>
      <c r="N16" s="598">
        <v>2.9819601171845478</v>
      </c>
      <c r="O16" s="606"/>
      <c r="P16" s="565" t="s">
        <v>159</v>
      </c>
      <c r="Q16" s="566">
        <v>499.209</v>
      </c>
      <c r="R16" s="566">
        <v>125.71299999999999</v>
      </c>
      <c r="S16" s="598">
        <v>3.9710212945359671</v>
      </c>
    </row>
    <row r="17" spans="1:19" ht="15.75">
      <c r="A17" s="565" t="s">
        <v>146</v>
      </c>
      <c r="B17" s="566">
        <v>2625.7759999999998</v>
      </c>
      <c r="C17" s="566">
        <v>10611</v>
      </c>
      <c r="D17" s="598">
        <v>3.1033726350425002</v>
      </c>
      <c r="E17" s="770"/>
      <c r="J17" s="606"/>
      <c r="K17" s="565" t="s">
        <v>148</v>
      </c>
      <c r="L17" s="566">
        <v>879.14</v>
      </c>
      <c r="M17" s="566">
        <v>165.22</v>
      </c>
      <c r="N17" s="598">
        <v>5.3210265101077354</v>
      </c>
      <c r="O17" s="606"/>
      <c r="P17" s="565" t="s">
        <v>155</v>
      </c>
      <c r="Q17" s="566">
        <v>263.18700000000001</v>
      </c>
      <c r="R17" s="566">
        <v>123.354</v>
      </c>
      <c r="S17" s="598">
        <v>2.1335911279731508</v>
      </c>
    </row>
    <row r="18" spans="1:19" ht="16.5" thickBot="1">
      <c r="A18" s="565" t="s">
        <v>148</v>
      </c>
      <c r="B18" s="566">
        <v>1502.731</v>
      </c>
      <c r="C18" s="566">
        <v>2630</v>
      </c>
      <c r="D18" s="598">
        <v>2.294900986999342</v>
      </c>
      <c r="E18" s="772"/>
      <c r="F18" s="81"/>
      <c r="G18" s="81"/>
      <c r="H18" s="81"/>
      <c r="K18" s="565" t="s">
        <v>160</v>
      </c>
      <c r="L18" s="566">
        <v>788.60199999999998</v>
      </c>
      <c r="M18" s="566">
        <v>190.28299999999999</v>
      </c>
      <c r="N18" s="598">
        <v>4.1443639211069829</v>
      </c>
      <c r="O18" s="606"/>
      <c r="P18" s="565" t="s">
        <v>147</v>
      </c>
      <c r="Q18" s="566">
        <v>227.779</v>
      </c>
      <c r="R18" s="566">
        <v>105.32299999999999</v>
      </c>
      <c r="S18" s="598">
        <v>2.1626710215242637</v>
      </c>
    </row>
    <row r="19" spans="1:19" ht="16.5" thickBot="1">
      <c r="A19" s="565" t="s">
        <v>147</v>
      </c>
      <c r="B19" s="566">
        <v>1486.2329999999999</v>
      </c>
      <c r="C19" s="566">
        <v>1553</v>
      </c>
      <c r="D19" s="598">
        <v>2.1460670750197099</v>
      </c>
      <c r="E19" s="773"/>
      <c r="F19" s="81"/>
      <c r="G19" s="81"/>
      <c r="H19" s="81"/>
      <c r="J19" s="606"/>
      <c r="K19" s="872" t="s">
        <v>269</v>
      </c>
      <c r="L19" s="569">
        <v>42814.917999999998</v>
      </c>
      <c r="M19" s="569">
        <v>11523.32</v>
      </c>
      <c r="N19" s="677">
        <v>3.7155019560335041</v>
      </c>
      <c r="O19" s="606"/>
      <c r="P19" s="872" t="s">
        <v>269</v>
      </c>
      <c r="Q19" s="569">
        <v>25717.398000000001</v>
      </c>
      <c r="R19" s="569">
        <v>6550.6139999999996</v>
      </c>
      <c r="S19" s="677">
        <v>3.9259522847781905</v>
      </c>
    </row>
    <row r="20" spans="1:19" ht="15" customHeight="1" thickBot="1">
      <c r="A20" s="872" t="s">
        <v>269</v>
      </c>
      <c r="B20" s="569">
        <v>82475.195999999996</v>
      </c>
      <c r="C20" s="569">
        <v>143986</v>
      </c>
      <c r="D20" s="677">
        <v>2.3395021914254293</v>
      </c>
      <c r="E20" s="773"/>
      <c r="F20" s="81"/>
      <c r="G20" s="81"/>
      <c r="H20" s="81"/>
      <c r="J20" s="606"/>
      <c r="K20"/>
      <c r="L20"/>
      <c r="M20"/>
      <c r="N20"/>
      <c r="O20" s="606"/>
      <c r="P20"/>
      <c r="Q20"/>
      <c r="R20"/>
      <c r="S20"/>
    </row>
    <row r="21" spans="1:19">
      <c r="E21" s="774"/>
      <c r="F21" s="81"/>
      <c r="G21" s="81"/>
      <c r="H21" s="81"/>
      <c r="J21" s="606"/>
      <c r="K21"/>
      <c r="L21"/>
      <c r="M21"/>
      <c r="N21"/>
    </row>
    <row r="22" spans="1:19">
      <c r="A22"/>
      <c r="B22"/>
      <c r="C22"/>
      <c r="D22"/>
      <c r="F22" s="81"/>
      <c r="G22" s="81"/>
      <c r="H22" s="81"/>
      <c r="K22"/>
      <c r="L22"/>
      <c r="M22"/>
      <c r="N22"/>
      <c r="P22"/>
      <c r="Q22"/>
      <c r="R22"/>
      <c r="S22"/>
    </row>
    <row r="23" spans="1:19">
      <c r="A23"/>
      <c r="B23"/>
      <c r="C23"/>
      <c r="D23"/>
      <c r="F23" s="81"/>
      <c r="G23" s="81"/>
      <c r="H23" s="81"/>
      <c r="P23"/>
      <c r="Q23"/>
      <c r="R23"/>
      <c r="S23"/>
    </row>
    <row r="24" spans="1:19">
      <c r="A24"/>
      <c r="B24"/>
      <c r="C24"/>
      <c r="D24"/>
      <c r="F24" s="81"/>
      <c r="G24" s="81"/>
      <c r="H24" s="81"/>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25" sqref="O25"/>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468" t="s">
        <v>428</v>
      </c>
      <c r="B5" s="1468"/>
      <c r="C5" s="1468"/>
      <c r="D5" s="1468"/>
      <c r="E5" s="1468"/>
      <c r="F5" s="1468"/>
      <c r="H5" s="597" t="s">
        <v>278</v>
      </c>
    </row>
    <row r="6" spans="1:20" ht="15.75" customHeight="1" thickBot="1">
      <c r="A6" s="1469" t="s">
        <v>124</v>
      </c>
      <c r="B6" s="1471" t="s">
        <v>430</v>
      </c>
      <c r="C6" s="1472"/>
      <c r="D6" s="1473"/>
      <c r="E6" s="1474" t="s">
        <v>433</v>
      </c>
      <c r="F6" s="1476" t="s">
        <v>434</v>
      </c>
    </row>
    <row r="7" spans="1:20" ht="21" customHeight="1" thickBot="1">
      <c r="A7" s="1488"/>
      <c r="B7" s="1020" t="s">
        <v>263</v>
      </c>
      <c r="C7" s="1020" t="s">
        <v>267</v>
      </c>
      <c r="D7" s="1020" t="s">
        <v>268</v>
      </c>
      <c r="E7" s="1481"/>
      <c r="F7" s="1482"/>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6">
        <v>0</v>
      </c>
      <c r="D10" s="818">
        <f t="shared" si="0"/>
        <v>0</v>
      </c>
      <c r="E10" s="683">
        <v>21098</v>
      </c>
      <c r="F10" s="818">
        <f t="shared" si="1"/>
        <v>-29.799033083704618</v>
      </c>
      <c r="O10"/>
      <c r="P10"/>
      <c r="Q10"/>
      <c r="R10"/>
      <c r="S10"/>
      <c r="T10"/>
    </row>
    <row r="11" spans="1:20" ht="17.25" customHeight="1" thickBot="1">
      <c r="A11" s="791" t="s">
        <v>128</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259</v>
      </c>
      <c r="L16" s="979"/>
      <c r="O16"/>
      <c r="P16"/>
      <c r="Q16"/>
      <c r="R16"/>
      <c r="S16"/>
      <c r="T16"/>
    </row>
    <row r="17" spans="1:20">
      <c r="L17" s="979"/>
      <c r="O17"/>
      <c r="P17"/>
      <c r="Q17"/>
      <c r="R17"/>
      <c r="S17"/>
      <c r="T17"/>
    </row>
    <row r="18" spans="1:20" ht="33" customHeight="1" thickBot="1">
      <c r="A18" s="1468" t="s">
        <v>429</v>
      </c>
      <c r="B18" s="1468"/>
      <c r="C18" s="1468"/>
      <c r="D18" s="1468"/>
      <c r="E18" s="1468"/>
      <c r="F18" s="1468"/>
      <c r="L18" s="979"/>
      <c r="O18"/>
      <c r="P18"/>
      <c r="Q18"/>
      <c r="R18"/>
      <c r="S18"/>
      <c r="T18"/>
    </row>
    <row r="19" spans="1:20" ht="16.5" customHeight="1" thickBot="1">
      <c r="A19" s="1479" t="s">
        <v>131</v>
      </c>
      <c r="B19" s="1471" t="s">
        <v>430</v>
      </c>
      <c r="C19" s="1472"/>
      <c r="D19" s="1473"/>
      <c r="E19" s="1474" t="s">
        <v>433</v>
      </c>
      <c r="F19" s="1476" t="s">
        <v>434</v>
      </c>
      <c r="L19" s="979"/>
      <c r="O19"/>
      <c r="P19"/>
      <c r="Q19"/>
      <c r="R19"/>
      <c r="S19"/>
      <c r="T19"/>
    </row>
    <row r="20" spans="1:20" ht="21" customHeight="1" thickBot="1">
      <c r="A20" s="1480"/>
      <c r="B20" s="789" t="s">
        <v>263</v>
      </c>
      <c r="C20" s="789" t="s">
        <v>379</v>
      </c>
      <c r="D20" s="789" t="s">
        <v>380</v>
      </c>
      <c r="E20" s="1481"/>
      <c r="F20" s="1482"/>
      <c r="L20" s="1025"/>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487"/>
      <c r="B27" s="1487"/>
      <c r="C27" s="1487"/>
      <c r="D27" s="1487"/>
      <c r="E27" s="1487"/>
      <c r="F27" s="1487"/>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478"/>
      <c r="D32" s="1478"/>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478"/>
      <c r="C43" s="1478"/>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256</v>
      </c>
    </row>
    <row r="2" spans="1:24" ht="28.5" customHeight="1">
      <c r="A2" s="1483" t="s">
        <v>427</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row>
    <row r="3" spans="1:24" ht="15.75" customHeight="1">
      <c r="A3" s="1484" t="s">
        <v>426</v>
      </c>
      <c r="B3" s="1484"/>
      <c r="C3" s="1484"/>
      <c r="D3" s="1484"/>
      <c r="E3" s="1484"/>
      <c r="F3" s="1484"/>
      <c r="P3" s="550"/>
    </row>
    <row r="4" spans="1:24" ht="4.5" customHeight="1">
      <c r="A4" s="551"/>
      <c r="B4" s="551"/>
      <c r="C4" s="549"/>
      <c r="D4" s="549"/>
    </row>
    <row r="5" spans="1:24" ht="15.75" thickBot="1">
      <c r="A5" s="552" t="s">
        <v>133</v>
      </c>
      <c r="B5" s="1485" t="s">
        <v>134</v>
      </c>
      <c r="C5" s="148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6"/>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6"/>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6"/>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6"/>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6"/>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6"/>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6"/>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6"/>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6"/>
      <c r="K27" s="872" t="s">
        <v>269</v>
      </c>
      <c r="L27" s="569">
        <v>1016881.716</v>
      </c>
      <c r="M27" s="569">
        <v>270617.55</v>
      </c>
      <c r="N27" s="677">
        <v>3.7576340337128915</v>
      </c>
      <c r="P27" s="565" t="s">
        <v>159</v>
      </c>
      <c r="Q27" s="566">
        <v>3158.2240000000002</v>
      </c>
      <c r="R27" s="566">
        <v>1139.3520000000001</v>
      </c>
      <c r="S27" s="598">
        <v>2.7719475631762616</v>
      </c>
    </row>
    <row r="28" spans="1:19" ht="15.75">
      <c r="H28" s="1006"/>
      <c r="K28"/>
      <c r="L28"/>
      <c r="M28"/>
      <c r="N28"/>
      <c r="P28" s="565" t="s">
        <v>161</v>
      </c>
      <c r="Q28" s="566">
        <v>2728.4009999999998</v>
      </c>
      <c r="R28" s="566">
        <v>854.34500000000003</v>
      </c>
      <c r="S28" s="598">
        <v>3.1935588082097977</v>
      </c>
    </row>
    <row r="29" spans="1:19" ht="15.75">
      <c r="H29" s="1006"/>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55"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163</v>
      </c>
      <c r="B40" s="1115">
        <v>2455442</v>
      </c>
      <c r="C40" s="1116">
        <v>839888</v>
      </c>
      <c r="D40"/>
      <c r="E40"/>
      <c r="F40"/>
      <c r="G40"/>
      <c r="H40"/>
      <c r="I40"/>
      <c r="J40"/>
      <c r="K40"/>
      <c r="L40"/>
      <c r="M40"/>
      <c r="N40"/>
      <c r="P40"/>
      <c r="Q40"/>
      <c r="R40"/>
      <c r="S40"/>
    </row>
    <row r="41" spans="1:19">
      <c r="A41" s="1117" t="s">
        <v>296</v>
      </c>
      <c r="B41" s="1118">
        <v>831196</v>
      </c>
      <c r="C41" s="1119">
        <v>253768</v>
      </c>
      <c r="D41"/>
      <c r="E41"/>
      <c r="F41"/>
      <c r="G41"/>
      <c r="H41"/>
      <c r="I41"/>
      <c r="J41"/>
      <c r="K41"/>
      <c r="L41"/>
      <c r="M41"/>
      <c r="N41"/>
      <c r="P41"/>
      <c r="Q41"/>
      <c r="R41"/>
      <c r="S41"/>
    </row>
    <row r="42" spans="1:19" ht="14.25" customHeight="1">
      <c r="A42" s="1117" t="s">
        <v>152</v>
      </c>
      <c r="B42" s="1118">
        <v>472654</v>
      </c>
      <c r="C42" s="1119">
        <v>191185</v>
      </c>
      <c r="D42"/>
      <c r="E42"/>
      <c r="F42"/>
      <c r="G42"/>
      <c r="H42"/>
      <c r="I42"/>
      <c r="J42"/>
      <c r="K42"/>
      <c r="L42"/>
      <c r="M42"/>
      <c r="N42"/>
      <c r="P42"/>
      <c r="Q42"/>
      <c r="R42"/>
      <c r="S42"/>
    </row>
    <row r="43" spans="1:19">
      <c r="A43" s="1117" t="s">
        <v>162</v>
      </c>
      <c r="B43" s="1118">
        <v>596995</v>
      </c>
      <c r="C43" s="1119">
        <v>219262</v>
      </c>
      <c r="D43"/>
      <c r="E43"/>
      <c r="F43"/>
      <c r="G43"/>
      <c r="H43"/>
      <c r="I43"/>
      <c r="J43"/>
      <c r="K43"/>
      <c r="L43"/>
      <c r="M43"/>
      <c r="N43"/>
      <c r="P43"/>
      <c r="Q43"/>
      <c r="R43"/>
      <c r="S43"/>
    </row>
    <row r="44" spans="1:19">
      <c r="A44" s="1117" t="s">
        <v>154</v>
      </c>
      <c r="B44" s="1118">
        <v>1193624</v>
      </c>
      <c r="C44" s="1119">
        <v>418031</v>
      </c>
      <c r="D44"/>
      <c r="E44"/>
      <c r="F44"/>
      <c r="G44"/>
      <c r="H44"/>
      <c r="I44"/>
      <c r="J44"/>
      <c r="K44"/>
      <c r="L44"/>
      <c r="M44"/>
      <c r="N44"/>
      <c r="P44"/>
      <c r="Q44"/>
      <c r="R44"/>
      <c r="S44"/>
    </row>
    <row r="45" spans="1:19">
      <c r="A45" s="1117" t="s">
        <v>437</v>
      </c>
      <c r="B45" s="1118">
        <v>42167</v>
      </c>
      <c r="C45" s="1119">
        <v>10774</v>
      </c>
      <c r="D45"/>
      <c r="E45"/>
      <c r="F45"/>
      <c r="G45"/>
      <c r="H45"/>
      <c r="I45"/>
      <c r="J45"/>
      <c r="K45"/>
      <c r="L45"/>
      <c r="M45"/>
      <c r="N45"/>
      <c r="P45"/>
      <c r="Q45"/>
      <c r="R45"/>
      <c r="S45"/>
    </row>
    <row r="46" spans="1:19">
      <c r="A46" s="1117" t="s">
        <v>160</v>
      </c>
      <c r="B46" s="1118">
        <v>2177495</v>
      </c>
      <c r="C46" s="1119">
        <v>560007</v>
      </c>
      <c r="D46"/>
      <c r="E46"/>
      <c r="F46"/>
      <c r="G46"/>
      <c r="H46"/>
      <c r="I46"/>
      <c r="J46"/>
      <c r="P46"/>
      <c r="Q46"/>
      <c r="R46"/>
      <c r="S46"/>
    </row>
    <row r="47" spans="1:19">
      <c r="A47" s="1117" t="s">
        <v>165</v>
      </c>
      <c r="B47" s="1118">
        <v>398322</v>
      </c>
      <c r="C47" s="1119">
        <v>129045</v>
      </c>
      <c r="D47"/>
      <c r="E47"/>
      <c r="F47"/>
      <c r="G47"/>
      <c r="H47"/>
      <c r="I47"/>
      <c r="J47"/>
      <c r="K47"/>
      <c r="P47"/>
      <c r="Q47"/>
      <c r="R47"/>
      <c r="S47"/>
    </row>
    <row r="48" spans="1:19" ht="14.25" customHeight="1">
      <c r="A48" s="1117" t="s">
        <v>441</v>
      </c>
      <c r="B48" s="1118">
        <v>101067</v>
      </c>
      <c r="C48" s="1119">
        <v>20613</v>
      </c>
      <c r="D48"/>
      <c r="E48"/>
      <c r="F48"/>
      <c r="G48"/>
      <c r="H48"/>
      <c r="I48"/>
      <c r="J48"/>
      <c r="K48"/>
      <c r="P48"/>
      <c r="Q48"/>
      <c r="R48"/>
      <c r="S48"/>
    </row>
    <row r="49" spans="1:19">
      <c r="A49" s="1117" t="s">
        <v>147</v>
      </c>
      <c r="B49" s="1118">
        <v>8296109</v>
      </c>
      <c r="C49" s="1119">
        <v>2103192</v>
      </c>
      <c r="D49"/>
      <c r="E49"/>
      <c r="F49"/>
      <c r="G49"/>
      <c r="H49"/>
      <c r="I49"/>
      <c r="J49"/>
      <c r="K49"/>
      <c r="P49"/>
      <c r="Q49"/>
      <c r="R49"/>
      <c r="S49"/>
    </row>
    <row r="50" spans="1:19">
      <c r="A50" s="1117" t="s">
        <v>442</v>
      </c>
      <c r="B50" s="1118">
        <v>422</v>
      </c>
      <c r="C50" s="1119">
        <v>230</v>
      </c>
      <c r="D50"/>
      <c r="E50"/>
      <c r="F50"/>
      <c r="G50"/>
      <c r="H50"/>
      <c r="I50"/>
      <c r="J50"/>
      <c r="K50"/>
      <c r="P50"/>
      <c r="Q50"/>
      <c r="R50"/>
      <c r="S50"/>
    </row>
    <row r="51" spans="1:19">
      <c r="A51" s="1117" t="s">
        <v>443</v>
      </c>
      <c r="B51" s="1118">
        <v>61216</v>
      </c>
      <c r="C51" s="1119">
        <v>76820</v>
      </c>
      <c r="D51"/>
      <c r="E51"/>
      <c r="F51"/>
      <c r="G51"/>
      <c r="H51"/>
      <c r="I51"/>
      <c r="J51"/>
      <c r="K51"/>
      <c r="P51"/>
      <c r="Q51"/>
      <c r="R51"/>
      <c r="S51"/>
    </row>
    <row r="52" spans="1:19">
      <c r="A52" s="1117" t="s">
        <v>156</v>
      </c>
      <c r="B52" s="1118">
        <v>4604277</v>
      </c>
      <c r="C52" s="1119">
        <v>1267409</v>
      </c>
      <c r="D52"/>
      <c r="E52"/>
      <c r="F52"/>
      <c r="G52"/>
      <c r="H52"/>
      <c r="I52"/>
      <c r="J52"/>
      <c r="K52"/>
      <c r="P52"/>
      <c r="Q52"/>
      <c r="R52"/>
      <c r="S52"/>
    </row>
    <row r="53" spans="1:19">
      <c r="A53" s="1117" t="s">
        <v>148</v>
      </c>
      <c r="B53" s="1118">
        <v>9183086</v>
      </c>
      <c r="C53" s="1119">
        <v>2421747</v>
      </c>
      <c r="D53"/>
      <c r="E53"/>
      <c r="F53"/>
      <c r="G53"/>
      <c r="H53"/>
      <c r="I53"/>
      <c r="J53"/>
      <c r="K53"/>
      <c r="P53"/>
      <c r="Q53"/>
      <c r="R53"/>
      <c r="S53"/>
    </row>
    <row r="54" spans="1:19">
      <c r="A54" s="1117" t="s">
        <v>387</v>
      </c>
      <c r="B54" s="1118">
        <v>9159281</v>
      </c>
      <c r="C54" s="1119">
        <v>3046710</v>
      </c>
      <c r="D54"/>
      <c r="E54"/>
      <c r="F54"/>
      <c r="G54"/>
      <c r="H54"/>
      <c r="I54"/>
      <c r="J54"/>
      <c r="K54"/>
      <c r="P54"/>
      <c r="Q54"/>
      <c r="R54"/>
      <c r="S54"/>
    </row>
    <row r="55" spans="1:19">
      <c r="A55" s="1117" t="s">
        <v>157</v>
      </c>
      <c r="B55" s="1118">
        <v>367062</v>
      </c>
      <c r="C55" s="1119">
        <v>215394</v>
      </c>
      <c r="D55"/>
      <c r="E55"/>
      <c r="F55"/>
      <c r="G55"/>
      <c r="H55"/>
      <c r="I55"/>
      <c r="J55"/>
      <c r="K55"/>
      <c r="P55"/>
      <c r="Q55"/>
      <c r="R55"/>
      <c r="S55"/>
    </row>
    <row r="56" spans="1:19">
      <c r="A56" s="1117" t="s">
        <v>166</v>
      </c>
      <c r="B56" s="1118">
        <v>129338</v>
      </c>
      <c r="C56" s="1119">
        <v>26352</v>
      </c>
      <c r="D56"/>
      <c r="E56"/>
      <c r="F56"/>
      <c r="G56"/>
      <c r="H56"/>
      <c r="I56"/>
      <c r="J56"/>
      <c r="K56"/>
      <c r="P56"/>
      <c r="Q56"/>
      <c r="R56"/>
      <c r="S56"/>
    </row>
    <row r="57" spans="1:19">
      <c r="A57" s="1117" t="s">
        <v>153</v>
      </c>
      <c r="B57" s="1118">
        <v>6211480</v>
      </c>
      <c r="C57" s="1119">
        <v>1044420</v>
      </c>
      <c r="D57"/>
      <c r="E57"/>
      <c r="F57"/>
      <c r="G57"/>
      <c r="H57"/>
      <c r="I57"/>
      <c r="J57"/>
      <c r="K57"/>
      <c r="P57"/>
      <c r="Q57"/>
      <c r="R57"/>
      <c r="S57"/>
    </row>
    <row r="58" spans="1:19">
      <c r="A58" s="1117" t="s">
        <v>286</v>
      </c>
      <c r="B58" s="1118">
        <v>1329910</v>
      </c>
      <c r="C58" s="1119">
        <v>375809</v>
      </c>
      <c r="D58"/>
      <c r="E58"/>
      <c r="F58"/>
      <c r="G58"/>
      <c r="H58"/>
      <c r="I58"/>
      <c r="J58"/>
      <c r="K58"/>
      <c r="P58"/>
      <c r="Q58"/>
      <c r="R58"/>
      <c r="S58"/>
    </row>
    <row r="59" spans="1:19">
      <c r="A59" s="1117" t="s">
        <v>447</v>
      </c>
      <c r="B59" s="1118">
        <v>36003</v>
      </c>
      <c r="C59" s="1119">
        <v>6532</v>
      </c>
      <c r="D59"/>
      <c r="E59"/>
      <c r="F59"/>
      <c r="G59"/>
      <c r="H59"/>
      <c r="I59"/>
      <c r="J59"/>
      <c r="K59"/>
      <c r="P59"/>
      <c r="Q59"/>
      <c r="R59"/>
      <c r="S59"/>
    </row>
    <row r="60" spans="1:19">
      <c r="A60" s="1117" t="s">
        <v>420</v>
      </c>
      <c r="B60" s="1118">
        <v>51860</v>
      </c>
      <c r="C60" s="1119">
        <v>20500</v>
      </c>
      <c r="D60"/>
      <c r="E60"/>
      <c r="F60"/>
      <c r="G60"/>
      <c r="H60"/>
      <c r="I60"/>
      <c r="J60"/>
      <c r="K60"/>
      <c r="P60"/>
      <c r="Q60"/>
      <c r="R60"/>
      <c r="S60"/>
    </row>
    <row r="61" spans="1:19">
      <c r="A61" s="1117" t="s">
        <v>438</v>
      </c>
      <c r="B61" s="1118">
        <v>192879</v>
      </c>
      <c r="C61" s="1119">
        <v>69602</v>
      </c>
      <c r="D61"/>
      <c r="E61"/>
      <c r="F61"/>
      <c r="G61"/>
      <c r="H61"/>
      <c r="I61"/>
      <c r="J61"/>
      <c r="K61"/>
      <c r="P61"/>
      <c r="Q61"/>
      <c r="R61"/>
      <c r="S61"/>
    </row>
    <row r="62" spans="1:19">
      <c r="A62" s="1117" t="s">
        <v>448</v>
      </c>
      <c r="B62" s="1118">
        <v>36157</v>
      </c>
      <c r="C62" s="1119">
        <v>50050</v>
      </c>
      <c r="D62"/>
      <c r="E62"/>
      <c r="F62"/>
      <c r="G62"/>
      <c r="H62"/>
      <c r="I62"/>
      <c r="J62"/>
      <c r="K62"/>
      <c r="P62"/>
      <c r="Q62"/>
      <c r="R62"/>
      <c r="S62"/>
    </row>
    <row r="63" spans="1:19">
      <c r="A63" s="1117" t="s">
        <v>164</v>
      </c>
      <c r="B63" s="1118">
        <v>970410</v>
      </c>
      <c r="C63" s="1119">
        <v>358730</v>
      </c>
      <c r="D63"/>
      <c r="E63"/>
      <c r="F63"/>
      <c r="G63"/>
      <c r="H63"/>
      <c r="I63"/>
      <c r="J63"/>
      <c r="K63"/>
      <c r="P63"/>
      <c r="Q63"/>
      <c r="R63"/>
      <c r="S63"/>
    </row>
    <row r="64" spans="1:19">
      <c r="A64" s="1117" t="s">
        <v>449</v>
      </c>
      <c r="B64" s="1118">
        <v>76751</v>
      </c>
      <c r="C64" s="1119">
        <v>19602</v>
      </c>
      <c r="D64"/>
      <c r="E64"/>
      <c r="F64"/>
      <c r="G64"/>
      <c r="H64"/>
      <c r="I64"/>
      <c r="J64"/>
      <c r="K64"/>
      <c r="P64"/>
      <c r="Q64"/>
      <c r="R64"/>
      <c r="S64"/>
    </row>
    <row r="65" spans="1:19">
      <c r="A65" s="1117" t="s">
        <v>168</v>
      </c>
      <c r="B65" s="1118">
        <v>311087</v>
      </c>
      <c r="C65" s="1119">
        <v>67791</v>
      </c>
      <c r="D65"/>
      <c r="E65"/>
      <c r="F65"/>
      <c r="G65"/>
      <c r="H65"/>
      <c r="I65"/>
      <c r="J65"/>
      <c r="K65"/>
      <c r="P65"/>
      <c r="Q65"/>
      <c r="R65"/>
      <c r="S65"/>
    </row>
    <row r="66" spans="1:19">
      <c r="A66" s="1117" t="s">
        <v>421</v>
      </c>
      <c r="B66" s="1118">
        <v>502286</v>
      </c>
      <c r="C66" s="1119">
        <v>182927</v>
      </c>
      <c r="D66"/>
      <c r="E66"/>
      <c r="F66"/>
      <c r="G66"/>
      <c r="H66"/>
      <c r="I66"/>
      <c r="J66"/>
      <c r="K66"/>
      <c r="P66"/>
      <c r="Q66"/>
      <c r="R66"/>
      <c r="S66"/>
    </row>
    <row r="67" spans="1:19">
      <c r="A67" s="1117" t="s">
        <v>439</v>
      </c>
      <c r="B67" s="1118">
        <v>192508</v>
      </c>
      <c r="C67" s="1119">
        <v>48604</v>
      </c>
      <c r="D67"/>
      <c r="E67"/>
      <c r="F67"/>
      <c r="G67"/>
      <c r="H67"/>
      <c r="I67"/>
      <c r="J67"/>
      <c r="K67"/>
      <c r="P67"/>
      <c r="Q67"/>
      <c r="R67"/>
      <c r="S67"/>
    </row>
    <row r="68" spans="1:19">
      <c r="A68" s="1117" t="s">
        <v>149</v>
      </c>
      <c r="B68" s="1118">
        <v>18917009</v>
      </c>
      <c r="C68" s="1119">
        <v>5392903</v>
      </c>
      <c r="D68"/>
      <c r="E68"/>
      <c r="F68"/>
      <c r="G68"/>
      <c r="H68"/>
      <c r="I68"/>
      <c r="J68"/>
      <c r="K68"/>
      <c r="P68"/>
      <c r="Q68"/>
      <c r="R68"/>
      <c r="S68"/>
    </row>
    <row r="69" spans="1:19">
      <c r="A69" s="1117" t="s">
        <v>374</v>
      </c>
      <c r="B69" s="1118">
        <v>152233</v>
      </c>
      <c r="C69" s="1119">
        <v>16339</v>
      </c>
      <c r="D69"/>
      <c r="E69"/>
      <c r="F69"/>
      <c r="G69"/>
      <c r="H69"/>
      <c r="I69"/>
      <c r="J69"/>
      <c r="K69"/>
      <c r="P69"/>
      <c r="Q69"/>
      <c r="R69"/>
      <c r="S69"/>
    </row>
    <row r="70" spans="1:19">
      <c r="A70" s="1117" t="s">
        <v>297</v>
      </c>
      <c r="B70" s="1118">
        <v>3321167</v>
      </c>
      <c r="C70" s="1119">
        <v>671958</v>
      </c>
      <c r="D70"/>
      <c r="E70"/>
      <c r="F70"/>
      <c r="G70"/>
      <c r="H70"/>
      <c r="I70"/>
      <c r="J70"/>
      <c r="K70"/>
      <c r="P70"/>
      <c r="Q70"/>
      <c r="R70"/>
      <c r="S70"/>
    </row>
    <row r="71" spans="1:19">
      <c r="A71" s="1117" t="s">
        <v>151</v>
      </c>
      <c r="B71" s="1118">
        <v>3283425</v>
      </c>
      <c r="C71" s="1119">
        <v>880758</v>
      </c>
      <c r="D71"/>
      <c r="E71"/>
      <c r="F71"/>
      <c r="G71"/>
      <c r="H71"/>
      <c r="I71"/>
      <c r="J71"/>
      <c r="K71"/>
      <c r="P71"/>
      <c r="Q71"/>
      <c r="R71"/>
      <c r="S71"/>
    </row>
    <row r="72" spans="1:19">
      <c r="A72" s="1117" t="s">
        <v>167</v>
      </c>
      <c r="B72" s="1118">
        <v>486034</v>
      </c>
      <c r="C72" s="1119">
        <v>185947</v>
      </c>
      <c r="D72"/>
      <c r="E72"/>
      <c r="F72"/>
      <c r="G72"/>
      <c r="H72"/>
      <c r="I72"/>
      <c r="J72"/>
      <c r="K72"/>
      <c r="P72"/>
      <c r="Q72"/>
      <c r="R72"/>
      <c r="S72"/>
    </row>
    <row r="73" spans="1:19">
      <c r="A73" s="1117" t="s">
        <v>450</v>
      </c>
      <c r="B73" s="1118">
        <v>3561</v>
      </c>
      <c r="C73" s="1119">
        <v>795</v>
      </c>
      <c r="D73"/>
      <c r="E73"/>
      <c r="F73"/>
      <c r="G73"/>
      <c r="H73"/>
      <c r="I73"/>
      <c r="J73"/>
      <c r="K73"/>
    </row>
    <row r="74" spans="1:19">
      <c r="A74" s="1117" t="s">
        <v>161</v>
      </c>
      <c r="B74" s="1118">
        <v>1363871</v>
      </c>
      <c r="C74" s="1119">
        <v>342541</v>
      </c>
      <c r="D74"/>
      <c r="E74"/>
      <c r="F74"/>
      <c r="G74"/>
      <c r="H74"/>
      <c r="I74"/>
      <c r="J74"/>
      <c r="K74"/>
    </row>
    <row r="75" spans="1:19">
      <c r="A75" s="1117" t="s">
        <v>298</v>
      </c>
      <c r="B75" s="1118">
        <v>1229041</v>
      </c>
      <c r="C75" s="1119">
        <v>378620</v>
      </c>
      <c r="D75"/>
      <c r="E75"/>
      <c r="F75"/>
      <c r="G75"/>
      <c r="H75"/>
      <c r="I75"/>
      <c r="J75"/>
      <c r="K75"/>
    </row>
    <row r="76" spans="1:19">
      <c r="A76" s="1117" t="s">
        <v>440</v>
      </c>
      <c r="B76" s="1118">
        <v>286425</v>
      </c>
      <c r="C76" s="1119">
        <v>38876</v>
      </c>
      <c r="D76"/>
      <c r="E76"/>
      <c r="F76"/>
      <c r="G76"/>
      <c r="H76"/>
      <c r="I76"/>
      <c r="J76"/>
      <c r="K76"/>
    </row>
    <row r="77" spans="1:19">
      <c r="A77" s="1117" t="s">
        <v>150</v>
      </c>
      <c r="B77" s="1118">
        <v>2764002</v>
      </c>
      <c r="C77" s="1119">
        <v>662752</v>
      </c>
      <c r="D77"/>
      <c r="E77"/>
      <c r="F77"/>
      <c r="G77"/>
      <c r="H77"/>
      <c r="I77"/>
      <c r="J77"/>
      <c r="K77"/>
    </row>
    <row r="78" spans="1:19">
      <c r="A78" s="1117" t="s">
        <v>393</v>
      </c>
      <c r="B78" s="1118">
        <v>86302</v>
      </c>
      <c r="C78" s="1119">
        <v>24617</v>
      </c>
      <c r="D78"/>
      <c r="E78"/>
      <c r="F78"/>
      <c r="G78"/>
      <c r="H78"/>
      <c r="I78"/>
      <c r="J78"/>
      <c r="K78"/>
    </row>
    <row r="79" spans="1:19">
      <c r="A79" s="1117" t="s">
        <v>159</v>
      </c>
      <c r="B79" s="1118">
        <v>881575</v>
      </c>
      <c r="C79" s="1119">
        <v>254938</v>
      </c>
      <c r="D79"/>
      <c r="E79"/>
      <c r="F79"/>
      <c r="G79"/>
      <c r="H79"/>
      <c r="I79"/>
      <c r="J79"/>
      <c r="K79"/>
    </row>
    <row r="80" spans="1:19">
      <c r="A80" s="1117" t="s">
        <v>155</v>
      </c>
      <c r="B80" s="1118">
        <v>6950441</v>
      </c>
      <c r="C80" s="1119">
        <v>1567289</v>
      </c>
      <c r="D80"/>
      <c r="E80"/>
      <c r="F80"/>
      <c r="G80"/>
      <c r="H80"/>
      <c r="I80"/>
      <c r="J80"/>
      <c r="K80"/>
    </row>
    <row r="81" spans="1:11">
      <c r="A81" s="1117" t="s">
        <v>146</v>
      </c>
      <c r="B81" s="1118">
        <v>27491203</v>
      </c>
      <c r="C81" s="1119">
        <v>7067963</v>
      </c>
      <c r="D81"/>
      <c r="E81"/>
      <c r="F81"/>
      <c r="G81"/>
      <c r="H81"/>
      <c r="I81"/>
      <c r="J81"/>
      <c r="K81"/>
    </row>
    <row r="82" spans="1:11">
      <c r="A82" s="1117" t="s">
        <v>451</v>
      </c>
      <c r="B82" s="1118">
        <v>35645</v>
      </c>
      <c r="C82" s="1119">
        <v>80286</v>
      </c>
      <c r="D82"/>
      <c r="E82"/>
      <c r="F82"/>
      <c r="G82"/>
      <c r="H82"/>
      <c r="I82"/>
      <c r="J82"/>
      <c r="K82"/>
    </row>
    <row r="83" spans="1:11">
      <c r="A83" s="1117" t="s">
        <v>444</v>
      </c>
      <c r="B83" s="1118">
        <v>24655</v>
      </c>
      <c r="C83" s="1119">
        <v>7940</v>
      </c>
      <c r="D83"/>
      <c r="E83"/>
      <c r="F83"/>
      <c r="G83"/>
      <c r="H83"/>
      <c r="I83"/>
      <c r="J83"/>
      <c r="K83"/>
    </row>
    <row r="84" spans="1:11">
      <c r="A84" s="1120" t="s">
        <v>436</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483" t="s">
        <v>431</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c r="Y2" s="1483"/>
      <c r="Z2" s="1483"/>
      <c r="AA2" s="1483"/>
    </row>
    <row r="3" spans="1:27" ht="18" customHeight="1">
      <c r="A3" s="1489" t="s">
        <v>432</v>
      </c>
      <c r="B3" s="1489"/>
      <c r="C3" s="1489"/>
      <c r="D3" s="1489"/>
      <c r="E3" s="1489"/>
      <c r="F3" s="1489"/>
      <c r="G3" s="148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7">
        <v>32776</v>
      </c>
      <c r="I11" s="988">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01" t="s">
        <v>71</v>
      </c>
      <c r="B1" s="1401"/>
      <c r="C1" s="1401"/>
      <c r="D1" s="1401"/>
      <c r="E1" s="1401"/>
      <c r="F1" s="1401"/>
      <c r="G1" s="1401"/>
      <c r="H1" s="1401"/>
      <c r="I1" s="1401"/>
      <c r="J1" s="1401"/>
      <c r="K1" s="1401"/>
      <c r="L1" s="1401"/>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07" t="s">
        <v>79</v>
      </c>
      <c r="C3" s="1408"/>
      <c r="D3" s="1408"/>
      <c r="E3" s="1408"/>
      <c r="F3" s="1408"/>
      <c r="G3" s="1409"/>
      <c r="H3" s="1403" t="s">
        <v>55</v>
      </c>
      <c r="I3" s="1404"/>
      <c r="J3" s="1410" t="s">
        <v>264</v>
      </c>
      <c r="K3" s="1405" t="s">
        <v>56</v>
      </c>
      <c r="L3" s="1406"/>
      <c r="M3" s="4"/>
    </row>
    <row r="4" spans="1:18" s="81" customFormat="1" ht="31.5">
      <c r="A4" s="709" t="s">
        <v>57</v>
      </c>
      <c r="B4" s="943" t="s">
        <v>58</v>
      </c>
      <c r="C4" s="93" t="s">
        <v>59</v>
      </c>
      <c r="D4" s="93" t="s">
        <v>60</v>
      </c>
      <c r="E4" s="1087"/>
      <c r="F4" s="1088" t="s">
        <v>392</v>
      </c>
      <c r="G4" s="1089"/>
      <c r="H4" s="942" t="s">
        <v>61</v>
      </c>
      <c r="I4" s="584" t="s">
        <v>73</v>
      </c>
      <c r="J4" s="1411"/>
      <c r="K4" s="82" t="s">
        <v>54</v>
      </c>
      <c r="L4" s="583" t="s">
        <v>64</v>
      </c>
      <c r="M4" s="4"/>
      <c r="O4" s="4"/>
    </row>
    <row r="5" spans="1:18" s="81" customFormat="1" ht="21" customHeight="1" thickBot="1">
      <c r="A5" s="710"/>
      <c r="B5" s="997" t="s">
        <v>502</v>
      </c>
      <c r="C5" s="998" t="s">
        <v>502</v>
      </c>
      <c r="D5" s="998" t="s">
        <v>502</v>
      </c>
      <c r="E5" s="901" t="s">
        <v>106</v>
      </c>
      <c r="F5" s="1084" t="s">
        <v>391</v>
      </c>
      <c r="G5" s="902" t="s">
        <v>62</v>
      </c>
      <c r="H5" s="999" t="s">
        <v>502</v>
      </c>
      <c r="I5" s="707" t="s">
        <v>72</v>
      </c>
      <c r="J5" s="788"/>
      <c r="K5" s="998" t="s">
        <v>502</v>
      </c>
      <c r="L5" s="889" t="s">
        <v>63</v>
      </c>
      <c r="M5" s="4"/>
    </row>
    <row r="6" spans="1:18" s="81" customFormat="1" ht="28.5" customHeight="1" thickBot="1">
      <c r="A6" s="40" t="s">
        <v>22</v>
      </c>
      <c r="B6" s="690">
        <v>9.3843904067911659</v>
      </c>
      <c r="C6" s="691">
        <v>18116.583796894141</v>
      </c>
      <c r="D6" s="691">
        <v>18478.915472832025</v>
      </c>
      <c r="E6" s="895">
        <v>1.3538195801520267</v>
      </c>
      <c r="F6" s="1085">
        <v>5.3630461768359998</v>
      </c>
      <c r="G6" s="903">
        <v>42.012985419283197</v>
      </c>
      <c r="H6" s="692">
        <v>316.54953066013672</v>
      </c>
      <c r="I6" s="895">
        <v>1.5312535011127635</v>
      </c>
      <c r="J6" s="692">
        <v>79.571271528032256</v>
      </c>
      <c r="K6" s="693">
        <v>100</v>
      </c>
      <c r="L6" s="890" t="s">
        <v>23</v>
      </c>
    </row>
    <row r="7" spans="1:18" s="81" customFormat="1" ht="25.5" customHeight="1">
      <c r="A7" s="777" t="s">
        <v>83</v>
      </c>
      <c r="B7" s="838">
        <v>10.759414061171563</v>
      </c>
      <c r="C7" s="839">
        <v>19961.807163583602</v>
      </c>
      <c r="D7" s="839">
        <v>20361.043306855274</v>
      </c>
      <c r="E7" s="904">
        <v>10.915147243942396</v>
      </c>
      <c r="F7" s="896">
        <v>21.378242695690577</v>
      </c>
      <c r="G7" s="905">
        <v>57.233084698331936</v>
      </c>
      <c r="H7" s="694">
        <v>262.57142857142856</v>
      </c>
      <c r="I7" s="896">
        <v>6.1908788663448631</v>
      </c>
      <c r="J7" s="695">
        <v>59.090909090909093</v>
      </c>
      <c r="K7" s="695">
        <v>0.17855320885623915</v>
      </c>
      <c r="L7" s="891">
        <v>-2.2985816427747663E-2</v>
      </c>
    </row>
    <row r="8" spans="1:18" s="81" customFormat="1" ht="24" customHeight="1">
      <c r="A8" s="778" t="s">
        <v>84</v>
      </c>
      <c r="B8" s="840">
        <v>10.446956424147055</v>
      </c>
      <c r="C8" s="696">
        <v>19600.293478699918</v>
      </c>
      <c r="D8" s="696">
        <v>19992.299348273915</v>
      </c>
      <c r="E8" s="906">
        <v>0.37384786888174937</v>
      </c>
      <c r="F8" s="898">
        <v>6.0414731546586014</v>
      </c>
      <c r="G8" s="697">
        <v>40.775534540544449</v>
      </c>
      <c r="H8" s="698">
        <v>349.12659666283088</v>
      </c>
      <c r="I8" s="897">
        <v>0.43906515117355416</v>
      </c>
      <c r="J8" s="699">
        <v>87.435966567808038</v>
      </c>
      <c r="K8" s="699">
        <v>35.465768799102129</v>
      </c>
      <c r="L8" s="892">
        <v>1.4881213091790855</v>
      </c>
      <c r="R8" s="4"/>
    </row>
    <row r="9" spans="1:18" s="81" customFormat="1" ht="24" customHeight="1">
      <c r="A9" s="778" t="s">
        <v>85</v>
      </c>
      <c r="B9" s="840">
        <v>10.453720508508237</v>
      </c>
      <c r="C9" s="696">
        <v>19612.984068495753</v>
      </c>
      <c r="D9" s="696">
        <v>20005.243749865669</v>
      </c>
      <c r="E9" s="906">
        <v>2.4378462865999757</v>
      </c>
      <c r="F9" s="898">
        <v>6.9742337631724727</v>
      </c>
      <c r="G9" s="697">
        <v>40.867221554214623</v>
      </c>
      <c r="H9" s="700">
        <v>394.74363636363637</v>
      </c>
      <c r="I9" s="898">
        <v>1.4885703882271955</v>
      </c>
      <c r="J9" s="701">
        <v>108.20189274447949</v>
      </c>
      <c r="K9" s="701">
        <v>6.7340067340067336</v>
      </c>
      <c r="L9" s="893">
        <v>0.92601845991365916</v>
      </c>
    </row>
    <row r="10" spans="1:18" s="81" customFormat="1" ht="24" customHeight="1">
      <c r="A10" s="778" t="s">
        <v>86</v>
      </c>
      <c r="B10" s="944" t="s">
        <v>80</v>
      </c>
      <c r="C10" s="1251" t="s">
        <v>208</v>
      </c>
      <c r="D10" s="1251" t="s">
        <v>208</v>
      </c>
      <c r="E10" s="1248" t="s">
        <v>80</v>
      </c>
      <c r="F10" s="899" t="s">
        <v>80</v>
      </c>
      <c r="G10" s="945" t="s">
        <v>80</v>
      </c>
      <c r="H10" s="1153" t="s">
        <v>208</v>
      </c>
      <c r="I10" s="899" t="s">
        <v>80</v>
      </c>
      <c r="J10" s="702" t="s">
        <v>80</v>
      </c>
      <c r="K10" s="1145">
        <v>7.1421283542495662E-2</v>
      </c>
      <c r="L10" s="1204" t="s">
        <v>80</v>
      </c>
    </row>
    <row r="11" spans="1:18" s="81" customFormat="1" ht="24" customHeight="1">
      <c r="A11" s="778" t="s">
        <v>78</v>
      </c>
      <c r="B11" s="840">
        <v>7.6288430148311743</v>
      </c>
      <c r="C11" s="696">
        <v>15664.975389797073</v>
      </c>
      <c r="D11" s="696">
        <v>15978.274897593015</v>
      </c>
      <c r="E11" s="906">
        <v>2.1972007036219177</v>
      </c>
      <c r="F11" s="898">
        <v>2.3386137078964966</v>
      </c>
      <c r="G11" s="697">
        <v>48.242327822149342</v>
      </c>
      <c r="H11" s="700">
        <v>286.03905579399139</v>
      </c>
      <c r="I11" s="898">
        <v>1.9066660581847428</v>
      </c>
      <c r="J11" s="701">
        <v>66.658975542224269</v>
      </c>
      <c r="K11" s="701">
        <v>36.848280787674724</v>
      </c>
      <c r="L11" s="893">
        <v>-2.8549071932706767</v>
      </c>
    </row>
    <row r="12" spans="1:18" s="81" customFormat="1" ht="24" customHeight="1" thickBot="1">
      <c r="A12" s="779" t="s">
        <v>87</v>
      </c>
      <c r="B12" s="841">
        <v>9.674487780929427</v>
      </c>
      <c r="C12" s="703">
        <v>18676.617337701595</v>
      </c>
      <c r="D12" s="703">
        <v>19050.149684455628</v>
      </c>
      <c r="E12" s="907">
        <v>-1.0503995683993788</v>
      </c>
      <c r="F12" s="900">
        <v>3.0336368703699388</v>
      </c>
      <c r="G12" s="704">
        <v>42.21761753785124</v>
      </c>
      <c r="H12" s="705">
        <v>289.97890586495811</v>
      </c>
      <c r="I12" s="900">
        <v>-0.22069823173525116</v>
      </c>
      <c r="J12" s="706">
        <v>84.287011807447783</v>
      </c>
      <c r="K12" s="706">
        <v>20.701969186817671</v>
      </c>
      <c r="L12" s="894">
        <v>0.52974492884771607</v>
      </c>
    </row>
    <row r="13" spans="1:18" s="81" customFormat="1" ht="15">
      <c r="A13" s="836"/>
      <c r="B13" s="837"/>
    </row>
    <row r="14" spans="1:18" s="81" customFormat="1" ht="46.5" customHeight="1">
      <c r="A14" s="1402" t="s">
        <v>365</v>
      </c>
      <c r="B14" s="1402"/>
      <c r="C14" s="1402"/>
      <c r="D14" s="1402"/>
      <c r="E14" s="1402"/>
      <c r="F14" s="1402"/>
      <c r="G14" s="1402"/>
      <c r="H14" s="1402"/>
      <c r="I14" s="1402"/>
      <c r="J14" s="1402"/>
      <c r="K14" s="1402"/>
      <c r="L14" s="1402"/>
    </row>
    <row r="15" spans="1:18" s="81" customFormat="1" ht="33.75" customHeight="1">
      <c r="A15" s="1402" t="s">
        <v>435</v>
      </c>
      <c r="B15" s="1402"/>
      <c r="C15" s="1402"/>
      <c r="D15" s="1402"/>
      <c r="E15" s="1402"/>
      <c r="F15" s="1402"/>
      <c r="G15" s="1402"/>
      <c r="H15" s="1402"/>
      <c r="I15" s="1402"/>
      <c r="J15" s="1402"/>
      <c r="K15" s="1402"/>
      <c r="L15" s="1402"/>
    </row>
    <row r="16" spans="1:18" s="81" customFormat="1">
      <c r="A16" s="1402" t="s">
        <v>123</v>
      </c>
      <c r="B16" s="1402"/>
      <c r="C16" s="1402"/>
      <c r="D16" s="1402"/>
      <c r="E16" s="1402"/>
      <c r="F16" s="1402"/>
      <c r="G16" s="1402"/>
      <c r="H16" s="1402"/>
      <c r="I16" s="1402"/>
      <c r="J16" s="1402"/>
      <c r="K16" s="1402"/>
      <c r="L16" s="1402"/>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257</v>
      </c>
    </row>
    <row r="5" spans="1:20" ht="38.25" customHeight="1" thickBot="1">
      <c r="A5" s="1468" t="s">
        <v>481</v>
      </c>
      <c r="B5" s="1468"/>
      <c r="C5" s="1468"/>
      <c r="D5" s="1468"/>
      <c r="E5" s="1468"/>
      <c r="F5" s="1468"/>
      <c r="H5" s="597" t="s">
        <v>278</v>
      </c>
    </row>
    <row r="6" spans="1:20" ht="15.75" customHeight="1" thickBot="1">
      <c r="A6" s="1469" t="s">
        <v>124</v>
      </c>
      <c r="B6" s="1471" t="s">
        <v>480</v>
      </c>
      <c r="C6" s="1472"/>
      <c r="D6" s="1473"/>
      <c r="E6" s="1474" t="s">
        <v>474</v>
      </c>
      <c r="F6" s="1476" t="s">
        <v>475</v>
      </c>
    </row>
    <row r="7" spans="1:20" ht="21" customHeight="1" thickBot="1">
      <c r="A7" s="1488"/>
      <c r="B7" s="1020" t="s">
        <v>263</v>
      </c>
      <c r="C7" s="1020" t="s">
        <v>267</v>
      </c>
      <c r="D7" s="1020" t="s">
        <v>268</v>
      </c>
      <c r="E7" s="1481"/>
      <c r="F7" s="1482"/>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128</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468" t="s">
        <v>482</v>
      </c>
      <c r="B18" s="1468"/>
      <c r="C18" s="1468"/>
      <c r="D18" s="1468"/>
      <c r="E18" s="1468"/>
      <c r="F18" s="1468"/>
      <c r="O18" s="81"/>
      <c r="P18" s="81"/>
      <c r="Q18" s="81"/>
      <c r="R18" s="81"/>
      <c r="S18" s="81"/>
      <c r="T18" s="81"/>
    </row>
    <row r="19" spans="1:20" ht="16.5" customHeight="1" thickBot="1">
      <c r="A19" s="1479" t="s">
        <v>131</v>
      </c>
      <c r="B19" s="1471" t="s">
        <v>480</v>
      </c>
      <c r="C19" s="1472"/>
      <c r="D19" s="1473"/>
      <c r="E19" s="1474" t="s">
        <v>474</v>
      </c>
      <c r="F19" s="1476" t="s">
        <v>475</v>
      </c>
      <c r="K19" s="81"/>
      <c r="L19" s="81"/>
      <c r="M19" s="81"/>
      <c r="O19" s="81"/>
      <c r="P19" s="81"/>
      <c r="Q19" s="81"/>
      <c r="R19" s="81"/>
      <c r="S19" s="81"/>
      <c r="T19" s="81"/>
    </row>
    <row r="20" spans="1:20" ht="21" customHeight="1" thickBot="1">
      <c r="A20" s="1480"/>
      <c r="B20" s="789" t="s">
        <v>263</v>
      </c>
      <c r="C20" s="789" t="s">
        <v>379</v>
      </c>
      <c r="D20" s="789" t="s">
        <v>380</v>
      </c>
      <c r="E20" s="1481"/>
      <c r="F20" s="1482"/>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487"/>
      <c r="B27" s="1487"/>
      <c r="C27" s="1487"/>
      <c r="D27" s="1487"/>
      <c r="E27" s="1487"/>
      <c r="F27" s="1487"/>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478"/>
      <c r="D32" s="1478"/>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478"/>
      <c r="C43" s="1478"/>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483" t="s">
        <v>473</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row>
    <row r="3" spans="1:24" ht="15.75" customHeight="1">
      <c r="A3" s="1484" t="s">
        <v>472</v>
      </c>
      <c r="B3" s="1484"/>
      <c r="C3" s="1484"/>
      <c r="D3" s="1484"/>
      <c r="E3" s="1484"/>
      <c r="F3" s="1484"/>
      <c r="P3" s="550"/>
    </row>
    <row r="4" spans="1:24" ht="4.5" customHeight="1">
      <c r="A4" s="551"/>
      <c r="B4" s="551"/>
      <c r="C4" s="549"/>
      <c r="D4" s="549"/>
    </row>
    <row r="5" spans="1:24" ht="15.75" thickBot="1">
      <c r="A5" s="552" t="s">
        <v>133</v>
      </c>
      <c r="B5" s="1485" t="s">
        <v>134</v>
      </c>
      <c r="C5" s="1485"/>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6"/>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6"/>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6"/>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6"/>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6"/>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6"/>
      <c r="K25" s="872" t="s">
        <v>269</v>
      </c>
      <c r="L25" s="569">
        <v>1029780.338</v>
      </c>
      <c r="M25" s="569">
        <v>275566.08799999999</v>
      </c>
      <c r="N25" s="677">
        <v>3.7369632289441945</v>
      </c>
      <c r="P25" s="872" t="s">
        <v>269</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483" t="s">
        <v>477</v>
      </c>
      <c r="B2" s="1483"/>
      <c r="C2" s="1483"/>
      <c r="D2" s="1483"/>
      <c r="E2" s="1483"/>
      <c r="F2" s="1483"/>
      <c r="G2" s="1483"/>
      <c r="H2" s="1483"/>
      <c r="I2" s="1483"/>
      <c r="J2" s="1483"/>
      <c r="K2" s="1483"/>
      <c r="L2" s="1483"/>
      <c r="M2" s="1483"/>
      <c r="N2" s="1483"/>
      <c r="O2" s="1483"/>
      <c r="P2" s="1483"/>
      <c r="Q2" s="1483"/>
      <c r="R2" s="1483"/>
      <c r="S2" s="1483"/>
      <c r="T2" s="1483"/>
      <c r="U2" s="1483"/>
      <c r="V2" s="1483"/>
      <c r="W2" s="1483"/>
      <c r="X2" s="1483"/>
      <c r="Y2" s="1483"/>
      <c r="Z2" s="1483"/>
      <c r="AA2" s="1483"/>
    </row>
    <row r="3" spans="1:27" ht="18" customHeight="1">
      <c r="A3" s="1489" t="s">
        <v>478</v>
      </c>
      <c r="B3" s="1489"/>
      <c r="C3" s="1489"/>
      <c r="D3" s="1489"/>
      <c r="E3" s="1489"/>
      <c r="F3" s="1489"/>
      <c r="G3" s="148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3" zoomScale="80" zoomScaleNormal="80" workbookViewId="0">
      <selection activeCell="N709" sqref="N709"/>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508" t="s">
        <v>210</v>
      </c>
      <c r="C5" s="1508"/>
      <c r="D5" s="1508"/>
      <c r="E5" s="1508"/>
      <c r="F5" s="1508"/>
      <c r="G5" s="1508"/>
      <c r="H5" s="1508"/>
      <c r="I5" s="1508"/>
      <c r="J5" s="1508"/>
      <c r="K5" s="1508"/>
      <c r="L5" s="1508"/>
    </row>
    <row r="6" spans="2:13" ht="18">
      <c r="B6" s="611"/>
      <c r="C6" s="611"/>
      <c r="D6" s="611"/>
      <c r="E6" s="611"/>
      <c r="F6" s="401" t="s">
        <v>211</v>
      </c>
      <c r="G6" s="611"/>
      <c r="H6" s="611"/>
      <c r="I6" s="611"/>
      <c r="J6" s="611"/>
      <c r="K6" s="611"/>
      <c r="L6" s="611"/>
    </row>
    <row r="7" spans="2:13" s="402" customFormat="1" ht="15">
      <c r="B7" s="1509" t="s">
        <v>212</v>
      </c>
      <c r="C7" s="1511" t="s">
        <v>22</v>
      </c>
      <c r="D7" s="1511" t="s">
        <v>213</v>
      </c>
      <c r="E7" s="1513" t="s">
        <v>214</v>
      </c>
      <c r="F7" s="1514"/>
      <c r="G7" s="1515"/>
      <c r="H7" s="1516" t="s">
        <v>215</v>
      </c>
      <c r="I7" s="1518" t="s">
        <v>216</v>
      </c>
      <c r="J7" s="1519"/>
      <c r="K7" s="1519"/>
      <c r="L7" s="1509"/>
    </row>
    <row r="8" spans="2:13">
      <c r="B8" s="1510"/>
      <c r="C8" s="1512"/>
      <c r="D8" s="1512"/>
      <c r="E8" s="1520" t="s">
        <v>217</v>
      </c>
      <c r="F8" s="1511" t="s">
        <v>218</v>
      </c>
      <c r="G8" s="1511" t="s">
        <v>219</v>
      </c>
      <c r="H8" s="1517"/>
      <c r="I8" s="1520" t="s">
        <v>220</v>
      </c>
      <c r="J8" s="1520" t="s">
        <v>24</v>
      </c>
      <c r="K8" s="1511" t="s">
        <v>221</v>
      </c>
      <c r="L8" s="1520" t="s">
        <v>222</v>
      </c>
    </row>
    <row r="9" spans="2:13">
      <c r="B9" s="1510"/>
      <c r="C9" s="1512"/>
      <c r="D9" s="1512"/>
      <c r="E9" s="1521"/>
      <c r="F9" s="1512"/>
      <c r="G9" s="1512"/>
      <c r="H9" s="1517"/>
      <c r="I9" s="1521"/>
      <c r="J9" s="1521"/>
      <c r="K9" s="1536"/>
      <c r="L9" s="1521"/>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507"/>
      <c r="O105" s="1507"/>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507"/>
      <c r="O121" s="1507"/>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507"/>
      <c r="O145" s="1507"/>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507"/>
      <c r="O171" s="1507"/>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41" t="s">
        <v>248</v>
      </c>
      <c r="D177" s="1541"/>
      <c r="E177" s="1541"/>
      <c r="F177" s="1541"/>
      <c r="G177" s="1541"/>
      <c r="H177" s="1541"/>
      <c r="I177" s="1541"/>
      <c r="J177" s="1541"/>
      <c r="K177" s="1541"/>
      <c r="L177" s="1542"/>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522" t="s">
        <v>212</v>
      </c>
      <c r="C194" s="1524" t="s">
        <v>22</v>
      </c>
      <c r="D194" s="1524" t="s">
        <v>213</v>
      </c>
      <c r="E194" s="1526" t="s">
        <v>214</v>
      </c>
      <c r="F194" s="1527"/>
      <c r="G194" s="1528"/>
      <c r="H194" s="1529" t="s">
        <v>215</v>
      </c>
      <c r="I194" s="1531" t="s">
        <v>216</v>
      </c>
      <c r="J194" s="1532"/>
      <c r="K194" s="1532"/>
      <c r="L194" s="1533"/>
    </row>
    <row r="195" spans="2:12" ht="12.75" customHeight="1">
      <c r="B195" s="1523"/>
      <c r="C195" s="1525"/>
      <c r="D195" s="1525"/>
      <c r="E195" s="1534" t="s">
        <v>217</v>
      </c>
      <c r="F195" s="1524" t="s">
        <v>218</v>
      </c>
      <c r="G195" s="1524" t="s">
        <v>219</v>
      </c>
      <c r="H195" s="1530"/>
      <c r="I195" s="1534" t="s">
        <v>220</v>
      </c>
      <c r="J195" s="1534" t="s">
        <v>24</v>
      </c>
      <c r="K195" s="1524" t="s">
        <v>221</v>
      </c>
      <c r="L195" s="1539" t="s">
        <v>222</v>
      </c>
    </row>
    <row r="196" spans="2:12" ht="12.75" customHeight="1">
      <c r="B196" s="1523"/>
      <c r="C196" s="1525"/>
      <c r="D196" s="1525"/>
      <c r="E196" s="1535"/>
      <c r="F196" s="1525"/>
      <c r="G196" s="1525"/>
      <c r="H196" s="1530"/>
      <c r="I196" s="1537"/>
      <c r="J196" s="1537"/>
      <c r="K196" s="1538"/>
      <c r="L196" s="1540"/>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41" t="s">
        <v>249</v>
      </c>
      <c r="D199" s="1541"/>
      <c r="E199" s="1541"/>
      <c r="F199" s="1541"/>
      <c r="G199" s="1541"/>
      <c r="H199" s="1541"/>
      <c r="I199" s="1541"/>
      <c r="J199" s="1541"/>
      <c r="K199" s="1541"/>
      <c r="L199" s="1542"/>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545" t="s">
        <v>212</v>
      </c>
      <c r="C234" s="1524" t="s">
        <v>22</v>
      </c>
      <c r="D234" s="1524" t="s">
        <v>213</v>
      </c>
      <c r="E234" s="1526" t="s">
        <v>214</v>
      </c>
      <c r="F234" s="1527"/>
      <c r="G234" s="1528"/>
      <c r="H234" s="1529" t="s">
        <v>215</v>
      </c>
      <c r="I234" s="1526" t="s">
        <v>216</v>
      </c>
      <c r="J234" s="1527"/>
      <c r="K234" s="1527"/>
      <c r="L234" s="1527"/>
    </row>
    <row r="235" spans="2:12">
      <c r="B235" s="1546"/>
      <c r="C235" s="1525"/>
      <c r="D235" s="1525"/>
      <c r="E235" s="1534" t="s">
        <v>217</v>
      </c>
      <c r="F235" s="1524" t="s">
        <v>218</v>
      </c>
      <c r="G235" s="1524" t="s">
        <v>219</v>
      </c>
      <c r="H235" s="1530"/>
      <c r="I235" s="1534" t="s">
        <v>220</v>
      </c>
      <c r="J235" s="1534" t="s">
        <v>24</v>
      </c>
      <c r="K235" s="1524" t="s">
        <v>221</v>
      </c>
      <c r="L235" s="1531" t="s">
        <v>222</v>
      </c>
    </row>
    <row r="236" spans="2:12">
      <c r="B236" s="1546"/>
      <c r="C236" s="1525"/>
      <c r="D236" s="1525"/>
      <c r="E236" s="1535"/>
      <c r="F236" s="1525"/>
      <c r="G236" s="1525"/>
      <c r="H236" s="1530"/>
      <c r="I236" s="1535"/>
      <c r="J236" s="1535"/>
      <c r="K236" s="1525"/>
      <c r="L236" s="1543"/>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544" t="s">
        <v>223</v>
      </c>
      <c r="D239" s="1544"/>
      <c r="E239" s="1544"/>
      <c r="F239" s="1544"/>
      <c r="G239" s="1544"/>
      <c r="H239" s="1544"/>
      <c r="I239" s="1544"/>
      <c r="J239" s="1544"/>
      <c r="K239" s="1544"/>
      <c r="L239" s="1544"/>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41" t="s">
        <v>248</v>
      </c>
      <c r="D256" s="1541"/>
      <c r="E256" s="1541"/>
      <c r="F256" s="1541"/>
      <c r="G256" s="1541"/>
      <c r="H256" s="1541"/>
      <c r="I256" s="1541"/>
      <c r="J256" s="1541"/>
      <c r="K256" s="1541"/>
      <c r="L256" s="1541"/>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547" t="s">
        <v>212</v>
      </c>
      <c r="C273" s="1524" t="s">
        <v>22</v>
      </c>
      <c r="D273" s="1524" t="s">
        <v>213</v>
      </c>
      <c r="E273" s="1526" t="s">
        <v>214</v>
      </c>
      <c r="F273" s="1527"/>
      <c r="G273" s="1528"/>
      <c r="H273" s="1529" t="s">
        <v>215</v>
      </c>
      <c r="I273" s="1531" t="s">
        <v>216</v>
      </c>
      <c r="J273" s="1532"/>
      <c r="K273" s="1532"/>
      <c r="L273" s="1532"/>
    </row>
    <row r="274" spans="2:12" ht="11.25" customHeight="1">
      <c r="B274" s="1548"/>
      <c r="C274" s="1525"/>
      <c r="D274" s="1525"/>
      <c r="E274" s="1534" t="s">
        <v>217</v>
      </c>
      <c r="F274" s="1524" t="s">
        <v>218</v>
      </c>
      <c r="G274" s="1524" t="s">
        <v>219</v>
      </c>
      <c r="H274" s="1530"/>
      <c r="I274" s="1534" t="s">
        <v>220</v>
      </c>
      <c r="J274" s="1534" t="s">
        <v>24</v>
      </c>
      <c r="K274" s="1524" t="s">
        <v>221</v>
      </c>
      <c r="L274" s="1531" t="s">
        <v>222</v>
      </c>
    </row>
    <row r="275" spans="2:12" ht="11.25" customHeight="1">
      <c r="B275" s="1548"/>
      <c r="C275" s="1525"/>
      <c r="D275" s="1525"/>
      <c r="E275" s="1535"/>
      <c r="F275" s="1525"/>
      <c r="G275" s="1525"/>
      <c r="H275" s="1530"/>
      <c r="I275" s="1537"/>
      <c r="J275" s="1537"/>
      <c r="K275" s="1538"/>
      <c r="L275" s="1543"/>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41" t="s">
        <v>249</v>
      </c>
      <c r="D278" s="1541"/>
      <c r="E278" s="1541"/>
      <c r="F278" s="1541"/>
      <c r="G278" s="1541"/>
      <c r="H278" s="1541"/>
      <c r="I278" s="1541"/>
      <c r="J278" s="1541"/>
      <c r="K278" s="1541"/>
      <c r="L278" s="1541"/>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534" t="s">
        <v>212</v>
      </c>
      <c r="C313" s="1524" t="s">
        <v>22</v>
      </c>
      <c r="D313" s="1524" t="s">
        <v>213</v>
      </c>
      <c r="E313" s="1526" t="s">
        <v>214</v>
      </c>
      <c r="F313" s="1527"/>
      <c r="G313" s="1528"/>
      <c r="H313" s="1524" t="s">
        <v>215</v>
      </c>
      <c r="I313" s="1526" t="s">
        <v>216</v>
      </c>
      <c r="J313" s="1527"/>
      <c r="K313" s="1527"/>
      <c r="L313" s="1528"/>
    </row>
    <row r="314" spans="2:12" ht="11.25" customHeight="1">
      <c r="B314" s="1535"/>
      <c r="C314" s="1525"/>
      <c r="D314" s="1525"/>
      <c r="E314" s="1551" t="s">
        <v>253</v>
      </c>
      <c r="F314" s="1554" t="s">
        <v>254</v>
      </c>
      <c r="G314" s="1554" t="s">
        <v>255</v>
      </c>
      <c r="H314" s="1525"/>
      <c r="I314" s="1534" t="s">
        <v>220</v>
      </c>
      <c r="J314" s="1534" t="s">
        <v>24</v>
      </c>
      <c r="K314" s="1524" t="s">
        <v>221</v>
      </c>
      <c r="L314" s="1534" t="s">
        <v>222</v>
      </c>
    </row>
    <row r="315" spans="2:12" ht="11.25" customHeight="1">
      <c r="B315" s="1537"/>
      <c r="C315" s="1538"/>
      <c r="D315" s="1538"/>
      <c r="E315" s="1553"/>
      <c r="F315" s="1555"/>
      <c r="G315" s="1555"/>
      <c r="H315" s="1538"/>
      <c r="I315" s="1537"/>
      <c r="J315" s="1537"/>
      <c r="K315" s="1538"/>
      <c r="L315" s="1537"/>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544" t="s">
        <v>223</v>
      </c>
      <c r="D318" s="1544"/>
      <c r="E318" s="1544"/>
      <c r="F318" s="1544"/>
      <c r="G318" s="1544"/>
      <c r="H318" s="1544"/>
      <c r="I318" s="1544"/>
      <c r="J318" s="1544"/>
      <c r="K318" s="1544"/>
      <c r="L318" s="1557"/>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41" t="s">
        <v>248</v>
      </c>
      <c r="D335" s="1541"/>
      <c r="E335" s="1541"/>
      <c r="F335" s="1541"/>
      <c r="G335" s="1541"/>
      <c r="H335" s="1541"/>
      <c r="I335" s="1541"/>
      <c r="J335" s="1541"/>
      <c r="K335" s="1541"/>
      <c r="L335" s="1558"/>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49" t="s">
        <v>212</v>
      </c>
      <c r="C352" s="1524" t="s">
        <v>22</v>
      </c>
      <c r="D352" s="1524" t="s">
        <v>213</v>
      </c>
      <c r="E352" s="1526" t="s">
        <v>214</v>
      </c>
      <c r="F352" s="1527"/>
      <c r="G352" s="1528"/>
      <c r="H352" s="1529" t="s">
        <v>215</v>
      </c>
      <c r="I352" s="1531" t="s">
        <v>216</v>
      </c>
      <c r="J352" s="1532"/>
      <c r="K352" s="1532"/>
      <c r="L352" s="1545"/>
    </row>
    <row r="353" spans="2:12" ht="11.25" customHeight="1">
      <c r="B353" s="1550"/>
      <c r="C353" s="1525"/>
      <c r="D353" s="1525"/>
      <c r="E353" s="1551" t="s">
        <v>253</v>
      </c>
      <c r="F353" s="1554" t="s">
        <v>254</v>
      </c>
      <c r="G353" s="1554" t="s">
        <v>255</v>
      </c>
      <c r="H353" s="1530"/>
      <c r="I353" s="1534" t="s">
        <v>220</v>
      </c>
      <c r="J353" s="1534" t="s">
        <v>24</v>
      </c>
      <c r="K353" s="1524" t="s">
        <v>221</v>
      </c>
      <c r="L353" s="1534" t="s">
        <v>222</v>
      </c>
    </row>
    <row r="354" spans="2:12" ht="11.25" customHeight="1">
      <c r="B354" s="1550"/>
      <c r="C354" s="1525"/>
      <c r="D354" s="1525"/>
      <c r="E354" s="1552"/>
      <c r="F354" s="1556"/>
      <c r="G354" s="1556"/>
      <c r="H354" s="1530"/>
      <c r="I354" s="1537"/>
      <c r="J354" s="1537"/>
      <c r="K354" s="1538"/>
      <c r="L354" s="1537"/>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41" t="s">
        <v>249</v>
      </c>
      <c r="D357" s="1541"/>
      <c r="E357" s="1541"/>
      <c r="F357" s="1541"/>
      <c r="G357" s="1541"/>
      <c r="H357" s="1541"/>
      <c r="I357" s="1541"/>
      <c r="J357" s="1541"/>
      <c r="K357" s="1541"/>
      <c r="L357" s="1558"/>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494" t="s">
        <v>212</v>
      </c>
      <c r="C393" s="1492" t="s">
        <v>22</v>
      </c>
      <c r="D393" s="1492" t="s">
        <v>213</v>
      </c>
      <c r="E393" s="1503" t="s">
        <v>214</v>
      </c>
      <c r="F393" s="1504"/>
      <c r="G393" s="1505"/>
      <c r="H393" s="1498" t="s">
        <v>215</v>
      </c>
      <c r="I393" s="1503" t="s">
        <v>216</v>
      </c>
      <c r="J393" s="1504"/>
      <c r="K393" s="1504"/>
      <c r="L393" s="1505"/>
    </row>
    <row r="394" spans="2:12" ht="11.25" customHeight="1">
      <c r="B394" s="1506"/>
      <c r="C394" s="1493"/>
      <c r="D394" s="1493"/>
      <c r="E394" s="1561" t="s">
        <v>253</v>
      </c>
      <c r="F394" s="1563" t="s">
        <v>254</v>
      </c>
      <c r="G394" s="1563" t="s">
        <v>255</v>
      </c>
      <c r="H394" s="1499"/>
      <c r="I394" s="1494" t="s">
        <v>220</v>
      </c>
      <c r="J394" s="1494" t="s">
        <v>24</v>
      </c>
      <c r="K394" s="1492" t="s">
        <v>221</v>
      </c>
      <c r="L394" s="1494" t="s">
        <v>222</v>
      </c>
    </row>
    <row r="395" spans="2:12" ht="11.25" customHeight="1">
      <c r="B395" s="1506"/>
      <c r="C395" s="1493"/>
      <c r="D395" s="1493"/>
      <c r="E395" s="1562"/>
      <c r="F395" s="1564"/>
      <c r="G395" s="1564"/>
      <c r="H395" s="1499"/>
      <c r="I395" s="1506"/>
      <c r="J395" s="1506"/>
      <c r="K395" s="1493"/>
      <c r="L395" s="1495"/>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9" t="s">
        <v>223</v>
      </c>
      <c r="D398" s="1559"/>
      <c r="E398" s="1559"/>
      <c r="F398" s="1559"/>
      <c r="G398" s="1559"/>
      <c r="H398" s="1559"/>
      <c r="I398" s="1559"/>
      <c r="J398" s="1559"/>
      <c r="K398" s="1559"/>
      <c r="L398" s="1560"/>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490" t="s">
        <v>248</v>
      </c>
      <c r="D415" s="1490"/>
      <c r="E415" s="1490"/>
      <c r="F415" s="1490"/>
      <c r="G415" s="1490"/>
      <c r="H415" s="1490"/>
      <c r="I415" s="1490"/>
      <c r="J415" s="1490"/>
      <c r="K415" s="1490"/>
      <c r="L415" s="1565"/>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66" t="s">
        <v>212</v>
      </c>
      <c r="C432" s="1492" t="s">
        <v>22</v>
      </c>
      <c r="D432" s="1492" t="s">
        <v>213</v>
      </c>
      <c r="E432" s="1503" t="s">
        <v>214</v>
      </c>
      <c r="F432" s="1504"/>
      <c r="G432" s="1505"/>
      <c r="H432" s="1498" t="s">
        <v>215</v>
      </c>
      <c r="I432" s="1500" t="s">
        <v>216</v>
      </c>
      <c r="J432" s="1501"/>
      <c r="K432" s="1501"/>
      <c r="L432" s="1568"/>
    </row>
    <row r="433" spans="2:12" ht="11.25" customHeight="1">
      <c r="B433" s="1567"/>
      <c r="C433" s="1493"/>
      <c r="D433" s="1493"/>
      <c r="E433" s="1561" t="s">
        <v>253</v>
      </c>
      <c r="F433" s="1563" t="s">
        <v>254</v>
      </c>
      <c r="G433" s="1563" t="s">
        <v>255</v>
      </c>
      <c r="H433" s="1499"/>
      <c r="I433" s="1494" t="s">
        <v>220</v>
      </c>
      <c r="J433" s="1494" t="s">
        <v>24</v>
      </c>
      <c r="K433" s="1492" t="s">
        <v>221</v>
      </c>
      <c r="L433" s="1494" t="s">
        <v>222</v>
      </c>
    </row>
    <row r="434" spans="2:12" ht="11.25" customHeight="1">
      <c r="B434" s="1567"/>
      <c r="C434" s="1493"/>
      <c r="D434" s="1493"/>
      <c r="E434" s="1562"/>
      <c r="F434" s="1564"/>
      <c r="G434" s="1564"/>
      <c r="H434" s="1499"/>
      <c r="I434" s="1495"/>
      <c r="J434" s="1495"/>
      <c r="K434" s="1569"/>
      <c r="L434" s="1495"/>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490" t="s">
        <v>249</v>
      </c>
      <c r="D437" s="1490"/>
      <c r="E437" s="1490"/>
      <c r="F437" s="1490"/>
      <c r="G437" s="1490"/>
      <c r="H437" s="1490"/>
      <c r="I437" s="1490"/>
      <c r="J437" s="1490"/>
      <c r="K437" s="1490"/>
      <c r="L437" s="1565"/>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494" t="s">
        <v>212</v>
      </c>
      <c r="C475" s="1492" t="s">
        <v>22</v>
      </c>
      <c r="D475" s="1492" t="s">
        <v>213</v>
      </c>
      <c r="E475" s="1503" t="s">
        <v>214</v>
      </c>
      <c r="F475" s="1504"/>
      <c r="G475" s="1505"/>
      <c r="H475" s="1498" t="s">
        <v>215</v>
      </c>
      <c r="I475" s="1503" t="s">
        <v>216</v>
      </c>
      <c r="J475" s="1504"/>
      <c r="K475" s="1504"/>
      <c r="L475" s="1505"/>
    </row>
    <row r="476" spans="2:12" ht="11.25" customHeight="1">
      <c r="B476" s="1506"/>
      <c r="C476" s="1493"/>
      <c r="D476" s="1493"/>
      <c r="E476" s="1561" t="s">
        <v>253</v>
      </c>
      <c r="F476" s="1563" t="s">
        <v>254</v>
      </c>
      <c r="G476" s="1563" t="s">
        <v>255</v>
      </c>
      <c r="H476" s="1499"/>
      <c r="I476" s="1494" t="s">
        <v>220</v>
      </c>
      <c r="J476" s="1494" t="s">
        <v>24</v>
      </c>
      <c r="K476" s="1492" t="s">
        <v>221</v>
      </c>
      <c r="L476" s="1494" t="s">
        <v>222</v>
      </c>
    </row>
    <row r="477" spans="2:12" ht="11.25" customHeight="1">
      <c r="B477" s="1506"/>
      <c r="C477" s="1493"/>
      <c r="D477" s="1493"/>
      <c r="E477" s="1562"/>
      <c r="F477" s="1564"/>
      <c r="G477" s="1564"/>
      <c r="H477" s="1499"/>
      <c r="I477" s="1506"/>
      <c r="J477" s="1506"/>
      <c r="K477" s="1493"/>
      <c r="L477" s="1495"/>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9" t="s">
        <v>223</v>
      </c>
      <c r="D480" s="1559"/>
      <c r="E480" s="1559"/>
      <c r="F480" s="1559"/>
      <c r="G480" s="1559"/>
      <c r="H480" s="1559"/>
      <c r="I480" s="1559"/>
      <c r="J480" s="1559"/>
      <c r="K480" s="1559"/>
      <c r="L480" s="1560"/>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490" t="s">
        <v>248</v>
      </c>
      <c r="D497" s="1490"/>
      <c r="E497" s="1490"/>
      <c r="F497" s="1490"/>
      <c r="G497" s="1490"/>
      <c r="H497" s="1490"/>
      <c r="I497" s="1490"/>
      <c r="J497" s="1490"/>
      <c r="K497" s="1490"/>
      <c r="L497" s="1565"/>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66" t="s">
        <v>212</v>
      </c>
      <c r="C514" s="1492" t="s">
        <v>22</v>
      </c>
      <c r="D514" s="1492" t="s">
        <v>213</v>
      </c>
      <c r="E514" s="1503" t="s">
        <v>214</v>
      </c>
      <c r="F514" s="1504"/>
      <c r="G514" s="1505"/>
      <c r="H514" s="1498" t="s">
        <v>215</v>
      </c>
      <c r="I514" s="1500" t="s">
        <v>216</v>
      </c>
      <c r="J514" s="1501"/>
      <c r="K514" s="1501"/>
      <c r="L514" s="1568"/>
    </row>
    <row r="515" spans="2:12" ht="11.25" customHeight="1">
      <c r="B515" s="1567"/>
      <c r="C515" s="1493"/>
      <c r="D515" s="1493"/>
      <c r="E515" s="1561" t="s">
        <v>253</v>
      </c>
      <c r="F515" s="1563" t="s">
        <v>254</v>
      </c>
      <c r="G515" s="1563" t="s">
        <v>255</v>
      </c>
      <c r="H515" s="1499"/>
      <c r="I515" s="1494" t="s">
        <v>220</v>
      </c>
      <c r="J515" s="1494" t="s">
        <v>24</v>
      </c>
      <c r="K515" s="1492" t="s">
        <v>221</v>
      </c>
      <c r="L515" s="1494" t="s">
        <v>222</v>
      </c>
    </row>
    <row r="516" spans="2:12" ht="11.25" customHeight="1">
      <c r="B516" s="1567"/>
      <c r="C516" s="1493"/>
      <c r="D516" s="1493"/>
      <c r="E516" s="1562"/>
      <c r="F516" s="1564"/>
      <c r="G516" s="1564"/>
      <c r="H516" s="1499"/>
      <c r="I516" s="1495"/>
      <c r="J516" s="1495"/>
      <c r="K516" s="1569"/>
      <c r="L516" s="1495"/>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490" t="s">
        <v>249</v>
      </c>
      <c r="D519" s="1490"/>
      <c r="E519" s="1490"/>
      <c r="F519" s="1490"/>
      <c r="G519" s="1490"/>
      <c r="H519" s="1490"/>
      <c r="I519" s="1490"/>
      <c r="J519" s="1490"/>
      <c r="K519" s="1490"/>
      <c r="L519" s="1565"/>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568" t="s">
        <v>212</v>
      </c>
      <c r="C558" s="1492" t="s">
        <v>22</v>
      </c>
      <c r="D558" s="1492" t="s">
        <v>213</v>
      </c>
      <c r="E558" s="1503" t="s">
        <v>214</v>
      </c>
      <c r="F558" s="1504"/>
      <c r="G558" s="1505"/>
      <c r="H558" s="1498" t="s">
        <v>215</v>
      </c>
      <c r="I558" s="1503" t="s">
        <v>216</v>
      </c>
      <c r="J558" s="1504"/>
      <c r="K558" s="1504"/>
      <c r="L558"/>
    </row>
    <row r="559" spans="2:12" ht="12.75" customHeight="1">
      <c r="B559" s="1572"/>
      <c r="C559" s="1493"/>
      <c r="D559" s="1493"/>
      <c r="E559" s="1494" t="s">
        <v>253</v>
      </c>
      <c r="F559" s="1492" t="s">
        <v>254</v>
      </c>
      <c r="G559" s="1492" t="s">
        <v>255</v>
      </c>
      <c r="H559" s="1499"/>
      <c r="I559" s="1494" t="s">
        <v>220</v>
      </c>
      <c r="J559" s="1494" t="s">
        <v>24</v>
      </c>
      <c r="K559" s="1492" t="s">
        <v>294</v>
      </c>
      <c r="L559"/>
    </row>
    <row r="560" spans="2:12" ht="12.75">
      <c r="B560" s="1572"/>
      <c r="C560" s="1493"/>
      <c r="D560" s="1493"/>
      <c r="E560" s="1506"/>
      <c r="F560" s="1493"/>
      <c r="G560" s="1493"/>
      <c r="H560" s="1499"/>
      <c r="I560" s="1506"/>
      <c r="J560" s="1506"/>
      <c r="K560" s="1493"/>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9" t="s">
        <v>223</v>
      </c>
      <c r="D563" s="1559"/>
      <c r="E563" s="1559"/>
      <c r="F563" s="1559"/>
      <c r="G563" s="1559"/>
      <c r="H563" s="1559"/>
      <c r="I563" s="1559"/>
      <c r="J563" s="1559"/>
      <c r="K563" s="1559"/>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490" t="s">
        <v>248</v>
      </c>
      <c r="D580" s="1490"/>
      <c r="E580" s="1490"/>
      <c r="F580" s="1490"/>
      <c r="G580" s="1490"/>
      <c r="H580" s="1490"/>
      <c r="I580" s="1490"/>
      <c r="J580" s="1490"/>
      <c r="K580" s="1490"/>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70" t="s">
        <v>212</v>
      </c>
      <c r="C597" s="1492" t="s">
        <v>22</v>
      </c>
      <c r="D597" s="1492" t="s">
        <v>213</v>
      </c>
      <c r="E597" s="1503" t="s">
        <v>214</v>
      </c>
      <c r="F597" s="1504"/>
      <c r="G597" s="1505"/>
      <c r="H597" s="1498" t="s">
        <v>215</v>
      </c>
      <c r="I597" s="1500" t="s">
        <v>216</v>
      </c>
      <c r="J597" s="1501"/>
      <c r="K597" s="1501"/>
      <c r="L597"/>
    </row>
    <row r="598" spans="2:12" ht="12.75" customHeight="1">
      <c r="B598" s="1571"/>
      <c r="C598" s="1493"/>
      <c r="D598" s="1493"/>
      <c r="E598" s="1494" t="s">
        <v>253</v>
      </c>
      <c r="F598" s="1492" t="s">
        <v>254</v>
      </c>
      <c r="G598" s="1492" t="s">
        <v>255</v>
      </c>
      <c r="H598" s="1499"/>
      <c r="I598" s="1494" t="s">
        <v>220</v>
      </c>
      <c r="J598" s="1494" t="s">
        <v>24</v>
      </c>
      <c r="K598" s="1492" t="s">
        <v>221</v>
      </c>
      <c r="L598"/>
    </row>
    <row r="599" spans="2:12" ht="12.75" customHeight="1">
      <c r="B599" s="1571"/>
      <c r="C599" s="1493"/>
      <c r="D599" s="1493"/>
      <c r="E599" s="1506"/>
      <c r="F599" s="1493"/>
      <c r="G599" s="1493"/>
      <c r="H599" s="1499"/>
      <c r="I599" s="1495"/>
      <c r="J599" s="1495"/>
      <c r="K599" s="1569"/>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490" t="s">
        <v>249</v>
      </c>
      <c r="D602" s="1490"/>
      <c r="E602" s="1490"/>
      <c r="F602" s="1490"/>
      <c r="G602" s="1490"/>
      <c r="H602" s="1490"/>
      <c r="I602" s="1490"/>
      <c r="J602" s="1490"/>
      <c r="K602" s="1490"/>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250</v>
      </c>
      <c r="G620" s="983"/>
      <c r="H620" s="983"/>
      <c r="I620" s="983"/>
      <c r="J620" s="984"/>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6" t="s">
        <v>382</v>
      </c>
      <c r="C636" s="1576"/>
      <c r="D636" s="1576"/>
      <c r="E636" s="1576"/>
      <c r="F636" s="1576"/>
      <c r="G636" s="1576"/>
      <c r="H636" s="1576"/>
      <c r="I636" s="1576"/>
      <c r="J636" s="1576"/>
      <c r="K636" s="1576"/>
    </row>
    <row r="637" spans="2:12" ht="18.75" thickBot="1">
      <c r="B637" s="756"/>
      <c r="C637" s="756"/>
      <c r="D637" s="756"/>
      <c r="E637" s="756"/>
      <c r="F637" s="757" t="s">
        <v>211</v>
      </c>
      <c r="G637" s="756"/>
      <c r="H637" s="756"/>
      <c r="I637" s="756"/>
      <c r="J637" s="756"/>
      <c r="K637" s="756"/>
    </row>
    <row r="638" spans="2:12" ht="12.75" customHeight="1">
      <c r="B638" s="1577" t="s">
        <v>212</v>
      </c>
      <c r="C638" s="1579" t="s">
        <v>22</v>
      </c>
      <c r="D638" s="1579" t="s">
        <v>213</v>
      </c>
      <c r="E638" s="1580" t="s">
        <v>214</v>
      </c>
      <c r="F638" s="1581"/>
      <c r="G638" s="1582"/>
      <c r="H638" s="1583" t="s">
        <v>215</v>
      </c>
      <c r="I638" s="1580" t="s">
        <v>216</v>
      </c>
      <c r="J638" s="1581"/>
      <c r="K638" s="1584"/>
    </row>
    <row r="639" spans="2:12" ht="11.25" customHeight="1">
      <c r="B639" s="1578"/>
      <c r="C639" s="1493"/>
      <c r="D639" s="1493"/>
      <c r="E639" s="1494" t="s">
        <v>253</v>
      </c>
      <c r="F639" s="1492" t="s">
        <v>254</v>
      </c>
      <c r="G639" s="1492" t="s">
        <v>255</v>
      </c>
      <c r="H639" s="1499"/>
      <c r="I639" s="1494" t="s">
        <v>220</v>
      </c>
      <c r="J639" s="1494" t="s">
        <v>24</v>
      </c>
      <c r="K639" s="1496" t="s">
        <v>294</v>
      </c>
    </row>
    <row r="640" spans="2:12" ht="11.25" customHeight="1">
      <c r="B640" s="1578"/>
      <c r="C640" s="1493"/>
      <c r="D640" s="1493"/>
      <c r="E640" s="1506"/>
      <c r="F640" s="1493"/>
      <c r="G640" s="1493"/>
      <c r="H640" s="1499"/>
      <c r="I640" s="1506"/>
      <c r="J640" s="1506"/>
      <c r="K640" s="1585"/>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59" t="s">
        <v>223</v>
      </c>
      <c r="D643" s="1559"/>
      <c r="E643" s="1559"/>
      <c r="F643" s="1559"/>
      <c r="G643" s="1559"/>
      <c r="H643" s="1559"/>
      <c r="I643" s="1559"/>
      <c r="J643" s="1559"/>
      <c r="K643" s="1573"/>
    </row>
    <row r="644" spans="2:11" ht="12.75">
      <c r="B644" s="1072"/>
      <c r="C644" s="630"/>
      <c r="D644" s="630"/>
      <c r="E644" s="630"/>
      <c r="F644" s="630"/>
      <c r="G644" s="630"/>
      <c r="H644" s="630"/>
      <c r="I644" s="630"/>
      <c r="J644" s="630"/>
      <c r="K644" s="1073"/>
    </row>
    <row r="645" spans="2:11" ht="12.75">
      <c r="B645" s="1123" t="s">
        <v>224</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225</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226</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227</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228</v>
      </c>
      <c r="C649" s="1097">
        <f>SUM(D649+H649)</f>
        <v>141955</v>
      </c>
      <c r="D649" s="656">
        <v>3254</v>
      </c>
      <c r="E649" s="1102">
        <v>1374</v>
      </c>
      <c r="F649" s="1092">
        <v>1580</v>
      </c>
      <c r="G649" s="1092">
        <v>300</v>
      </c>
      <c r="H649" s="656">
        <v>138701</v>
      </c>
      <c r="I649" s="1102">
        <v>23058</v>
      </c>
      <c r="J649" s="1102">
        <v>36148</v>
      </c>
      <c r="K649" s="1126">
        <v>79495</v>
      </c>
    </row>
    <row r="650" spans="2:11" ht="12.75">
      <c r="B650" s="1123" t="s">
        <v>229</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230</v>
      </c>
      <c r="C651" s="1097">
        <f>SUM(D651+H651)</f>
        <v>176233</v>
      </c>
      <c r="D651" s="657">
        <v>4202</v>
      </c>
      <c r="E651" s="1099">
        <v>1869</v>
      </c>
      <c r="F651" s="1100">
        <v>2029</v>
      </c>
      <c r="G651" s="1100">
        <v>304</v>
      </c>
      <c r="H651" s="1097">
        <v>172031</v>
      </c>
      <c r="I651" s="1099">
        <v>31264</v>
      </c>
      <c r="J651" s="1099">
        <v>50784</v>
      </c>
      <c r="K651" s="1125">
        <v>89983</v>
      </c>
    </row>
    <row r="652" spans="2:11" ht="12.75">
      <c r="B652" s="1123" t="s">
        <v>231</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232</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233</v>
      </c>
      <c r="C654" s="1097">
        <f>SUM(D654+H654)</f>
        <v>167227</v>
      </c>
      <c r="D654" s="657">
        <v>4810</v>
      </c>
      <c r="E654" s="1099">
        <v>2454</v>
      </c>
      <c r="F654" s="1099">
        <v>1999</v>
      </c>
      <c r="G654" s="1099">
        <v>357</v>
      </c>
      <c r="H654" s="1098">
        <v>162417</v>
      </c>
      <c r="I654" s="1099">
        <v>27314</v>
      </c>
      <c r="J654" s="1099">
        <v>55182</v>
      </c>
      <c r="K654" s="1125">
        <v>79921</v>
      </c>
    </row>
    <row r="655" spans="2:11" ht="12.75">
      <c r="B655" s="1128" t="s">
        <v>234</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235</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490" t="s">
        <v>248</v>
      </c>
      <c r="D660" s="1490"/>
      <c r="E660" s="1490"/>
      <c r="F660" s="1490"/>
      <c r="G660" s="1490"/>
      <c r="H660" s="1490"/>
      <c r="I660" s="1490"/>
      <c r="J660" s="1490"/>
      <c r="K660" s="1491"/>
    </row>
    <row r="661" spans="2:11" ht="12.75">
      <c r="B661" s="1072"/>
      <c r="C661" s="1078"/>
      <c r="D661" s="1078"/>
      <c r="E661" s="1078"/>
      <c r="F661" s="1078"/>
      <c r="G661" s="1078"/>
      <c r="H661" s="1078"/>
      <c r="I661" s="1078"/>
      <c r="J661" s="1078"/>
      <c r="K661" s="1133"/>
    </row>
    <row r="662" spans="2:11" ht="12.75">
      <c r="B662" s="1134" t="s">
        <v>224</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225</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226</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227</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228</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229</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230</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231</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232</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233</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234</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235</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445</v>
      </c>
    </row>
    <row r="676" spans="2:14" ht="12.75">
      <c r="B676" s="1135"/>
      <c r="C676" s="1079"/>
      <c r="D676" s="1079"/>
      <c r="E676" s="1079"/>
      <c r="F676" s="1079"/>
      <c r="G676" s="1079"/>
      <c r="H676" s="1079"/>
      <c r="I676" s="1079"/>
      <c r="J676" s="1079"/>
      <c r="K676" s="1136"/>
    </row>
    <row r="677" spans="2:14" ht="12.75" customHeight="1">
      <c r="B677" s="1574" t="s">
        <v>212</v>
      </c>
      <c r="C677" s="1492" t="s">
        <v>22</v>
      </c>
      <c r="D677" s="1492" t="s">
        <v>213</v>
      </c>
      <c r="E677" s="1503" t="s">
        <v>214</v>
      </c>
      <c r="F677" s="1504"/>
      <c r="G677" s="1505"/>
      <c r="H677" s="1498" t="s">
        <v>215</v>
      </c>
      <c r="I677" s="1500" t="s">
        <v>216</v>
      </c>
      <c r="J677" s="1501"/>
      <c r="K677" s="1502"/>
    </row>
    <row r="678" spans="2:14" ht="11.25" customHeight="1">
      <c r="B678" s="1575"/>
      <c r="C678" s="1493"/>
      <c r="D678" s="1493"/>
      <c r="E678" s="1494" t="s">
        <v>253</v>
      </c>
      <c r="F678" s="1492" t="s">
        <v>254</v>
      </c>
      <c r="G678" s="1492" t="s">
        <v>255</v>
      </c>
      <c r="H678" s="1499"/>
      <c r="I678" s="1494" t="s">
        <v>220</v>
      </c>
      <c r="J678" s="1494" t="s">
        <v>24</v>
      </c>
      <c r="K678" s="1496" t="s">
        <v>221</v>
      </c>
    </row>
    <row r="679" spans="2:14" ht="11.25" customHeight="1">
      <c r="B679" s="1575"/>
      <c r="C679" s="1493"/>
      <c r="D679" s="1493"/>
      <c r="E679" s="1506"/>
      <c r="F679" s="1493"/>
      <c r="G679" s="1493"/>
      <c r="H679" s="1499"/>
      <c r="I679" s="1495"/>
      <c r="J679" s="1495"/>
      <c r="K679" s="1497"/>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490" t="s">
        <v>249</v>
      </c>
      <c r="D682" s="1490"/>
      <c r="E682" s="1490"/>
      <c r="F682" s="1490"/>
      <c r="G682" s="1490"/>
      <c r="H682" s="1490"/>
      <c r="I682" s="1490"/>
      <c r="J682" s="1490"/>
      <c r="K682" s="1491"/>
    </row>
    <row r="683" spans="2:14" ht="12.75">
      <c r="B683" s="1074"/>
      <c r="C683" s="1082"/>
      <c r="D683" s="1082"/>
      <c r="E683" s="1082"/>
      <c r="F683" s="1082"/>
      <c r="G683" s="1082"/>
      <c r="H683" s="1082"/>
      <c r="I683" s="1082"/>
      <c r="J683" s="1082"/>
      <c r="K683" s="1138"/>
    </row>
    <row r="684" spans="2:14" ht="12.75">
      <c r="B684" s="1134" t="s">
        <v>224</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225</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226</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227</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228</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229</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230</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231</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232</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233</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234</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235</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250</v>
      </c>
      <c r="G700" s="1142"/>
      <c r="H700" s="1142"/>
      <c r="I700" s="1142"/>
      <c r="J700" s="1143"/>
      <c r="K700" s="1144"/>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6" t="s">
        <v>446</v>
      </c>
      <c r="C715" s="1576"/>
      <c r="D715" s="1576"/>
      <c r="E715" s="1576"/>
      <c r="F715" s="1576"/>
      <c r="G715" s="1576"/>
      <c r="H715" s="1576"/>
      <c r="I715" s="1576"/>
      <c r="J715" s="1576"/>
      <c r="K715" s="1576"/>
      <c r="L715"/>
    </row>
    <row r="716" spans="2:12" ht="18.75" thickBot="1">
      <c r="B716" s="1113"/>
      <c r="C716" s="1113"/>
      <c r="D716" s="1113"/>
      <c r="E716" s="1113"/>
      <c r="F716" s="757" t="s">
        <v>211</v>
      </c>
      <c r="G716" s="1113"/>
      <c r="H716" s="1113"/>
      <c r="I716" s="1113"/>
      <c r="J716" s="1113"/>
      <c r="K716" s="1113"/>
    </row>
    <row r="717" spans="2:12" ht="12.75" customHeight="1">
      <c r="B717" s="1577" t="s">
        <v>212</v>
      </c>
      <c r="C717" s="1579" t="s">
        <v>22</v>
      </c>
      <c r="D717" s="1579" t="s">
        <v>213</v>
      </c>
      <c r="E717" s="1586" t="s">
        <v>214</v>
      </c>
      <c r="F717" s="1587"/>
      <c r="G717" s="1588"/>
      <c r="H717" s="1579" t="s">
        <v>215</v>
      </c>
      <c r="I717" s="1586" t="s">
        <v>216</v>
      </c>
      <c r="J717" s="1587"/>
      <c r="K717" s="1589"/>
    </row>
    <row r="718" spans="2:12" ht="11.25" customHeight="1">
      <c r="B718" s="1578"/>
      <c r="C718" s="1493"/>
      <c r="D718" s="1493"/>
      <c r="E718" s="1506" t="s">
        <v>253</v>
      </c>
      <c r="F718" s="1493" t="s">
        <v>254</v>
      </c>
      <c r="G718" s="1493" t="s">
        <v>255</v>
      </c>
      <c r="H718" s="1493"/>
      <c r="I718" s="1506" t="s">
        <v>220</v>
      </c>
      <c r="J718" s="1506" t="s">
        <v>24</v>
      </c>
      <c r="K718" s="1585" t="s">
        <v>294</v>
      </c>
    </row>
    <row r="719" spans="2:12" ht="17.25" customHeight="1">
      <c r="B719" s="1578"/>
      <c r="C719" s="1493"/>
      <c r="D719" s="1493"/>
      <c r="E719" s="1506"/>
      <c r="F719" s="1493"/>
      <c r="G719" s="1493"/>
      <c r="H719" s="1493"/>
      <c r="I719" s="1506"/>
      <c r="J719" s="1506"/>
      <c r="K719" s="1585"/>
    </row>
    <row r="720" spans="2:12" ht="11.25" customHeight="1">
      <c r="B720" s="1389">
        <v>0</v>
      </c>
      <c r="C720" s="655">
        <v>1</v>
      </c>
      <c r="D720" s="655">
        <v>2</v>
      </c>
      <c r="E720" s="1390">
        <v>3</v>
      </c>
      <c r="F720" s="1390">
        <v>4</v>
      </c>
      <c r="G720" s="655">
        <v>5</v>
      </c>
      <c r="H720" s="655">
        <v>6</v>
      </c>
      <c r="I720" s="655">
        <v>7</v>
      </c>
      <c r="J720" s="655">
        <v>8</v>
      </c>
      <c r="K720" s="1391">
        <v>9</v>
      </c>
    </row>
    <row r="721" spans="2:11" ht="12.75">
      <c r="B721" s="1072"/>
      <c r="C721" s="630"/>
      <c r="D721" s="630"/>
      <c r="E721" s="630"/>
      <c r="F721" s="630"/>
      <c r="G721" s="630"/>
      <c r="H721" s="630"/>
      <c r="I721" s="630"/>
      <c r="J721" s="630"/>
      <c r="K721" s="1073"/>
    </row>
    <row r="722" spans="2:11" ht="14.25">
      <c r="B722" s="1074"/>
      <c r="C722" s="1559" t="s">
        <v>223</v>
      </c>
      <c r="D722" s="1559"/>
      <c r="E722" s="1559"/>
      <c r="F722" s="1559"/>
      <c r="G722" s="1559"/>
      <c r="H722" s="1559"/>
      <c r="I722" s="1559"/>
      <c r="J722" s="1559"/>
      <c r="K722" s="1573"/>
    </row>
    <row r="723" spans="2:11" ht="12.75">
      <c r="B723" s="1072"/>
      <c r="C723" s="630"/>
      <c r="D723" s="630"/>
      <c r="E723" s="630"/>
      <c r="F723" s="630"/>
      <c r="G723" s="630"/>
      <c r="H723" s="630"/>
      <c r="I723" s="630"/>
      <c r="J723" s="630"/>
      <c r="K723" s="1073"/>
    </row>
    <row r="724" spans="2:11" ht="12.75">
      <c r="B724" s="1123" t="s">
        <v>224</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225</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226</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227</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228</v>
      </c>
      <c r="C728" s="1097">
        <f>SUM(D728+H728)</f>
        <v>152123</v>
      </c>
      <c r="D728" s="656">
        <v>3693</v>
      </c>
      <c r="E728" s="1102">
        <v>1713</v>
      </c>
      <c r="F728" s="1092">
        <v>1740</v>
      </c>
      <c r="G728" s="1092">
        <v>240</v>
      </c>
      <c r="H728" s="656">
        <v>148430</v>
      </c>
      <c r="I728" s="1102">
        <v>26209</v>
      </c>
      <c r="J728" s="1102">
        <v>40210</v>
      </c>
      <c r="K728" s="1126">
        <v>82011</v>
      </c>
    </row>
    <row r="729" spans="2:11" ht="12.75">
      <c r="B729" s="1123" t="s">
        <v>229</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230</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231</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232</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233</v>
      </c>
      <c r="C733" s="1097">
        <f>SUM(D733+H733)</f>
        <v>157624</v>
      </c>
      <c r="D733" s="657">
        <v>4946</v>
      </c>
      <c r="E733" s="1099">
        <v>2081</v>
      </c>
      <c r="F733" s="1099">
        <v>2172</v>
      </c>
      <c r="G733" s="1099">
        <v>693</v>
      </c>
      <c r="H733" s="1098">
        <v>152678</v>
      </c>
      <c r="I733" s="1099">
        <v>27404</v>
      </c>
      <c r="J733" s="1099">
        <v>53995</v>
      </c>
      <c r="K733" s="1125">
        <v>71279</v>
      </c>
    </row>
    <row r="734" spans="2:11" ht="12.75">
      <c r="B734" s="1123" t="s">
        <v>234</v>
      </c>
      <c r="C734" s="1097">
        <f>SUM(D734+H734)</f>
        <v>153027</v>
      </c>
      <c r="D734" s="1099">
        <v>3583</v>
      </c>
      <c r="E734" s="1099">
        <v>1512</v>
      </c>
      <c r="F734" s="1099">
        <v>1540</v>
      </c>
      <c r="G734" s="1099">
        <v>531</v>
      </c>
      <c r="H734" s="1099">
        <v>149444</v>
      </c>
      <c r="I734" s="1099">
        <v>26016</v>
      </c>
      <c r="J734" s="1099">
        <v>53618</v>
      </c>
      <c r="K734" s="1125">
        <v>69810</v>
      </c>
    </row>
    <row r="735" spans="2:11" ht="12.75">
      <c r="B735" s="1123" t="s">
        <v>235</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392">
        <v>2021</v>
      </c>
      <c r="C737" s="1393">
        <f t="shared" ref="C737:K737" si="65">SUM(C724:C735)</f>
        <v>1718003</v>
      </c>
      <c r="D737" s="1393">
        <f>SUM(D724:D735)</f>
        <v>48472</v>
      </c>
      <c r="E737" s="1393">
        <f t="shared" si="65"/>
        <v>23092</v>
      </c>
      <c r="F737" s="1393">
        <f t="shared" si="65"/>
        <v>20482</v>
      </c>
      <c r="G737" s="1393">
        <f>SUM(G724:G735)</f>
        <v>4898</v>
      </c>
      <c r="H737" s="1393">
        <f t="shared" si="65"/>
        <v>1669531</v>
      </c>
      <c r="I737" s="1393">
        <f t="shared" si="65"/>
        <v>286495</v>
      </c>
      <c r="J737" s="1393">
        <f t="shared" si="65"/>
        <v>504090</v>
      </c>
      <c r="K737" s="1394">
        <f t="shared" si="65"/>
        <v>878946</v>
      </c>
    </row>
    <row r="738" spans="2:11" ht="12.75">
      <c r="B738" s="1074"/>
      <c r="C738" s="1078"/>
      <c r="D738" s="1078"/>
      <c r="E738" s="1078"/>
      <c r="F738" s="1078"/>
      <c r="G738" s="1078"/>
      <c r="H738" s="1078"/>
      <c r="I738" s="1078"/>
      <c r="J738" s="1078"/>
      <c r="K738" s="1133"/>
    </row>
    <row r="739" spans="2:11" ht="12.75">
      <c r="B739" s="1074"/>
      <c r="C739" s="1490" t="s">
        <v>248</v>
      </c>
      <c r="D739" s="1490"/>
      <c r="E739" s="1490"/>
      <c r="F739" s="1490"/>
      <c r="G739" s="1490"/>
      <c r="H739" s="1490"/>
      <c r="I739" s="1490"/>
      <c r="J739" s="1490"/>
      <c r="K739" s="1491"/>
    </row>
    <row r="740" spans="2:11" ht="12.75">
      <c r="B740" s="1072"/>
      <c r="C740" s="1078"/>
      <c r="D740" s="1078"/>
      <c r="E740" s="1078"/>
      <c r="F740" s="1078"/>
      <c r="G740" s="1078"/>
      <c r="H740" s="1078"/>
      <c r="I740" s="1078"/>
      <c r="J740" s="1078"/>
      <c r="K740" s="1133"/>
    </row>
    <row r="741" spans="2:11" ht="12.75">
      <c r="B741" s="1134" t="s">
        <v>224</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225</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226</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227</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228</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229</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230</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231</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232</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233</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234</v>
      </c>
      <c r="C751" s="1097">
        <f>SUM(D751+H751)</f>
        <v>45343150</v>
      </c>
      <c r="D751" s="1099">
        <v>221738</v>
      </c>
      <c r="E751" s="1099">
        <v>51591</v>
      </c>
      <c r="F751" s="1099">
        <v>93040</v>
      </c>
      <c r="G751" s="1099">
        <v>77107</v>
      </c>
      <c r="H751" s="1098">
        <v>45121412</v>
      </c>
      <c r="I751" s="1099">
        <v>7075285</v>
      </c>
      <c r="J751" s="1099">
        <v>15101194</v>
      </c>
      <c r="K751" s="1125">
        <v>22944933</v>
      </c>
    </row>
    <row r="752" spans="2:11" ht="12.75">
      <c r="B752" s="1134" t="s">
        <v>235</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392">
        <v>2021</v>
      </c>
      <c r="C754" s="1393">
        <f t="shared" ref="C754:K754" si="67">SUM(C741:C752)</f>
        <v>511409747</v>
      </c>
      <c r="D754" s="1393">
        <f t="shared" si="67"/>
        <v>2712645</v>
      </c>
      <c r="E754" s="1393">
        <f t="shared" si="67"/>
        <v>802078</v>
      </c>
      <c r="F754" s="1393">
        <f t="shared" si="67"/>
        <v>1257363</v>
      </c>
      <c r="G754" s="1393">
        <f t="shared" si="67"/>
        <v>653204</v>
      </c>
      <c r="H754" s="1393">
        <f t="shared" si="67"/>
        <v>508697102</v>
      </c>
      <c r="I754" s="1393">
        <f t="shared" si="67"/>
        <v>79453453</v>
      </c>
      <c r="J754" s="1393">
        <f t="shared" si="67"/>
        <v>140155487</v>
      </c>
      <c r="K754" s="1394">
        <f t="shared" si="67"/>
        <v>289088162</v>
      </c>
    </row>
    <row r="755" spans="2:11" ht="12.75">
      <c r="B755" s="1135"/>
      <c r="C755" s="1079"/>
      <c r="D755" s="1079"/>
      <c r="E755" s="1079"/>
      <c r="F755" s="1079"/>
      <c r="G755" s="1079"/>
      <c r="H755" s="1079"/>
      <c r="I755" s="1079"/>
      <c r="J755" s="1079"/>
      <c r="K755" s="1136"/>
    </row>
    <row r="756" spans="2:11" ht="12.75" customHeight="1">
      <c r="B756" s="1575" t="s">
        <v>212</v>
      </c>
      <c r="C756" s="1493" t="s">
        <v>22</v>
      </c>
      <c r="D756" s="1493" t="s">
        <v>213</v>
      </c>
      <c r="E756" s="1590" t="s">
        <v>214</v>
      </c>
      <c r="F756" s="1591"/>
      <c r="G756" s="1572"/>
      <c r="H756" s="1499" t="s">
        <v>215</v>
      </c>
      <c r="I756" s="1590" t="s">
        <v>216</v>
      </c>
      <c r="J756" s="1591"/>
      <c r="K756" s="1592"/>
    </row>
    <row r="757" spans="2:11" ht="11.25" customHeight="1">
      <c r="B757" s="1575"/>
      <c r="C757" s="1493"/>
      <c r="D757" s="1493"/>
      <c r="E757" s="1506" t="s">
        <v>253</v>
      </c>
      <c r="F757" s="1493" t="s">
        <v>254</v>
      </c>
      <c r="G757" s="1493" t="s">
        <v>255</v>
      </c>
      <c r="H757" s="1499"/>
      <c r="I757" s="1506" t="s">
        <v>220</v>
      </c>
      <c r="J757" s="1506" t="s">
        <v>24</v>
      </c>
      <c r="K757" s="1585" t="s">
        <v>221</v>
      </c>
    </row>
    <row r="758" spans="2:11" ht="11.25" customHeight="1">
      <c r="B758" s="1575"/>
      <c r="C758" s="1493"/>
      <c r="D758" s="1493"/>
      <c r="E758" s="1506"/>
      <c r="F758" s="1493"/>
      <c r="G758" s="1493"/>
      <c r="H758" s="1499"/>
      <c r="I758" s="1506"/>
      <c r="J758" s="1506"/>
      <c r="K758" s="1585"/>
    </row>
    <row r="759" spans="2:11" ht="12.75">
      <c r="B759" s="1389">
        <v>0</v>
      </c>
      <c r="C759" s="648">
        <v>1</v>
      </c>
      <c r="D759" s="648">
        <v>2</v>
      </c>
      <c r="E759" s="1395">
        <v>3</v>
      </c>
      <c r="F759" s="1395">
        <v>4</v>
      </c>
      <c r="G759" s="648">
        <v>5</v>
      </c>
      <c r="H759" s="648">
        <v>6</v>
      </c>
      <c r="I759" s="648">
        <v>7</v>
      </c>
      <c r="J759" s="648">
        <v>8</v>
      </c>
      <c r="K759" s="1133">
        <v>9</v>
      </c>
    </row>
    <row r="760" spans="2:11" ht="12.75">
      <c r="B760" s="1072"/>
      <c r="C760" s="1078"/>
      <c r="D760" s="1078"/>
      <c r="E760" s="1078"/>
      <c r="F760" s="1078"/>
      <c r="G760" s="1078"/>
      <c r="H760" s="1078"/>
      <c r="I760" s="1078"/>
      <c r="J760" s="1078"/>
      <c r="K760" s="1133"/>
    </row>
    <row r="761" spans="2:11" ht="12.75">
      <c r="B761" s="1074"/>
      <c r="C761" s="1490" t="s">
        <v>249</v>
      </c>
      <c r="D761" s="1490"/>
      <c r="E761" s="1490"/>
      <c r="F761" s="1490"/>
      <c r="G761" s="1490"/>
      <c r="H761" s="1490"/>
      <c r="I761" s="1490"/>
      <c r="J761" s="1490"/>
      <c r="K761" s="1491"/>
    </row>
    <row r="762" spans="2:11" ht="12.75">
      <c r="B762" s="1074"/>
      <c r="C762" s="1082"/>
      <c r="D762" s="1082"/>
      <c r="E762" s="1082"/>
      <c r="F762" s="1082"/>
      <c r="G762" s="1082"/>
      <c r="H762" s="1082"/>
      <c r="I762" s="1082"/>
      <c r="J762" s="1082"/>
      <c r="K762" s="1138"/>
    </row>
    <row r="763" spans="2:11" ht="12.75">
      <c r="B763" s="1134" t="s">
        <v>224</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225</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226</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227</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228</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229</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230</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231</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232</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233</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234</v>
      </c>
      <c r="C773" s="1097">
        <f t="shared" si="68"/>
        <v>90002890</v>
      </c>
      <c r="D773" s="1099">
        <v>388410</v>
      </c>
      <c r="E773" s="1099">
        <v>91354</v>
      </c>
      <c r="F773" s="1099">
        <v>162741</v>
      </c>
      <c r="G773" s="1099">
        <v>134315</v>
      </c>
      <c r="H773" s="1098">
        <v>89614480</v>
      </c>
      <c r="I773" s="1099">
        <v>13880364</v>
      </c>
      <c r="J773" s="1099">
        <v>31315926</v>
      </c>
      <c r="K773" s="1125">
        <v>44418190</v>
      </c>
    </row>
    <row r="774" spans="2:11" ht="12.75">
      <c r="B774" s="1134" t="s">
        <v>235</v>
      </c>
      <c r="C774" s="1097">
        <f t="shared" si="68"/>
        <v>0</v>
      </c>
      <c r="D774" s="1099"/>
      <c r="E774" s="1099"/>
      <c r="F774" s="1099"/>
      <c r="G774" s="1100"/>
      <c r="H774" s="1101"/>
      <c r="I774" s="1099"/>
      <c r="J774" s="1099"/>
      <c r="K774" s="1125"/>
    </row>
    <row r="775" spans="2:11" ht="12.75">
      <c r="B775" s="1134"/>
      <c r="C775" s="1093"/>
      <c r="D775" s="1093"/>
      <c r="E775" s="1094"/>
      <c r="F775" s="1094"/>
      <c r="G775" s="1094"/>
      <c r="H775" s="1093"/>
      <c r="I775" s="1094"/>
      <c r="J775" s="1094"/>
      <c r="K775" s="1139"/>
    </row>
    <row r="776" spans="2:11" ht="12.75">
      <c r="B776" s="1392">
        <v>2021</v>
      </c>
      <c r="C776" s="1396">
        <f t="shared" ref="C776:K776" si="69">SUM(C763:C774)</f>
        <v>1007485428</v>
      </c>
      <c r="D776" s="1396">
        <f t="shared" si="69"/>
        <v>4783980</v>
      </c>
      <c r="E776" s="1396">
        <f t="shared" si="69"/>
        <v>1410462</v>
      </c>
      <c r="F776" s="1396">
        <f t="shared" si="69"/>
        <v>2232227</v>
      </c>
      <c r="G776" s="1396">
        <f t="shared" si="69"/>
        <v>1141291</v>
      </c>
      <c r="H776" s="1396">
        <f t="shared" si="69"/>
        <v>1002701448</v>
      </c>
      <c r="I776" s="1396">
        <f t="shared" si="69"/>
        <v>156015918</v>
      </c>
      <c r="J776" s="1396">
        <f t="shared" si="69"/>
        <v>290736383</v>
      </c>
      <c r="K776" s="1397">
        <f t="shared" si="69"/>
        <v>555949147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19.5">
      <c r="B779" s="1074"/>
      <c r="C779" s="1090"/>
      <c r="D779" s="1090"/>
      <c r="E779" s="1141"/>
      <c r="F779" s="1142" t="s">
        <v>250</v>
      </c>
      <c r="G779" s="1142"/>
      <c r="H779" s="1142"/>
      <c r="I779" s="1142"/>
      <c r="J779" s="1143"/>
      <c r="K779" s="1144"/>
    </row>
    <row r="780" spans="2:11" ht="15.75">
      <c r="B780" s="496" t="s">
        <v>224</v>
      </c>
      <c r="C780" s="526">
        <f>C763/C724</f>
        <v>594.0480807988622</v>
      </c>
      <c r="D780" s="526">
        <f t="shared" ref="D780:K780" si="70">D763/D724</f>
        <v>98.707739791073124</v>
      </c>
      <c r="E780" s="526">
        <f t="shared" si="70"/>
        <v>61.172505307855623</v>
      </c>
      <c r="F780" s="526">
        <f t="shared" si="70"/>
        <v>102.28814460393407</v>
      </c>
      <c r="G780" s="526">
        <f t="shared" si="70"/>
        <v>241.84340044742729</v>
      </c>
      <c r="H780" s="526">
        <f t="shared" si="70"/>
        <v>610.44072284423487</v>
      </c>
      <c r="I780" s="526">
        <f t="shared" si="70"/>
        <v>544.07950641180742</v>
      </c>
      <c r="J780" s="526">
        <f t="shared" si="70"/>
        <v>580.80560549713073</v>
      </c>
      <c r="K780" s="1027">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234</v>
      </c>
      <c r="C790" s="526">
        <f t="shared" ref="C790:K791" si="77">C773/C734</f>
        <v>588.15039176093103</v>
      </c>
      <c r="D790" s="526">
        <f t="shared" si="77"/>
        <v>108.40357242534189</v>
      </c>
      <c r="E790" s="526">
        <f t="shared" si="77"/>
        <v>60.419312169312171</v>
      </c>
      <c r="F790" s="526">
        <f t="shared" si="77"/>
        <v>105.67597402597403</v>
      </c>
      <c r="G790" s="526">
        <f t="shared" si="77"/>
        <v>252.94726930320149</v>
      </c>
      <c r="H790" s="526">
        <f t="shared" si="77"/>
        <v>599.65257889242798</v>
      </c>
      <c r="I790" s="526">
        <f t="shared" si="77"/>
        <v>533.53182656826573</v>
      </c>
      <c r="J790" s="526">
        <f t="shared" si="77"/>
        <v>584.05621246596297</v>
      </c>
      <c r="K790" s="1027">
        <f t="shared" si="77"/>
        <v>636.27259704913331</v>
      </c>
    </row>
    <row r="791" spans="2:11" ht="16.5" thickBot="1">
      <c r="B791" s="505" t="s">
        <v>235</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3"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593" t="s">
        <v>389</v>
      </c>
      <c r="B1" s="1593"/>
      <c r="C1" s="1593"/>
      <c r="D1" s="1593"/>
      <c r="E1" s="1593"/>
      <c r="F1" s="1593"/>
      <c r="G1" s="1593"/>
      <c r="H1" s="1593"/>
      <c r="I1" s="1593"/>
      <c r="J1" s="1593"/>
      <c r="K1" s="1593"/>
      <c r="L1" s="1593"/>
      <c r="M1" s="1593"/>
      <c r="N1" s="1593"/>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v>345.6</v>
      </c>
      <c r="M21" s="863">
        <v>347</v>
      </c>
      <c r="N21" s="864">
        <v>349.8</v>
      </c>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v>281.5</v>
      </c>
      <c r="M42" s="863">
        <v>283</v>
      </c>
      <c r="N42" s="864">
        <v>283</v>
      </c>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v>287.7</v>
      </c>
      <c r="M62" s="863">
        <v>289.5</v>
      </c>
      <c r="N62" s="864">
        <v>290.60000000000002</v>
      </c>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49" zoomScale="75" workbookViewId="0">
      <selection activeCell="Z183" sqref="Z183"/>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595" t="s">
        <v>487</v>
      </c>
      <c r="B2" s="1595"/>
      <c r="C2" s="1595"/>
      <c r="D2" s="1595"/>
      <c r="E2" s="1595"/>
      <c r="F2" s="1595"/>
      <c r="G2" s="1595"/>
      <c r="H2" s="1595"/>
      <c r="I2" s="1595"/>
      <c r="J2" s="1595"/>
      <c r="K2" s="1595"/>
      <c r="L2" s="1595"/>
      <c r="M2" s="1595"/>
    </row>
    <row r="3" spans="1:29" ht="12.75" hidden="1" customHeight="1">
      <c r="A3" s="1595"/>
      <c r="B3" s="1595"/>
      <c r="C3" s="1595"/>
      <c r="D3" s="1595"/>
      <c r="E3" s="1595"/>
      <c r="F3" s="1595"/>
      <c r="G3" s="1595"/>
      <c r="H3" s="1595"/>
      <c r="I3" s="1595"/>
      <c r="J3" s="1595"/>
      <c r="K3" s="1595"/>
      <c r="L3" s="1595"/>
      <c r="M3" s="1595"/>
    </row>
    <row r="4" spans="1:29" ht="12.75" hidden="1" customHeight="1">
      <c r="A4" s="1595"/>
      <c r="B4" s="1595"/>
      <c r="C4" s="1595"/>
      <c r="D4" s="1595"/>
      <c r="E4" s="1595"/>
      <c r="F4" s="1595"/>
      <c r="G4" s="1595"/>
      <c r="H4" s="1595"/>
      <c r="I4" s="1595"/>
      <c r="J4" s="1595"/>
      <c r="K4" s="1595"/>
      <c r="L4" s="1595"/>
      <c r="M4" s="1595"/>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594" t="s">
        <v>171</v>
      </c>
      <c r="R7" s="1594"/>
      <c r="S7" s="1594"/>
      <c r="T7" s="996"/>
      <c r="U7" s="101">
        <v>2003</v>
      </c>
      <c r="V7" s="1594" t="s">
        <v>172</v>
      </c>
      <c r="W7" s="1596"/>
      <c r="X7" s="996"/>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594" t="s">
        <v>171</v>
      </c>
      <c r="Q16" s="1594"/>
      <c r="R16" s="1594"/>
      <c r="S16" s="1594"/>
      <c r="T16" s="102"/>
      <c r="U16" s="101">
        <v>2004</v>
      </c>
      <c r="V16" s="1594" t="s">
        <v>172</v>
      </c>
      <c r="W16" s="1594"/>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594" t="s">
        <v>171</v>
      </c>
      <c r="Q25" s="1594"/>
      <c r="R25" s="1594"/>
      <c r="S25" s="1594"/>
      <c r="T25" s="102"/>
      <c r="U25" s="101">
        <v>2005</v>
      </c>
      <c r="V25" s="1594" t="s">
        <v>172</v>
      </c>
      <c r="W25" s="1594"/>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594" t="s">
        <v>171</v>
      </c>
      <c r="Q34" s="1594"/>
      <c r="R34" s="1594"/>
      <c r="S34" s="1594"/>
      <c r="T34" s="102"/>
      <c r="U34" s="101">
        <v>2006</v>
      </c>
      <c r="V34" s="1594" t="s">
        <v>172</v>
      </c>
      <c r="W34" s="1594"/>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594" t="s">
        <v>171</v>
      </c>
      <c r="Q43" s="1594"/>
      <c r="R43" s="1594"/>
      <c r="S43" s="1594"/>
      <c r="T43" s="102"/>
      <c r="U43" s="101">
        <v>2007</v>
      </c>
      <c r="V43" s="1594" t="s">
        <v>172</v>
      </c>
      <c r="W43" s="1594"/>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594" t="s">
        <v>171</v>
      </c>
      <c r="Q52" s="1594"/>
      <c r="R52" s="1594"/>
      <c r="S52" s="1594"/>
      <c r="T52" s="102"/>
      <c r="U52" s="101">
        <v>2008</v>
      </c>
      <c r="V52" s="1594" t="s">
        <v>172</v>
      </c>
      <c r="W52" s="1594"/>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594" t="s">
        <v>171</v>
      </c>
      <c r="Q61" s="1594"/>
      <c r="R61" s="1594"/>
      <c r="S61" s="1594"/>
      <c r="T61" s="102"/>
      <c r="U61" s="101">
        <v>2009</v>
      </c>
      <c r="V61" s="1594" t="s">
        <v>172</v>
      </c>
      <c r="W61" s="1594"/>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594" t="s">
        <v>171</v>
      </c>
      <c r="Q70" s="1594"/>
      <c r="R70" s="1594"/>
      <c r="S70" s="1594"/>
      <c r="T70" s="102"/>
      <c r="U70" s="101">
        <v>2010</v>
      </c>
      <c r="V70" s="1594" t="s">
        <v>172</v>
      </c>
      <c r="W70" s="1594"/>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594" t="s">
        <v>171</v>
      </c>
      <c r="Q79" s="1594"/>
      <c r="R79" s="1594"/>
      <c r="S79" s="1594"/>
      <c r="T79" s="102"/>
      <c r="U79" s="101">
        <v>2011</v>
      </c>
      <c r="V79" s="1594" t="s">
        <v>172</v>
      </c>
      <c r="W79" s="1594"/>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594" t="s">
        <v>171</v>
      </c>
      <c r="Q88" s="1594"/>
      <c r="R88" s="1594"/>
      <c r="S88" s="1594"/>
      <c r="T88" s="102"/>
      <c r="U88" s="101">
        <v>2012</v>
      </c>
      <c r="V88" s="1594" t="s">
        <v>172</v>
      </c>
      <c r="W88" s="1594"/>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594" t="s">
        <v>171</v>
      </c>
      <c r="Q97" s="1594"/>
      <c r="R97" s="1594"/>
      <c r="S97" s="1594"/>
      <c r="T97" s="102"/>
      <c r="U97" s="101">
        <v>2013</v>
      </c>
      <c r="V97" s="1594" t="s">
        <v>172</v>
      </c>
      <c r="W97" s="1594"/>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594" t="s">
        <v>171</v>
      </c>
      <c r="Q106" s="1594"/>
      <c r="R106" s="1594"/>
      <c r="S106" s="1594"/>
      <c r="T106" s="102"/>
      <c r="U106" s="101">
        <v>2014</v>
      </c>
      <c r="V106" s="1594" t="s">
        <v>172</v>
      </c>
      <c r="W106" s="1594"/>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594" t="s">
        <v>171</v>
      </c>
      <c r="Q116" s="1594"/>
      <c r="R116" s="1594"/>
      <c r="S116" s="1594"/>
      <c r="T116" s="102"/>
      <c r="U116" s="101">
        <v>2015</v>
      </c>
      <c r="V116" s="1594" t="s">
        <v>172</v>
      </c>
      <c r="W116" s="1594"/>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594" t="s">
        <v>171</v>
      </c>
      <c r="Q126" s="1594"/>
      <c r="R126" s="1594"/>
      <c r="S126" s="1594"/>
      <c r="T126" s="102"/>
      <c r="U126" s="101">
        <v>2016</v>
      </c>
      <c r="V126" s="1594" t="s">
        <v>172</v>
      </c>
      <c r="W126" s="1594"/>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594" t="s">
        <v>171</v>
      </c>
      <c r="Q136" s="1594"/>
      <c r="R136" s="1594"/>
      <c r="S136" s="1594"/>
      <c r="T136" s="102"/>
      <c r="U136" s="101">
        <v>2017</v>
      </c>
      <c r="V136" s="1594" t="s">
        <v>172</v>
      </c>
      <c r="W136" s="1594"/>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594" t="s">
        <v>171</v>
      </c>
      <c r="Q146" s="1594"/>
      <c r="R146" s="1594"/>
      <c r="S146" s="1594"/>
      <c r="T146" s="102"/>
      <c r="U146" s="101">
        <v>2018</v>
      </c>
      <c r="V146" s="1594" t="s">
        <v>172</v>
      </c>
      <c r="W146" s="1594"/>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594" t="s">
        <v>171</v>
      </c>
      <c r="Q156" s="1594"/>
      <c r="R156" s="1594"/>
      <c r="S156" s="1594"/>
      <c r="T156" s="102"/>
      <c r="U156" s="101">
        <v>2019</v>
      </c>
      <c r="V156" s="1594" t="s">
        <v>172</v>
      </c>
      <c r="W156" s="1594"/>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5">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594" t="s">
        <v>171</v>
      </c>
      <c r="Q166" s="1594"/>
      <c r="R166" s="1594"/>
      <c r="S166" s="1594"/>
      <c r="T166" s="102"/>
      <c r="U166" s="101">
        <v>2020</v>
      </c>
      <c r="V166" s="1594" t="s">
        <v>172</v>
      </c>
      <c r="W166" s="1594"/>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5">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22"/>
      <c r="C172" s="1023"/>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594" t="s">
        <v>171</v>
      </c>
      <c r="Q176" s="1594"/>
      <c r="R176" s="1594"/>
      <c r="S176" s="1594"/>
      <c r="T176" s="102"/>
      <c r="U176" s="101">
        <v>2021</v>
      </c>
      <c r="V176" s="1594" t="s">
        <v>172</v>
      </c>
      <c r="W176" s="1594"/>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v>18385.488024567923</v>
      </c>
      <c r="N178" s="135"/>
      <c r="O178" s="120" t="s">
        <v>193</v>
      </c>
      <c r="P178" s="177">
        <v>13219.214117844795</v>
      </c>
      <c r="Q178" s="147">
        <v>14116.294493597934</v>
      </c>
      <c r="R178" s="147">
        <v>14733.561876904725</v>
      </c>
      <c r="S178" s="148">
        <v>17787.621256239214</v>
      </c>
      <c r="T178" s="102"/>
      <c r="U178" s="120" t="s">
        <v>193</v>
      </c>
      <c r="V178" s="177">
        <v>13685.040317531191</v>
      </c>
      <c r="W178" s="148">
        <v>16386.674990701777</v>
      </c>
      <c r="X178" s="102"/>
      <c r="Y178" s="120" t="s">
        <v>193</v>
      </c>
      <c r="Z178" s="985">
        <v>15034.347753900318</v>
      </c>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v>17914.420099009905</v>
      </c>
      <c r="N179" s="135"/>
      <c r="O179" s="114" t="s">
        <v>198</v>
      </c>
      <c r="P179" s="220">
        <v>12850.977640449442</v>
      </c>
      <c r="Q179" s="170">
        <v>13696.712101930989</v>
      </c>
      <c r="R179" s="170">
        <v>14900.81605370493</v>
      </c>
      <c r="S179" s="126">
        <v>18395.024200372543</v>
      </c>
      <c r="T179" s="102"/>
      <c r="U179" s="114" t="s">
        <v>198</v>
      </c>
      <c r="V179" s="200">
        <v>13309.319579687755</v>
      </c>
      <c r="W179" s="126">
        <v>17241.829165284682</v>
      </c>
      <c r="X179" s="102"/>
      <c r="Y179" s="114" t="s">
        <v>198</v>
      </c>
      <c r="Z179" s="201">
        <v>15938.483131201114</v>
      </c>
      <c r="AA179"/>
      <c r="AB179"/>
      <c r="AC179"/>
      <c r="AD179"/>
      <c r="AE179"/>
      <c r="AF179"/>
      <c r="AG179" s="81"/>
      <c r="AH179" s="81"/>
    </row>
    <row r="180" spans="1:34">
      <c r="A180" s="157" t="s">
        <v>194</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v>20067.911354433712</v>
      </c>
      <c r="N180" s="135"/>
      <c r="O180" s="114" t="s">
        <v>194</v>
      </c>
      <c r="P180" s="203">
        <v>14207.350828177994</v>
      </c>
      <c r="Q180" s="158">
        <v>14962.617200163584</v>
      </c>
      <c r="R180" s="158">
        <v>15941.436517529903</v>
      </c>
      <c r="S180" s="127">
        <v>19444.385031291935</v>
      </c>
      <c r="T180" s="102"/>
      <c r="U180" s="114" t="s">
        <v>194</v>
      </c>
      <c r="V180" s="157">
        <v>14608.063633774414</v>
      </c>
      <c r="W180" s="127">
        <v>17766.332000995448</v>
      </c>
      <c r="X180" s="102"/>
      <c r="Y180" s="114" t="s">
        <v>194</v>
      </c>
      <c r="Z180" s="204">
        <v>16145.77271971192</v>
      </c>
      <c r="AA180"/>
      <c r="AB180"/>
      <c r="AC180"/>
      <c r="AD180" s="81"/>
      <c r="AE180" s="81"/>
      <c r="AF180" s="81"/>
      <c r="AG180" s="81"/>
      <c r="AH180" s="81"/>
    </row>
    <row r="181" spans="1:34">
      <c r="A181" s="157" t="s">
        <v>195</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v>19685.637978475796</v>
      </c>
      <c r="N181" s="135"/>
      <c r="O181" s="114" t="s">
        <v>195</v>
      </c>
      <c r="P181" s="203">
        <v>14157.411038158896</v>
      </c>
      <c r="Q181" s="158">
        <v>14933.71989257982</v>
      </c>
      <c r="R181" s="158">
        <v>15879.458713398602</v>
      </c>
      <c r="S181" s="127">
        <v>19317.538742935692</v>
      </c>
      <c r="T181" s="102"/>
      <c r="U181" s="114" t="s">
        <v>195</v>
      </c>
      <c r="V181" s="157">
        <v>14575.767857762192</v>
      </c>
      <c r="W181" s="127">
        <v>17553.644123002465</v>
      </c>
      <c r="X181" s="102"/>
      <c r="Y181" s="114" t="s">
        <v>195</v>
      </c>
      <c r="Z181" s="204">
        <v>15822.043041911318</v>
      </c>
      <c r="AA181"/>
      <c r="AB181"/>
      <c r="AC181"/>
      <c r="AD181" s="81"/>
      <c r="AE181" s="81"/>
      <c r="AF181" s="81"/>
      <c r="AG181" s="81"/>
      <c r="AH181" s="81"/>
    </row>
    <row r="182" spans="1:34">
      <c r="A182" s="157" t="s">
        <v>196</v>
      </c>
      <c r="B182" s="1022"/>
      <c r="C182" s="1023"/>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v>17630.247312702155</v>
      </c>
      <c r="AA182"/>
      <c r="AB182"/>
      <c r="AC182"/>
      <c r="AD182" s="81"/>
      <c r="AE182" s="81"/>
      <c r="AF182" s="81"/>
      <c r="AG182" s="81"/>
      <c r="AH182" s="81"/>
    </row>
    <row r="183" spans="1:34">
      <c r="A183" s="157" t="s">
        <v>78</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v>15856.862387184667</v>
      </c>
      <c r="N183" s="135"/>
      <c r="O183" s="114" t="s">
        <v>78</v>
      </c>
      <c r="P183" s="203">
        <v>11111.677338883243</v>
      </c>
      <c r="Q183" s="158">
        <v>12060.827749542888</v>
      </c>
      <c r="R183" s="158">
        <v>12462.058635095562</v>
      </c>
      <c r="S183" s="127">
        <v>15256.772753790317</v>
      </c>
      <c r="T183" s="102"/>
      <c r="U183" s="114" t="s">
        <v>78</v>
      </c>
      <c r="V183" s="157">
        <v>11571.613321822215</v>
      </c>
      <c r="W183" s="127">
        <v>14064.093824826812</v>
      </c>
      <c r="X183" s="102"/>
      <c r="Y183" s="114" t="s">
        <v>78</v>
      </c>
      <c r="Z183" s="204">
        <v>12932.241067353638</v>
      </c>
      <c r="AA183"/>
      <c r="AB183"/>
      <c r="AC183"/>
      <c r="AD183" s="81"/>
      <c r="AE183" s="81"/>
      <c r="AF183" s="81"/>
      <c r="AG183" s="81"/>
      <c r="AH183" s="81"/>
    </row>
    <row r="184" spans="1:34" ht="13.5" thickBot="1">
      <c r="A184" s="160" t="s">
        <v>197</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v>18932.073880029395</v>
      </c>
      <c r="N184" s="135"/>
      <c r="O184" s="109" t="s">
        <v>197</v>
      </c>
      <c r="P184" s="205">
        <v>13712.704069861622</v>
      </c>
      <c r="Q184" s="161">
        <v>14379.765867792499</v>
      </c>
      <c r="R184" s="161">
        <v>15085.573947811583</v>
      </c>
      <c r="S184" s="128">
        <v>18458.666658997252</v>
      </c>
      <c r="T184" s="102"/>
      <c r="U184" s="109" t="s">
        <v>197</v>
      </c>
      <c r="V184" s="160">
        <v>14066.739251182971</v>
      </c>
      <c r="W184" s="128">
        <v>16891.567587138503</v>
      </c>
      <c r="X184" s="102"/>
      <c r="Y184" s="109" t="s">
        <v>197</v>
      </c>
      <c r="Z184" s="206">
        <v>15464.407576145763</v>
      </c>
      <c r="AA184"/>
      <c r="AB184"/>
      <c r="AC184"/>
      <c r="AD184" s="81"/>
      <c r="AE184" s="81"/>
      <c r="AF184" s="81"/>
      <c r="AG184" s="81"/>
      <c r="AH184" s="81"/>
    </row>
    <row r="185" spans="1:34">
      <c r="AA185"/>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c r="AB186"/>
      <c r="AC186"/>
      <c r="AD186" s="81"/>
      <c r="AE186" s="81"/>
      <c r="AF186" s="81"/>
      <c r="AG186" s="81"/>
      <c r="AH186" s="81"/>
    </row>
    <row r="187" spans="1:34" ht="1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18.024988259380315</v>
      </c>
      <c r="O357" s="248" t="s">
        <v>193</v>
      </c>
      <c r="P357" s="282">
        <f t="shared" ref="P357:S363" si="166">(P178/1000)/1.02</f>
        <v>12.960013841024308</v>
      </c>
      <c r="Q357" s="283">
        <f t="shared" si="166"/>
        <v>13.839504405488171</v>
      </c>
      <c r="R357" s="283">
        <f t="shared" si="166"/>
        <v>14.444668506769338</v>
      </c>
      <c r="S357" s="283">
        <f t="shared" si="166"/>
        <v>17.438844368861972</v>
      </c>
      <c r="T357" s="222"/>
      <c r="U357" s="248" t="s">
        <v>193</v>
      </c>
      <c r="V357" s="282">
        <f t="shared" ref="V357:W363" si="167">(V178/1000)/1.02</f>
        <v>13.416706193658031</v>
      </c>
      <c r="W357" s="282">
        <f t="shared" si="167"/>
        <v>16.06536763794292</v>
      </c>
      <c r="X357" s="222"/>
      <c r="Y357" s="248" t="s">
        <v>193</v>
      </c>
      <c r="Z357" s="285">
        <f t="shared" ref="Z357:Z363" si="168">(Z178/1000)/1.02</f>
        <v>14.7395566214709</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17.563156959813632</v>
      </c>
      <c r="O358" s="289" t="s">
        <v>198</v>
      </c>
      <c r="P358" s="282">
        <f t="shared" si="166"/>
        <v>12.598997686715141</v>
      </c>
      <c r="Q358" s="283">
        <f t="shared" si="166"/>
        <v>13.428149119540185</v>
      </c>
      <c r="R358" s="283">
        <f t="shared" si="166"/>
        <v>14.608643189906793</v>
      </c>
      <c r="S358" s="283">
        <f t="shared" si="166"/>
        <v>18.034337451345628</v>
      </c>
      <c r="T358" s="222"/>
      <c r="U358" s="290" t="s">
        <v>198</v>
      </c>
      <c r="V358" s="282">
        <f t="shared" si="167"/>
        <v>13.048352529105642</v>
      </c>
      <c r="W358" s="282">
        <f t="shared" si="167"/>
        <v>16.903754083612434</v>
      </c>
      <c r="X358" s="222"/>
      <c r="Y358" s="290" t="s">
        <v>198</v>
      </c>
      <c r="Z358" s="285">
        <f t="shared" si="168"/>
        <v>15.625963854118739</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19.674422896503639</v>
      </c>
      <c r="O359" s="296" t="s">
        <v>194</v>
      </c>
      <c r="P359" s="282">
        <f t="shared" si="166"/>
        <v>13.928775321743132</v>
      </c>
      <c r="Q359" s="283">
        <f t="shared" si="166"/>
        <v>14.669232549179984</v>
      </c>
      <c r="R359" s="283">
        <f t="shared" si="166"/>
        <v>15.62885933091167</v>
      </c>
      <c r="S359" s="283">
        <f t="shared" si="166"/>
        <v>19.063122579697978</v>
      </c>
      <c r="T359" s="222"/>
      <c r="U359" s="297" t="s">
        <v>194</v>
      </c>
      <c r="V359" s="282">
        <f t="shared" si="167"/>
        <v>14.321631013504327</v>
      </c>
      <c r="W359" s="282">
        <f t="shared" si="167"/>
        <v>17.417972549995536</v>
      </c>
      <c r="X359" s="222"/>
      <c r="Y359" s="297" t="s">
        <v>194</v>
      </c>
      <c r="Z359" s="285">
        <f t="shared" si="168"/>
        <v>15.82918894089404</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19.299645076937054</v>
      </c>
      <c r="O360" s="296" t="s">
        <v>195</v>
      </c>
      <c r="P360" s="282">
        <f t="shared" si="166"/>
        <v>13.879814743293036</v>
      </c>
      <c r="Q360" s="283">
        <f t="shared" si="166"/>
        <v>14.64090185547041</v>
      </c>
      <c r="R360" s="283">
        <f t="shared" si="166"/>
        <v>15.568096777841767</v>
      </c>
      <c r="S360" s="283">
        <f t="shared" si="166"/>
        <v>18.938763473466366</v>
      </c>
      <c r="T360" s="222"/>
      <c r="U360" s="297" t="s">
        <v>195</v>
      </c>
      <c r="V360" s="282">
        <f t="shared" si="167"/>
        <v>14.289968488002147</v>
      </c>
      <c r="W360" s="282">
        <f t="shared" si="167"/>
        <v>17.209455022551435</v>
      </c>
      <c r="X360" s="222"/>
      <c r="Y360" s="297" t="s">
        <v>195</v>
      </c>
      <c r="Z360" s="285">
        <f t="shared" si="168"/>
        <v>15.511806903834625</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17.284556188923684</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15.545943516847712</v>
      </c>
      <c r="O362" s="296" t="s">
        <v>78</v>
      </c>
      <c r="P362" s="282">
        <f t="shared" si="166"/>
        <v>10.893801312630629</v>
      </c>
      <c r="Q362" s="283">
        <f t="shared" si="166"/>
        <v>11.8243409309244</v>
      </c>
      <c r="R362" s="283">
        <f t="shared" si="166"/>
        <v>12.217704544211335</v>
      </c>
      <c r="S362" s="283">
        <f t="shared" si="166"/>
        <v>14.957620346853252</v>
      </c>
      <c r="T362" s="222"/>
      <c r="U362" s="297" t="s">
        <v>78</v>
      </c>
      <c r="V362" s="282">
        <f t="shared" si="167"/>
        <v>11.344718942962954</v>
      </c>
      <c r="W362" s="282">
        <f t="shared" si="167"/>
        <v>13.788327279241972</v>
      </c>
      <c r="X362" s="222"/>
      <c r="Y362" s="297" t="s">
        <v>78</v>
      </c>
      <c r="Z362" s="285">
        <f t="shared" si="168"/>
        <v>12.678667713091802</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18.560856745126859</v>
      </c>
      <c r="O363" s="303" t="s">
        <v>197</v>
      </c>
      <c r="P363" s="282">
        <f t="shared" si="166"/>
        <v>13.44382751947218</v>
      </c>
      <c r="Q363" s="283">
        <f t="shared" si="166"/>
        <v>14.097809674306372</v>
      </c>
      <c r="R363" s="283">
        <f t="shared" si="166"/>
        <v>14.789778380207434</v>
      </c>
      <c r="S363" s="283">
        <f t="shared" si="166"/>
        <v>18.096732018624756</v>
      </c>
      <c r="T363" s="222"/>
      <c r="U363" s="304" t="s">
        <v>197</v>
      </c>
      <c r="V363" s="282">
        <f t="shared" si="167"/>
        <v>13.790920834493109</v>
      </c>
      <c r="W363" s="282">
        <f t="shared" si="167"/>
        <v>16.560360379547554</v>
      </c>
      <c r="X363" s="222"/>
      <c r="Y363" s="304" t="s">
        <v>197</v>
      </c>
      <c r="Z363" s="285">
        <f t="shared" si="168"/>
        <v>15.161183898182118</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9.3369439183590028</v>
      </c>
      <c r="N532" s="313"/>
      <c r="O532" s="355" t="s">
        <v>193</v>
      </c>
      <c r="P532" s="328">
        <f>P357*0.518</f>
        <v>6.7132871696505916</v>
      </c>
      <c r="Q532" s="328">
        <f>Q357*0.518</f>
        <v>7.1688632820428726</v>
      </c>
      <c r="R532" s="328">
        <f>R357*0.518</f>
        <v>7.4823382865065176</v>
      </c>
      <c r="S532" s="328">
        <f>S357*0.518</f>
        <v>9.0333213830705024</v>
      </c>
      <c r="T532" s="313"/>
      <c r="U532" s="355" t="s">
        <v>193</v>
      </c>
      <c r="V532" s="328">
        <f>V357*0.518</f>
        <v>6.9498538083148604</v>
      </c>
      <c r="W532" s="328">
        <f>W357*0.518</f>
        <v>8.3218604364544326</v>
      </c>
      <c r="X532" s="313"/>
      <c r="Y532" s="355" t="s">
        <v>193</v>
      </c>
      <c r="Z532" s="328">
        <f>Z357*0.518</f>
        <v>7.6350903299219262</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9.4665416013395483</v>
      </c>
      <c r="N533" s="313"/>
      <c r="O533" s="359" t="s">
        <v>198</v>
      </c>
      <c r="P533" s="334">
        <f>P358*0.539</f>
        <v>6.7908597531394612</v>
      </c>
      <c r="Q533" s="334">
        <f>Q358*0.539</f>
        <v>7.2377723754321606</v>
      </c>
      <c r="R533" s="334">
        <f>R358*0.539</f>
        <v>7.874058679359762</v>
      </c>
      <c r="S533" s="334">
        <f>S358*0.539</f>
        <v>9.7205078862752945</v>
      </c>
      <c r="T533" s="313"/>
      <c r="U533" s="359" t="s">
        <v>198</v>
      </c>
      <c r="V533" s="334">
        <f>V358*0.539</f>
        <v>7.0330620131879416</v>
      </c>
      <c r="W533" s="334">
        <f>W358*0.539</f>
        <v>9.1111234510671029</v>
      </c>
      <c r="X533" s="313"/>
      <c r="Y533" s="356" t="s">
        <v>198</v>
      </c>
      <c r="Z533" s="334">
        <f>Z358*0.539</f>
        <v>8.4223945173700017</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10.486467403836441</v>
      </c>
      <c r="N534" s="313"/>
      <c r="O534" s="330" t="s">
        <v>194</v>
      </c>
      <c r="P534" s="331">
        <f t="shared" ref="P534:S535" si="263">P359*0.533</f>
        <v>7.4240372464890898</v>
      </c>
      <c r="Q534" s="331">
        <f t="shared" si="263"/>
        <v>7.818700948712932</v>
      </c>
      <c r="R534" s="331">
        <f t="shared" si="263"/>
        <v>8.3301820233759205</v>
      </c>
      <c r="S534" s="331">
        <f t="shared" si="263"/>
        <v>10.160644334979024</v>
      </c>
      <c r="T534" s="313"/>
      <c r="U534" s="330" t="s">
        <v>194</v>
      </c>
      <c r="V534" s="331">
        <f>V359*0.533</f>
        <v>7.6334293301978065</v>
      </c>
      <c r="W534" s="331">
        <f>W359*0.533</f>
        <v>9.2837793691476218</v>
      </c>
      <c r="X534" s="313"/>
      <c r="Y534" s="330" t="s">
        <v>194</v>
      </c>
      <c r="Z534" s="331">
        <f>Z359*0.533</f>
        <v>8.4369577054965248</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10.28671082600745</v>
      </c>
      <c r="N535" s="313"/>
      <c r="O535" s="330" t="s">
        <v>195</v>
      </c>
      <c r="P535" s="331">
        <f t="shared" si="263"/>
        <v>7.3979412581751882</v>
      </c>
      <c r="Q535" s="331">
        <f t="shared" si="263"/>
        <v>7.8036006889657292</v>
      </c>
      <c r="R535" s="331">
        <f t="shared" si="263"/>
        <v>8.2977955825896625</v>
      </c>
      <c r="S535" s="331">
        <f t="shared" si="263"/>
        <v>10.094360931357574</v>
      </c>
      <c r="T535" s="313"/>
      <c r="U535" s="330" t="s">
        <v>195</v>
      </c>
      <c r="V535" s="331">
        <f>V360*0.533</f>
        <v>7.6165532041051449</v>
      </c>
      <c r="W535" s="331">
        <f>W360*0.533</f>
        <v>9.1726395270199159</v>
      </c>
      <c r="X535" s="313"/>
      <c r="Y535" s="330" t="s">
        <v>195</v>
      </c>
      <c r="Z535" s="331">
        <f>Z360*0.533</f>
        <v>8.2677930797438552</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9.0052537744292405</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7.5708744927048359</v>
      </c>
      <c r="N537" s="313"/>
      <c r="O537" s="330" t="s">
        <v>78</v>
      </c>
      <c r="P537" s="331">
        <f>P362*0.487</f>
        <v>5.3052812392511157</v>
      </c>
      <c r="Q537" s="331">
        <f>Q362*0.487</f>
        <v>5.7584540333601826</v>
      </c>
      <c r="R537" s="331">
        <f>R362*0.487</f>
        <v>5.9500221130309203</v>
      </c>
      <c r="S537" s="331">
        <f>S362*0.487</f>
        <v>7.2843611089175333</v>
      </c>
      <c r="T537" s="313"/>
      <c r="U537" s="330" t="s">
        <v>78</v>
      </c>
      <c r="V537" s="331">
        <f>V362*0.487</f>
        <v>5.5248781252229584</v>
      </c>
      <c r="W537" s="331">
        <f>W362*0.487</f>
        <v>6.7149153849908405</v>
      </c>
      <c r="X537" s="313"/>
      <c r="Y537" s="330" t="s">
        <v>78</v>
      </c>
      <c r="Z537" s="331">
        <f>Z362*0.487</f>
        <v>6.1745111762757068</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9.6145237939757138</v>
      </c>
      <c r="N538" s="313"/>
      <c r="O538" s="338" t="s">
        <v>197</v>
      </c>
      <c r="P538" s="339">
        <f>P363*0.518</f>
        <v>6.9639026550865895</v>
      </c>
      <c r="Q538" s="339">
        <f>Q363*0.518</f>
        <v>7.3026654112907012</v>
      </c>
      <c r="R538" s="339">
        <f>R363*0.518</f>
        <v>7.6611052009474507</v>
      </c>
      <c r="S538" s="339">
        <f>S363*0.518</f>
        <v>9.3741071856476239</v>
      </c>
      <c r="T538" s="313"/>
      <c r="U538" s="338" t="s">
        <v>197</v>
      </c>
      <c r="V538" s="339">
        <f>V363*0.518</f>
        <v>7.1436969922674312</v>
      </c>
      <c r="W538" s="339">
        <f>W363*0.518</f>
        <v>8.578266676605633</v>
      </c>
      <c r="X538" s="313"/>
      <c r="Y538" s="338" t="s">
        <v>197</v>
      </c>
      <c r="Z538" s="339">
        <f>Z363*0.518</f>
        <v>7.8534932592583377</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L37" sqref="L37"/>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593" t="s">
        <v>367</v>
      </c>
      <c r="B4" s="1593"/>
      <c r="C4" s="1593"/>
      <c r="D4" s="1593"/>
      <c r="E4" s="1593"/>
      <c r="F4" s="1593"/>
      <c r="G4" s="1593"/>
      <c r="H4" s="1593"/>
      <c r="I4" s="1593"/>
      <c r="J4" s="1593"/>
      <c r="K4" s="1593"/>
      <c r="L4" s="1593"/>
      <c r="M4" s="1593"/>
      <c r="N4" s="1593"/>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9" t="s">
        <v>313</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314</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315</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v>16075.019</v>
      </c>
    </row>
    <row r="15" spans="1:14" ht="16.5" thickBot="1">
      <c r="A15" s="967" t="s">
        <v>316</v>
      </c>
      <c r="B15" s="968"/>
      <c r="C15" s="968"/>
      <c r="D15" s="968"/>
      <c r="E15" s="968"/>
      <c r="F15" s="968"/>
      <c r="G15" s="968"/>
      <c r="H15" s="968"/>
      <c r="I15" s="968"/>
      <c r="J15" s="968"/>
      <c r="K15" s="968"/>
      <c r="L15" s="968"/>
      <c r="M15" s="969"/>
    </row>
    <row r="16" spans="1:14" ht="15.75">
      <c r="A16" s="1109" t="s">
        <v>313</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314</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315</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v>19026.96</v>
      </c>
    </row>
    <row r="21" spans="1:18">
      <c r="P21"/>
      <c r="Q21"/>
      <c r="R21"/>
    </row>
    <row r="22" spans="1:18">
      <c r="P22"/>
      <c r="Q22"/>
      <c r="R22"/>
    </row>
    <row r="23" spans="1:18" ht="15.75">
      <c r="A23" s="1593" t="s">
        <v>368</v>
      </c>
      <c r="B23" s="1593"/>
      <c r="C23" s="1593"/>
      <c r="D23" s="1593"/>
      <c r="E23" s="1593"/>
      <c r="F23" s="1593"/>
      <c r="G23" s="1593"/>
      <c r="H23" s="1593"/>
      <c r="I23" s="1593"/>
      <c r="J23" s="1593"/>
      <c r="K23" s="1593"/>
      <c r="L23" s="1593"/>
      <c r="M23" s="1593"/>
      <c r="N23" s="1593"/>
      <c r="P23"/>
      <c r="Q23"/>
      <c r="R23"/>
    </row>
    <row r="24" spans="1:18" ht="13.5" thickBot="1">
      <c r="P24"/>
      <c r="Q24"/>
      <c r="R24"/>
    </row>
    <row r="25" spans="1:18" ht="15.75" thickBot="1">
      <c r="A25" s="963" t="s">
        <v>299</v>
      </c>
      <c r="B25" s="964" t="s">
        <v>300</v>
      </c>
      <c r="C25" s="965" t="s">
        <v>301</v>
      </c>
      <c r="D25" s="965" t="s">
        <v>302</v>
      </c>
      <c r="E25" s="965" t="s">
        <v>303</v>
      </c>
      <c r="F25" s="965" t="s">
        <v>304</v>
      </c>
      <c r="G25" s="965" t="s">
        <v>305</v>
      </c>
      <c r="H25" s="965" t="s">
        <v>306</v>
      </c>
      <c r="I25" s="965" t="s">
        <v>307</v>
      </c>
      <c r="J25" s="965" t="s">
        <v>308</v>
      </c>
      <c r="K25" s="965" t="s">
        <v>309</v>
      </c>
      <c r="L25" s="965" t="s">
        <v>310</v>
      </c>
      <c r="M25" s="966" t="s">
        <v>311</v>
      </c>
    </row>
    <row r="26" spans="1:18" ht="16.5" thickBot="1">
      <c r="A26" s="973" t="s">
        <v>317</v>
      </c>
      <c r="B26" s="974"/>
      <c r="C26" s="974"/>
      <c r="D26" s="974"/>
      <c r="E26" s="974"/>
      <c r="F26" s="974"/>
      <c r="G26" s="974"/>
      <c r="H26" s="974"/>
      <c r="I26" s="974"/>
      <c r="J26" s="974"/>
      <c r="K26" s="974"/>
      <c r="L26" s="974"/>
      <c r="M26" s="975"/>
    </row>
    <row r="27" spans="1:18" ht="15.75">
      <c r="A27" s="972" t="s">
        <v>313</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314</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315</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v>36018.209000000003</v>
      </c>
    </row>
    <row r="32" spans="1:18" ht="16.5" thickBot="1">
      <c r="A32" s="967" t="s">
        <v>320</v>
      </c>
      <c r="B32" s="968"/>
      <c r="C32" s="968"/>
      <c r="D32" s="968"/>
      <c r="E32" s="968"/>
      <c r="F32" s="968"/>
      <c r="G32" s="968"/>
      <c r="H32" s="968"/>
      <c r="I32" s="968"/>
      <c r="J32" s="968"/>
      <c r="K32" s="968"/>
      <c r="L32" s="968"/>
      <c r="M32" s="969"/>
    </row>
    <row r="33" spans="1:13" ht="15.75">
      <c r="A33" s="1109" t="s">
        <v>313</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314</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315</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v>33766.857000000004</v>
      </c>
    </row>
    <row r="49" spans="19:19">
      <c r="S49" s="81" t="s">
        <v>318</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K22" sqref="K22"/>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12" t="s">
        <v>70</v>
      </c>
      <c r="B1" s="1412"/>
      <c r="C1" s="1412"/>
      <c r="D1" s="1412"/>
      <c r="E1" s="1412"/>
      <c r="F1" s="1412"/>
      <c r="G1" s="1412"/>
      <c r="H1" s="1412"/>
      <c r="I1" s="1412"/>
      <c r="J1" s="1412"/>
      <c r="K1" s="92"/>
    </row>
    <row r="2" spans="1:11" ht="19.5" thickBot="1">
      <c r="A2" s="1426" t="s">
        <v>284</v>
      </c>
      <c r="B2" s="1427"/>
      <c r="C2" s="1427"/>
      <c r="D2" s="1427"/>
      <c r="E2" s="1427"/>
      <c r="F2" s="1427"/>
      <c r="G2" s="1427"/>
      <c r="H2" s="1427"/>
      <c r="I2" s="1427"/>
      <c r="J2" s="1428"/>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502</v>
      </c>
      <c r="C5" s="1057" t="s">
        <v>502</v>
      </c>
      <c r="D5" s="1057" t="s">
        <v>502</v>
      </c>
      <c r="E5" s="722" t="s">
        <v>54</v>
      </c>
      <c r="F5" s="812" t="s">
        <v>502</v>
      </c>
      <c r="G5" s="723" t="s">
        <v>76</v>
      </c>
      <c r="H5" s="724" t="s">
        <v>72</v>
      </c>
      <c r="I5" s="812" t="s">
        <v>502</v>
      </c>
      <c r="J5" s="725" t="s">
        <v>63</v>
      </c>
    </row>
    <row r="6" spans="1:11" ht="16.5" thickBot="1">
      <c r="A6" s="976" t="s">
        <v>279</v>
      </c>
      <c r="B6" s="977"/>
      <c r="C6" s="977"/>
      <c r="D6" s="977"/>
      <c r="E6" s="977"/>
      <c r="F6" s="977"/>
      <c r="G6" s="977"/>
      <c r="H6" s="977"/>
      <c r="I6" s="726"/>
      <c r="J6" s="727"/>
    </row>
    <row r="7" spans="1:11" ht="15.75" thickBot="1">
      <c r="A7" s="1065" t="s">
        <v>22</v>
      </c>
      <c r="B7" s="1058">
        <v>9.4828673714271652</v>
      </c>
      <c r="C7" s="728">
        <v>18306.693767233908</v>
      </c>
      <c r="D7" s="729">
        <v>18672.827642578588</v>
      </c>
      <c r="E7" s="730">
        <v>-0.12425931043945307</v>
      </c>
      <c r="F7" s="731">
        <v>317.41705551955067</v>
      </c>
      <c r="G7" s="730">
        <v>-4.0188184728881929E-2</v>
      </c>
      <c r="H7" s="730">
        <v>65.557939914163086</v>
      </c>
      <c r="I7" s="730">
        <v>100</v>
      </c>
      <c r="J7" s="732" t="s">
        <v>23</v>
      </c>
    </row>
    <row r="8" spans="1:11" ht="15">
      <c r="A8" s="1066" t="s">
        <v>83</v>
      </c>
      <c r="B8" s="1064">
        <v>11.527522128027682</v>
      </c>
      <c r="C8" s="733">
        <v>21386.868512110726</v>
      </c>
      <c r="D8" s="734">
        <v>21814.605882352942</v>
      </c>
      <c r="E8" s="735">
        <v>13.988483309751803</v>
      </c>
      <c r="F8" s="736">
        <v>283.32499999999999</v>
      </c>
      <c r="G8" s="737">
        <v>11.838815789473674</v>
      </c>
      <c r="H8" s="737">
        <v>100</v>
      </c>
      <c r="I8" s="753">
        <v>0.12961762799740764</v>
      </c>
      <c r="J8" s="738">
        <v>2.2321490658351845E-2</v>
      </c>
    </row>
    <row r="9" spans="1:11" ht="15">
      <c r="A9" s="1067" t="s">
        <v>84</v>
      </c>
      <c r="B9" s="1060">
        <v>10.57378293101292</v>
      </c>
      <c r="C9" s="739">
        <v>19838.241896834745</v>
      </c>
      <c r="D9" s="740">
        <v>20235.006734771439</v>
      </c>
      <c r="E9" s="741">
        <v>-0.36576825459675699</v>
      </c>
      <c r="F9" s="742">
        <v>350.71357947434296</v>
      </c>
      <c r="G9" s="743">
        <v>0.29074305692913299</v>
      </c>
      <c r="H9" s="743">
        <v>52.045670789724078</v>
      </c>
      <c r="I9" s="743">
        <v>34.521494923309568</v>
      </c>
      <c r="J9" s="744">
        <v>-3.0679185244729794</v>
      </c>
    </row>
    <row r="10" spans="1:11" ht="15">
      <c r="A10" s="1067" t="s">
        <v>85</v>
      </c>
      <c r="B10" s="1060">
        <v>10.468522653050108</v>
      </c>
      <c r="C10" s="739">
        <v>19640.75544662309</v>
      </c>
      <c r="D10" s="740">
        <v>20033.570555555554</v>
      </c>
      <c r="E10" s="741">
        <v>2.3730264681719686</v>
      </c>
      <c r="F10" s="742">
        <v>399.08611111111111</v>
      </c>
      <c r="G10" s="743">
        <v>3.2578564712141911</v>
      </c>
      <c r="H10" s="743">
        <v>61.194029850746269</v>
      </c>
      <c r="I10" s="743">
        <v>8.1659105638366807</v>
      </c>
      <c r="J10" s="744">
        <v>-0.22107083816618101</v>
      </c>
    </row>
    <row r="11" spans="1:11" ht="15">
      <c r="A11" s="1067" t="s">
        <v>86</v>
      </c>
      <c r="B11" s="1061" t="s">
        <v>80</v>
      </c>
      <c r="C11" s="739" t="s">
        <v>80</v>
      </c>
      <c r="D11" s="740" t="s">
        <v>80</v>
      </c>
      <c r="E11" s="741" t="s">
        <v>80</v>
      </c>
      <c r="F11" s="742" t="s">
        <v>80</v>
      </c>
      <c r="G11" s="743" t="s">
        <v>80</v>
      </c>
      <c r="H11" s="743" t="s">
        <v>80</v>
      </c>
      <c r="I11" s="743" t="s">
        <v>80</v>
      </c>
      <c r="J11" s="744" t="s">
        <v>80</v>
      </c>
    </row>
    <row r="12" spans="1:11" ht="15">
      <c r="A12" s="1067" t="s">
        <v>78</v>
      </c>
      <c r="B12" s="1060">
        <v>7.6773835867710565</v>
      </c>
      <c r="C12" s="739">
        <v>15764.648022117161</v>
      </c>
      <c r="D12" s="740">
        <v>16079.940982559505</v>
      </c>
      <c r="E12" s="741">
        <v>4.3667593108551959</v>
      </c>
      <c r="F12" s="742">
        <v>282.95461422087743</v>
      </c>
      <c r="G12" s="743">
        <v>0.94925096621297167</v>
      </c>
      <c r="H12" s="743">
        <v>77.78375470683163</v>
      </c>
      <c r="I12" s="743">
        <v>35.69885504428602</v>
      </c>
      <c r="J12" s="744">
        <v>2.4549351587352319</v>
      </c>
    </row>
    <row r="13" spans="1:11" ht="15.75" thickBot="1">
      <c r="A13" s="1068" t="s">
        <v>87</v>
      </c>
      <c r="B13" s="1062">
        <v>9.7049603548346965</v>
      </c>
      <c r="C13" s="745">
        <v>18735.444700453081</v>
      </c>
      <c r="D13" s="746">
        <v>19110.153594462143</v>
      </c>
      <c r="E13" s="747">
        <v>-3.4437267840091748</v>
      </c>
      <c r="F13" s="748">
        <v>290.34313725490193</v>
      </c>
      <c r="G13" s="749">
        <v>-0.34380994627983624</v>
      </c>
      <c r="H13" s="749">
        <v>72.058823529411768</v>
      </c>
      <c r="I13" s="749">
        <v>21.484121840570317</v>
      </c>
      <c r="J13" s="750">
        <v>0.8117327132455685</v>
      </c>
    </row>
    <row r="14" spans="1:11" ht="16.5" thickBot="1">
      <c r="A14" s="976" t="s">
        <v>276</v>
      </c>
      <c r="B14" s="977"/>
      <c r="C14" s="977"/>
      <c r="D14" s="977"/>
      <c r="E14" s="977"/>
      <c r="F14" s="977"/>
      <c r="G14" s="977"/>
      <c r="H14" s="977"/>
      <c r="I14" s="726"/>
      <c r="J14" s="727"/>
    </row>
    <row r="15" spans="1:11" ht="15.75" thickBot="1">
      <c r="A15" s="1065" t="s">
        <v>22</v>
      </c>
      <c r="B15" s="1063">
        <v>9.3491285153907508</v>
      </c>
      <c r="C15" s="751">
        <v>18048.510647472489</v>
      </c>
      <c r="D15" s="752">
        <v>18409.48086042194</v>
      </c>
      <c r="E15" s="730">
        <v>4.4893336277861691</v>
      </c>
      <c r="F15" s="730">
        <v>316.48609548881177</v>
      </c>
      <c r="G15" s="730">
        <v>2.970530115432207</v>
      </c>
      <c r="H15" s="730">
        <v>104.42759295499022</v>
      </c>
      <c r="I15" s="730">
        <v>100</v>
      </c>
      <c r="J15" s="732" t="s">
        <v>23</v>
      </c>
    </row>
    <row r="16" spans="1:11" ht="15">
      <c r="A16" s="1066" t="s">
        <v>83</v>
      </c>
      <c r="B16" s="1059">
        <v>10.308366153565986</v>
      </c>
      <c r="C16" s="733">
        <v>19124.983587320938</v>
      </c>
      <c r="D16" s="734">
        <v>19507.483259067358</v>
      </c>
      <c r="E16" s="735">
        <v>8.0461185980702048</v>
      </c>
      <c r="F16" s="736">
        <v>251.7608695652174</v>
      </c>
      <c r="G16" s="737">
        <v>2.7569172481181119</v>
      </c>
      <c r="H16" s="737">
        <v>43.75</v>
      </c>
      <c r="I16" s="753">
        <v>0.27521837980136415</v>
      </c>
      <c r="J16" s="738">
        <v>-0.11617105268395872</v>
      </c>
    </row>
    <row r="17" spans="1:10" ht="15">
      <c r="A17" s="1067" t="s">
        <v>84</v>
      </c>
      <c r="B17" s="1060">
        <v>10.383773007619427</v>
      </c>
      <c r="C17" s="739">
        <v>19481.75048333851</v>
      </c>
      <c r="D17" s="740">
        <v>19871.38549300528</v>
      </c>
      <c r="E17" s="741">
        <v>2.612308887351523</v>
      </c>
      <c r="F17" s="742">
        <v>346.27934011717542</v>
      </c>
      <c r="G17" s="743">
        <v>0.98448933008675499</v>
      </c>
      <c r="H17" s="743">
        <v>140.93610698365529</v>
      </c>
      <c r="I17" s="743">
        <v>38.805791551992343</v>
      </c>
      <c r="J17" s="744">
        <v>5.8801555441645519</v>
      </c>
    </row>
    <row r="18" spans="1:10" ht="15">
      <c r="A18" s="1067" t="s">
        <v>85</v>
      </c>
      <c r="B18" s="1060">
        <v>10.46719505065947</v>
      </c>
      <c r="C18" s="739">
        <v>19638.264635383617</v>
      </c>
      <c r="D18" s="740">
        <v>20031.029928091291</v>
      </c>
      <c r="E18" s="741">
        <v>3.470907509229145</v>
      </c>
      <c r="F18" s="742">
        <v>386.13138832997987</v>
      </c>
      <c r="G18" s="743">
        <v>-3.3294357247478263</v>
      </c>
      <c r="H18" s="743">
        <v>294.44444444444446</v>
      </c>
      <c r="I18" s="743">
        <v>5.947110207012086</v>
      </c>
      <c r="J18" s="744">
        <v>2.8649184261901683</v>
      </c>
    </row>
    <row r="19" spans="1:10" ht="15">
      <c r="A19" s="1067" t="s">
        <v>86</v>
      </c>
      <c r="B19" s="1061" t="s">
        <v>80</v>
      </c>
      <c r="C19" s="739" t="s">
        <v>208</v>
      </c>
      <c r="D19" s="740" t="s">
        <v>208</v>
      </c>
      <c r="E19" s="741" t="s">
        <v>80</v>
      </c>
      <c r="F19" s="742" t="s">
        <v>208</v>
      </c>
      <c r="G19" s="743" t="s">
        <v>80</v>
      </c>
      <c r="H19" s="743" t="s">
        <v>80</v>
      </c>
      <c r="I19" s="743" t="s">
        <v>80</v>
      </c>
      <c r="J19" s="744" t="s">
        <v>80</v>
      </c>
    </row>
    <row r="20" spans="1:10" ht="15">
      <c r="A20" s="1067" t="s">
        <v>78</v>
      </c>
      <c r="B20" s="1060">
        <v>7.4397375533672436</v>
      </c>
      <c r="C20" s="739">
        <v>15276.668487407072</v>
      </c>
      <c r="D20" s="740">
        <v>15582.201857155214</v>
      </c>
      <c r="E20" s="741">
        <v>3.0858584964965701</v>
      </c>
      <c r="F20" s="742">
        <v>288.98857142857145</v>
      </c>
      <c r="G20" s="743">
        <v>2.4040363243201015</v>
      </c>
      <c r="H20" s="743">
        <v>66.369578134284012</v>
      </c>
      <c r="I20" s="743">
        <v>33.504846236687804</v>
      </c>
      <c r="J20" s="744">
        <v>-7.6644296928621003</v>
      </c>
    </row>
    <row r="21" spans="1:10" ht="15.75" thickBot="1">
      <c r="A21" s="1068" t="s">
        <v>87</v>
      </c>
      <c r="B21" s="1062">
        <v>9.667492084680763</v>
      </c>
      <c r="C21" s="745">
        <v>18663.112132588347</v>
      </c>
      <c r="D21" s="746">
        <v>19036.374375240113</v>
      </c>
      <c r="E21" s="747">
        <v>1.8906428941121889</v>
      </c>
      <c r="F21" s="748">
        <v>286.62634831460673</v>
      </c>
      <c r="G21" s="749">
        <v>-0.60674417343728027</v>
      </c>
      <c r="H21" s="749">
        <v>97.339246119733929</v>
      </c>
      <c r="I21" s="749">
        <v>21.299509393322964</v>
      </c>
      <c r="J21" s="750">
        <v>-0.76506986303711599</v>
      </c>
    </row>
    <row r="22" spans="1:10" ht="16.5" thickBot="1">
      <c r="A22" s="976" t="s">
        <v>280</v>
      </c>
      <c r="B22" s="977"/>
      <c r="C22" s="977"/>
      <c r="D22" s="977"/>
      <c r="E22" s="977"/>
      <c r="F22" s="977"/>
      <c r="G22" s="977"/>
      <c r="H22" s="977"/>
      <c r="I22" s="726"/>
      <c r="J22" s="727"/>
    </row>
    <row r="23" spans="1:10" ht="15.75" thickBot="1">
      <c r="A23" s="1065" t="s">
        <v>22</v>
      </c>
      <c r="B23" s="1063">
        <v>9.0224623731836076</v>
      </c>
      <c r="C23" s="751">
        <v>17417.881029311982</v>
      </c>
      <c r="D23" s="752">
        <v>17766.238649898223</v>
      </c>
      <c r="E23" s="730">
        <v>-1.0124172319191618</v>
      </c>
      <c r="F23" s="730">
        <v>312.62974747474749</v>
      </c>
      <c r="G23" s="730">
        <v>4.0905228181292754</v>
      </c>
      <c r="H23" s="730">
        <v>59.935379644588046</v>
      </c>
      <c r="I23" s="730">
        <v>100</v>
      </c>
      <c r="J23" s="732" t="s">
        <v>23</v>
      </c>
    </row>
    <row r="24" spans="1:10" ht="15">
      <c r="A24" s="1066" t="s">
        <v>83</v>
      </c>
      <c r="B24" s="1064" t="s">
        <v>80</v>
      </c>
      <c r="C24" s="733" t="s">
        <v>80</v>
      </c>
      <c r="D24" s="734" t="s">
        <v>80</v>
      </c>
      <c r="E24" s="735" t="s">
        <v>80</v>
      </c>
      <c r="F24" s="736" t="s">
        <v>80</v>
      </c>
      <c r="G24" s="737" t="s">
        <v>80</v>
      </c>
      <c r="H24" s="753" t="s">
        <v>80</v>
      </c>
      <c r="I24" s="753" t="s">
        <v>80</v>
      </c>
      <c r="J24" s="760" t="s">
        <v>80</v>
      </c>
    </row>
    <row r="25" spans="1:10" ht="15">
      <c r="A25" s="1067" t="s">
        <v>84</v>
      </c>
      <c r="B25" s="1061">
        <v>10.0583940829619</v>
      </c>
      <c r="C25" s="739">
        <v>18871.283457714635</v>
      </c>
      <c r="D25" s="740">
        <v>19248.709126868929</v>
      </c>
      <c r="E25" s="741">
        <v>-1.6118733092239892</v>
      </c>
      <c r="F25" s="742">
        <v>357.22046783625728</v>
      </c>
      <c r="G25" s="743">
        <v>0.51764887192753672</v>
      </c>
      <c r="H25" s="743">
        <v>96.551724137931032</v>
      </c>
      <c r="I25" s="938">
        <v>25.90909090909091</v>
      </c>
      <c r="J25" s="939">
        <v>4.8266999559406685</v>
      </c>
    </row>
    <row r="26" spans="1:10" ht="15">
      <c r="A26" s="1067" t="s">
        <v>85</v>
      </c>
      <c r="B26" s="1060">
        <v>10.197210628915684</v>
      </c>
      <c r="C26" s="739">
        <v>19131.727258753628</v>
      </c>
      <c r="D26" s="740">
        <v>19514.361803928699</v>
      </c>
      <c r="E26" s="741">
        <v>-0.51720452664419281</v>
      </c>
      <c r="F26" s="742">
        <v>410.30298507462686</v>
      </c>
      <c r="G26" s="743">
        <v>6.4679695397143409</v>
      </c>
      <c r="H26" s="743">
        <v>71.794871794871796</v>
      </c>
      <c r="I26" s="743">
        <v>3.3838383838383841</v>
      </c>
      <c r="J26" s="744">
        <v>0.23359605750558909</v>
      </c>
    </row>
    <row r="27" spans="1:10" ht="15">
      <c r="A27" s="1067" t="s">
        <v>86</v>
      </c>
      <c r="B27" s="1061" t="s">
        <v>80</v>
      </c>
      <c r="C27" s="739" t="s">
        <v>80</v>
      </c>
      <c r="D27" s="740" t="s">
        <v>80</v>
      </c>
      <c r="E27" s="741" t="s">
        <v>80</v>
      </c>
      <c r="F27" s="742" t="s">
        <v>80</v>
      </c>
      <c r="G27" s="743" t="s">
        <v>80</v>
      </c>
      <c r="H27" s="743" t="s">
        <v>80</v>
      </c>
      <c r="I27" s="743" t="s">
        <v>80</v>
      </c>
      <c r="J27" s="744" t="s">
        <v>80</v>
      </c>
    </row>
    <row r="28" spans="1:10" ht="15">
      <c r="A28" s="1067" t="s">
        <v>78</v>
      </c>
      <c r="B28" s="1061">
        <v>7.9634201965105236</v>
      </c>
      <c r="C28" s="739">
        <v>16351.992189960009</v>
      </c>
      <c r="D28" s="740">
        <v>16679.032033759209</v>
      </c>
      <c r="E28" s="741">
        <v>-3.5358664133129318</v>
      </c>
      <c r="F28" s="742">
        <v>287.72665474060824</v>
      </c>
      <c r="G28" s="743">
        <v>3.3325173704301556</v>
      </c>
      <c r="H28" s="743">
        <v>41.161616161616159</v>
      </c>
      <c r="I28" s="743">
        <v>56.464646464646464</v>
      </c>
      <c r="J28" s="744">
        <v>-7.5095053931887534</v>
      </c>
    </row>
    <row r="29" spans="1:10" ht="15.75" thickBot="1">
      <c r="A29" s="1068" t="s">
        <v>87</v>
      </c>
      <c r="B29" s="1062">
        <v>9.1984891526562773</v>
      </c>
      <c r="C29" s="745">
        <v>17757.70106690401</v>
      </c>
      <c r="D29" s="746">
        <v>18112.85508824209</v>
      </c>
      <c r="E29" s="747">
        <v>4.9449876323738522</v>
      </c>
      <c r="F29" s="748">
        <v>307.03581560283692</v>
      </c>
      <c r="G29" s="749">
        <v>3.0236283612052519</v>
      </c>
      <c r="H29" s="749">
        <v>93.150684931506845</v>
      </c>
      <c r="I29" s="749">
        <v>14.242424242424242</v>
      </c>
      <c r="J29" s="750">
        <v>2.4492093797424985</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14" t="s">
        <v>44</v>
      </c>
      <c r="C33" s="1415"/>
      <c r="D33" s="1415"/>
      <c r="E33" s="1415"/>
      <c r="F33" s="1415"/>
      <c r="G33" s="1415"/>
      <c r="H33" s="1416"/>
    </row>
    <row r="34" spans="1:8" ht="15.75">
      <c r="A34" s="580" t="s">
        <v>47</v>
      </c>
      <c r="B34" s="1420" t="s">
        <v>48</v>
      </c>
      <c r="C34" s="1421"/>
      <c r="D34" s="1421"/>
      <c r="E34" s="1421"/>
      <c r="F34" s="1421"/>
      <c r="G34" s="1421"/>
      <c r="H34" s="1422"/>
    </row>
    <row r="35" spans="1:8" ht="15.75">
      <c r="A35" s="577" t="s">
        <v>49</v>
      </c>
      <c r="B35" s="1417" t="s">
        <v>50</v>
      </c>
      <c r="C35" s="1418"/>
      <c r="D35" s="1418"/>
      <c r="E35" s="1418"/>
      <c r="F35" s="1418"/>
      <c r="G35" s="1418"/>
      <c r="H35" s="1419"/>
    </row>
    <row r="36" spans="1:8" ht="16.5" thickBot="1">
      <c r="A36" s="578" t="s">
        <v>51</v>
      </c>
      <c r="B36" s="1423" t="s">
        <v>46</v>
      </c>
      <c r="C36" s="1424"/>
      <c r="D36" s="1424"/>
      <c r="E36" s="1424"/>
      <c r="F36" s="1424"/>
      <c r="G36" s="1424"/>
      <c r="H36" s="1425"/>
    </row>
    <row r="37" spans="1:8">
      <c r="A37" s="1413"/>
      <c r="B37" s="1413"/>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W25" sqref="W25"/>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509</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31" t="s">
        <v>10</v>
      </c>
      <c r="I4" s="1432"/>
      <c r="J4" s="909" t="s">
        <v>11</v>
      </c>
      <c r="K4" s="880" t="s">
        <v>12</v>
      </c>
      <c r="L4" s="881"/>
    </row>
    <row r="5" spans="1:12" ht="15.75" customHeight="1">
      <c r="A5" s="7" t="s">
        <v>13</v>
      </c>
      <c r="B5" s="8" t="s">
        <v>14</v>
      </c>
      <c r="C5" s="882" t="s">
        <v>40</v>
      </c>
      <c r="D5" s="882"/>
      <c r="E5" s="883" t="s">
        <v>41</v>
      </c>
      <c r="F5" s="884"/>
      <c r="G5" s="910"/>
      <c r="H5" s="1429" t="s">
        <v>15</v>
      </c>
      <c r="I5" s="1430"/>
      <c r="J5" s="911" t="s">
        <v>16</v>
      </c>
      <c r="K5" s="885" t="s">
        <v>17</v>
      </c>
      <c r="L5" s="886"/>
    </row>
    <row r="6" spans="1:12" ht="37.5" customHeight="1" thickBot="1">
      <c r="A6" s="9" t="s">
        <v>18</v>
      </c>
      <c r="B6" s="10" t="s">
        <v>19</v>
      </c>
      <c r="C6" s="812" t="s">
        <v>502</v>
      </c>
      <c r="D6" s="1399" t="s">
        <v>491</v>
      </c>
      <c r="E6" s="876" t="s">
        <v>502</v>
      </c>
      <c r="F6" s="1076" t="s">
        <v>491</v>
      </c>
      <c r="G6" s="908" t="s">
        <v>20</v>
      </c>
      <c r="H6" s="42" t="s">
        <v>502</v>
      </c>
      <c r="I6" s="823" t="s">
        <v>20</v>
      </c>
      <c r="J6" s="912" t="s">
        <v>20</v>
      </c>
      <c r="K6" s="877" t="s">
        <v>502</v>
      </c>
      <c r="L6" s="913" t="s">
        <v>21</v>
      </c>
    </row>
    <row r="7" spans="1:12" ht="15" thickBot="1">
      <c r="A7" s="11" t="s">
        <v>22</v>
      </c>
      <c r="B7" s="12" t="s">
        <v>23</v>
      </c>
      <c r="C7" s="43">
        <v>18116.583796894141</v>
      </c>
      <c r="D7" s="43">
        <v>17874.594042869092</v>
      </c>
      <c r="E7" s="44">
        <v>18478.915472832025</v>
      </c>
      <c r="F7" s="1077">
        <v>18232.085923726474</v>
      </c>
      <c r="G7" s="914">
        <v>1.3538195801520267</v>
      </c>
      <c r="H7" s="45">
        <v>316.54953066013672</v>
      </c>
      <c r="I7" s="45">
        <v>1.5312535011127635</v>
      </c>
      <c r="J7" s="46">
        <v>79.571271528032256</v>
      </c>
      <c r="K7" s="45">
        <v>100</v>
      </c>
      <c r="L7" s="915" t="s">
        <v>23</v>
      </c>
    </row>
    <row r="8" spans="1:12" ht="15" thickBot="1">
      <c r="A8" s="13"/>
      <c r="B8" s="14"/>
      <c r="C8" s="47"/>
      <c r="D8" s="47"/>
      <c r="E8" s="47"/>
      <c r="F8" s="47"/>
      <c r="G8" s="916"/>
      <c r="H8" s="46"/>
      <c r="I8" s="46"/>
      <c r="J8" s="46"/>
      <c r="K8" s="46"/>
      <c r="L8" s="917"/>
    </row>
    <row r="9" spans="1:12" ht="15">
      <c r="A9" s="15" t="s">
        <v>88</v>
      </c>
      <c r="B9" s="16" t="s">
        <v>23</v>
      </c>
      <c r="C9" s="48">
        <v>19961.807163583602</v>
      </c>
      <c r="D9" s="48">
        <v>17997.367951629178</v>
      </c>
      <c r="E9" s="49">
        <v>20361.043306855274</v>
      </c>
      <c r="F9" s="49">
        <v>18357.315310661761</v>
      </c>
      <c r="G9" s="918">
        <v>10.915147243942396</v>
      </c>
      <c r="H9" s="50">
        <v>262.57142857142856</v>
      </c>
      <c r="I9" s="50">
        <v>6.1908788663448631</v>
      </c>
      <c r="J9" s="50">
        <v>59.090909090909093</v>
      </c>
      <c r="K9" s="50">
        <v>0.17855320885623915</v>
      </c>
      <c r="L9" s="919">
        <v>-2.2985816427747663E-2</v>
      </c>
    </row>
    <row r="10" spans="1:12" ht="15">
      <c r="A10" s="24" t="s">
        <v>89</v>
      </c>
      <c r="B10" s="51" t="s">
        <v>23</v>
      </c>
      <c r="C10" s="52">
        <v>19600.293478699918</v>
      </c>
      <c r="D10" s="52">
        <v>19527.291117008645</v>
      </c>
      <c r="E10" s="53">
        <v>19992.299348273915</v>
      </c>
      <c r="F10" s="53">
        <v>19917.836939348817</v>
      </c>
      <c r="G10" s="920">
        <v>0.37384786888174937</v>
      </c>
      <c r="H10" s="54">
        <v>349.12659666283088</v>
      </c>
      <c r="I10" s="54">
        <v>0.43906515117355416</v>
      </c>
      <c r="J10" s="54">
        <v>87.435966567808038</v>
      </c>
      <c r="K10" s="54">
        <v>35.465768799102129</v>
      </c>
      <c r="L10" s="921">
        <v>1.4881213091790855</v>
      </c>
    </row>
    <row r="11" spans="1:12" ht="15">
      <c r="A11" s="17" t="s">
        <v>90</v>
      </c>
      <c r="B11" s="18" t="s">
        <v>23</v>
      </c>
      <c r="C11" s="55">
        <v>19612.984068495753</v>
      </c>
      <c r="D11" s="55">
        <v>19146.228449222435</v>
      </c>
      <c r="E11" s="56">
        <v>20005.243749865669</v>
      </c>
      <c r="F11" s="56">
        <v>19529.153018206885</v>
      </c>
      <c r="G11" s="922">
        <v>2.4378462865999757</v>
      </c>
      <c r="H11" s="57">
        <v>394.74363636363637</v>
      </c>
      <c r="I11" s="57">
        <v>1.4885703882271955</v>
      </c>
      <c r="J11" s="57">
        <v>108.20189274447949</v>
      </c>
      <c r="K11" s="57">
        <v>6.7340067340067336</v>
      </c>
      <c r="L11" s="923">
        <v>0.92601845991365916</v>
      </c>
    </row>
    <row r="12" spans="1:12" ht="15">
      <c r="A12" s="17" t="s">
        <v>91</v>
      </c>
      <c r="B12" s="18" t="s">
        <v>23</v>
      </c>
      <c r="C12" s="55" t="s">
        <v>208</v>
      </c>
      <c r="D12" s="55" t="s">
        <v>208</v>
      </c>
      <c r="E12" s="56" t="s">
        <v>208</v>
      </c>
      <c r="F12" s="56" t="s">
        <v>208</v>
      </c>
      <c r="G12" s="1372" t="s">
        <v>80</v>
      </c>
      <c r="H12" s="57" t="s">
        <v>208</v>
      </c>
      <c r="I12" s="1598" t="s">
        <v>80</v>
      </c>
      <c r="J12" s="1598" t="s">
        <v>80</v>
      </c>
      <c r="K12" s="57">
        <v>7.1421283542495662E-2</v>
      </c>
      <c r="L12" s="1382" t="s">
        <v>80</v>
      </c>
    </row>
    <row r="13" spans="1:12" ht="15">
      <c r="A13" s="17" t="s">
        <v>78</v>
      </c>
      <c r="B13" s="18" t="s">
        <v>23</v>
      </c>
      <c r="C13" s="55">
        <v>15664.975389797073</v>
      </c>
      <c r="D13" s="55">
        <v>15328.184414000196</v>
      </c>
      <c r="E13" s="56">
        <v>15978.274897593015</v>
      </c>
      <c r="F13" s="56">
        <v>15634.7481022802</v>
      </c>
      <c r="G13" s="922">
        <v>2.1972007036219177</v>
      </c>
      <c r="H13" s="57">
        <v>286.03905579399139</v>
      </c>
      <c r="I13" s="57">
        <v>1.9066660581847428</v>
      </c>
      <c r="J13" s="57">
        <v>66.658975542224269</v>
      </c>
      <c r="K13" s="57">
        <v>36.848280787674724</v>
      </c>
      <c r="L13" s="923">
        <v>-2.8549071932706767</v>
      </c>
    </row>
    <row r="14" spans="1:12" ht="15.75" thickBot="1">
      <c r="A14" s="19" t="s">
        <v>92</v>
      </c>
      <c r="B14" s="20" t="s">
        <v>23</v>
      </c>
      <c r="C14" s="58">
        <v>18676.617337701595</v>
      </c>
      <c r="D14" s="58">
        <v>18874.878985096959</v>
      </c>
      <c r="E14" s="59">
        <v>19050.149684455628</v>
      </c>
      <c r="F14" s="59">
        <v>19252.376564798898</v>
      </c>
      <c r="G14" s="924">
        <v>-1.0503995683993788</v>
      </c>
      <c r="H14" s="60">
        <v>289.97890586495811</v>
      </c>
      <c r="I14" s="60">
        <v>-0.22069823173525116</v>
      </c>
      <c r="J14" s="60">
        <v>84.287011807447783</v>
      </c>
      <c r="K14" s="60">
        <v>20.701969186817671</v>
      </c>
      <c r="L14" s="925">
        <v>0.52974492884771607</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64" t="s">
        <v>80</v>
      </c>
      <c r="L16" s="927" t="s">
        <v>80</v>
      </c>
    </row>
    <row r="17" spans="1:12" ht="15">
      <c r="A17" s="24" t="s">
        <v>93</v>
      </c>
      <c r="B17" s="25" t="s">
        <v>26</v>
      </c>
      <c r="C17" s="55" t="s">
        <v>80</v>
      </c>
      <c r="D17" s="55" t="s">
        <v>80</v>
      </c>
      <c r="E17" s="56" t="s">
        <v>80</v>
      </c>
      <c r="F17" s="56" t="s">
        <v>80</v>
      </c>
      <c r="G17" s="922" t="s">
        <v>80</v>
      </c>
      <c r="H17" s="57" t="s">
        <v>80</v>
      </c>
      <c r="I17" s="57" t="s">
        <v>80</v>
      </c>
      <c r="J17" s="65" t="s">
        <v>80</v>
      </c>
      <c r="K17" s="65" t="s">
        <v>80</v>
      </c>
      <c r="L17" s="928" t="s">
        <v>80</v>
      </c>
    </row>
    <row r="18" spans="1:12" ht="15">
      <c r="A18" s="24" t="s">
        <v>93</v>
      </c>
      <c r="B18" s="25" t="s">
        <v>27</v>
      </c>
      <c r="C18" s="55" t="s">
        <v>80</v>
      </c>
      <c r="D18" s="55" t="s">
        <v>80</v>
      </c>
      <c r="E18" s="56" t="s">
        <v>80</v>
      </c>
      <c r="F18" s="56" t="s">
        <v>80</v>
      </c>
      <c r="G18" s="922" t="s">
        <v>80</v>
      </c>
      <c r="H18" s="57" t="s">
        <v>80</v>
      </c>
      <c r="I18" s="57" t="s">
        <v>80</v>
      </c>
      <c r="J18" s="65" t="s">
        <v>80</v>
      </c>
      <c r="K18" s="65" t="s">
        <v>80</v>
      </c>
      <c r="L18" s="928" t="s">
        <v>80</v>
      </c>
    </row>
    <row r="19" spans="1:12" ht="14.25">
      <c r="A19" s="22" t="s">
        <v>93</v>
      </c>
      <c r="B19" s="26" t="s">
        <v>28</v>
      </c>
      <c r="C19" s="66">
        <v>20634.747586726993</v>
      </c>
      <c r="D19" s="66">
        <v>19867.534697558265</v>
      </c>
      <c r="E19" s="67">
        <v>21047.442538461535</v>
      </c>
      <c r="F19" s="67">
        <v>20264.88539150943</v>
      </c>
      <c r="G19" s="929">
        <v>3.8616411187796844</v>
      </c>
      <c r="H19" s="68">
        <v>286</v>
      </c>
      <c r="I19" s="68">
        <v>7.9296193216661122</v>
      </c>
      <c r="J19" s="69">
        <v>87.5</v>
      </c>
      <c r="K19" s="69">
        <v>7.6522803795531072E-2</v>
      </c>
      <c r="L19" s="930">
        <v>3.235885510444958E-3</v>
      </c>
    </row>
    <row r="20" spans="1:12" ht="15">
      <c r="A20" s="24" t="s">
        <v>93</v>
      </c>
      <c r="B20" s="25" t="s">
        <v>29</v>
      </c>
      <c r="C20" s="55">
        <v>21296.071568627449</v>
      </c>
      <c r="D20" s="55" t="s">
        <v>208</v>
      </c>
      <c r="E20" s="56">
        <v>21721.992999999999</v>
      </c>
      <c r="F20" s="56" t="s">
        <v>208</v>
      </c>
      <c r="G20" s="922" t="s">
        <v>80</v>
      </c>
      <c r="H20" s="57">
        <v>300</v>
      </c>
      <c r="I20" s="57" t="s">
        <v>80</v>
      </c>
      <c r="J20" s="65" t="s">
        <v>80</v>
      </c>
      <c r="K20" s="65">
        <v>5.6116722783389458E-2</v>
      </c>
      <c r="L20" s="928" t="s">
        <v>80</v>
      </c>
    </row>
    <row r="21" spans="1:12" ht="15">
      <c r="A21" s="24" t="s">
        <v>93</v>
      </c>
      <c r="B21" s="25" t="s">
        <v>30</v>
      </c>
      <c r="C21" s="55" t="s">
        <v>208</v>
      </c>
      <c r="D21" s="55">
        <v>21104.894117647058</v>
      </c>
      <c r="E21" s="56" t="s">
        <v>208</v>
      </c>
      <c r="F21" s="56">
        <v>21526.991999999998</v>
      </c>
      <c r="G21" s="922" t="s">
        <v>80</v>
      </c>
      <c r="H21" s="57" t="s">
        <v>208</v>
      </c>
      <c r="I21" s="57" t="s">
        <v>80</v>
      </c>
      <c r="J21" s="65" t="s">
        <v>80</v>
      </c>
      <c r="K21" s="65">
        <v>2.0406081012141617E-2</v>
      </c>
      <c r="L21" s="928" t="s">
        <v>80</v>
      </c>
    </row>
    <row r="22" spans="1:12" ht="14.25">
      <c r="A22" s="22" t="s">
        <v>93</v>
      </c>
      <c r="B22" s="26" t="s">
        <v>31</v>
      </c>
      <c r="C22" s="66">
        <v>19372.640956382551</v>
      </c>
      <c r="D22" s="66">
        <v>16803.165089770846</v>
      </c>
      <c r="E22" s="67">
        <v>19760.093775510202</v>
      </c>
      <c r="F22" s="67">
        <v>17139.228391566263</v>
      </c>
      <c r="G22" s="929">
        <v>15.29161829265076</v>
      </c>
      <c r="H22" s="68">
        <v>245</v>
      </c>
      <c r="I22" s="68">
        <v>3.316364950751522</v>
      </c>
      <c r="J22" s="69">
        <v>42.857142857142854</v>
      </c>
      <c r="K22" s="69">
        <v>0.1020304050607081</v>
      </c>
      <c r="L22" s="930">
        <v>-2.6221701938192593E-2</v>
      </c>
    </row>
    <row r="23" spans="1:12" ht="15">
      <c r="A23" s="24" t="s">
        <v>93</v>
      </c>
      <c r="B23" s="25" t="s">
        <v>32</v>
      </c>
      <c r="C23" s="55">
        <v>19659.260784313727</v>
      </c>
      <c r="D23" s="55">
        <v>16415.063725490196</v>
      </c>
      <c r="E23" s="56">
        <v>20052.446</v>
      </c>
      <c r="F23" s="56">
        <v>16743.365000000002</v>
      </c>
      <c r="G23" s="922">
        <v>19.763536182840173</v>
      </c>
      <c r="H23" s="57">
        <v>248</v>
      </c>
      <c r="I23" s="57">
        <v>7.4058033780857482</v>
      </c>
      <c r="J23" s="65">
        <v>36.363636363636367</v>
      </c>
      <c r="K23" s="65">
        <v>7.6522803795531072E-2</v>
      </c>
      <c r="L23" s="928">
        <v>-2.4246708846462336E-2</v>
      </c>
    </row>
    <row r="24" spans="1:12" ht="15.75" thickBot="1">
      <c r="A24" s="27" t="s">
        <v>93</v>
      </c>
      <c r="B24" s="28" t="s">
        <v>33</v>
      </c>
      <c r="C24" s="70">
        <v>18469.059803921566</v>
      </c>
      <c r="D24" s="70">
        <v>18066.982352941177</v>
      </c>
      <c r="E24" s="71">
        <v>18838.440999999999</v>
      </c>
      <c r="F24" s="71">
        <v>18428.322</v>
      </c>
      <c r="G24" s="931">
        <v>2.2254820596253895</v>
      </c>
      <c r="H24" s="65">
        <v>236</v>
      </c>
      <c r="I24" s="65">
        <v>-9.2307692307692317</v>
      </c>
      <c r="J24" s="65">
        <v>66.666666666666657</v>
      </c>
      <c r="K24" s="65">
        <v>2.5507601265177024E-2</v>
      </c>
      <c r="L24" s="928">
        <v>-1.9749930917302705E-3</v>
      </c>
    </row>
    <row r="25" spans="1:12" ht="15" thickBot="1">
      <c r="A25" s="13"/>
      <c r="B25" s="21"/>
      <c r="C25" s="47"/>
      <c r="D25" s="47"/>
      <c r="E25" s="47"/>
      <c r="F25" s="47"/>
      <c r="G25" s="916"/>
      <c r="H25" s="46"/>
      <c r="I25" s="46"/>
      <c r="J25" s="46"/>
      <c r="K25" s="46"/>
      <c r="L25" s="917"/>
    </row>
    <row r="26" spans="1:12" ht="14.25">
      <c r="A26" s="22" t="s">
        <v>94</v>
      </c>
      <c r="B26" s="23" t="s">
        <v>25</v>
      </c>
      <c r="C26" s="61">
        <v>19416.835111679819</v>
      </c>
      <c r="D26" s="61">
        <v>19348.057668528563</v>
      </c>
      <c r="E26" s="62">
        <v>19805.171813913414</v>
      </c>
      <c r="F26" s="62">
        <v>19735.018821899135</v>
      </c>
      <c r="G26" s="926">
        <v>0.35547466484517637</v>
      </c>
      <c r="H26" s="63">
        <v>407.29736842105257</v>
      </c>
      <c r="I26" s="63">
        <v>-1.3043859655765357</v>
      </c>
      <c r="J26" s="64">
        <v>113.75</v>
      </c>
      <c r="K26" s="64">
        <v>3.4894398530762172</v>
      </c>
      <c r="L26" s="927">
        <v>0.55796312167277273</v>
      </c>
    </row>
    <row r="27" spans="1:12" ht="15">
      <c r="A27" s="24" t="s">
        <v>94</v>
      </c>
      <c r="B27" s="25" t="s">
        <v>26</v>
      </c>
      <c r="C27" s="55">
        <v>19861.650000000001</v>
      </c>
      <c r="D27" s="55">
        <v>19598.936274509804</v>
      </c>
      <c r="E27" s="56">
        <v>20258.883000000002</v>
      </c>
      <c r="F27" s="56">
        <v>19990.915000000001</v>
      </c>
      <c r="G27" s="922">
        <v>1.3404488989123347</v>
      </c>
      <c r="H27" s="57">
        <v>400.9</v>
      </c>
      <c r="I27" s="57">
        <v>-0.98789824648061253</v>
      </c>
      <c r="J27" s="65">
        <v>108.37696335078535</v>
      </c>
      <c r="K27" s="65">
        <v>2.030405060708091</v>
      </c>
      <c r="L27" s="928">
        <v>0.28067988665165999</v>
      </c>
    </row>
    <row r="28" spans="1:12" ht="15">
      <c r="A28" s="24" t="s">
        <v>94</v>
      </c>
      <c r="B28" s="25" t="s">
        <v>27</v>
      </c>
      <c r="C28" s="55">
        <v>18820.597058823529</v>
      </c>
      <c r="D28" s="55">
        <v>18993.47156862745</v>
      </c>
      <c r="E28" s="56">
        <v>19197.008999999998</v>
      </c>
      <c r="F28" s="56">
        <v>19373.341</v>
      </c>
      <c r="G28" s="922">
        <v>-0.91017857993622342</v>
      </c>
      <c r="H28" s="57">
        <v>416.2</v>
      </c>
      <c r="I28" s="57">
        <v>-1.8859028760018861</v>
      </c>
      <c r="J28" s="65">
        <v>121.70542635658914</v>
      </c>
      <c r="K28" s="65">
        <v>1.4590347923681257</v>
      </c>
      <c r="L28" s="928">
        <v>0.2772832350211123</v>
      </c>
    </row>
    <row r="29" spans="1:12" ht="14.25">
      <c r="A29" s="22" t="s">
        <v>94</v>
      </c>
      <c r="B29" s="26" t="s">
        <v>28</v>
      </c>
      <c r="C29" s="66">
        <v>20018.297501881218</v>
      </c>
      <c r="D29" s="66">
        <v>19819.157139803152</v>
      </c>
      <c r="E29" s="67">
        <v>20418.663451918841</v>
      </c>
      <c r="F29" s="67">
        <v>20215.540282599217</v>
      </c>
      <c r="G29" s="929">
        <v>1.0047872403116773</v>
      </c>
      <c r="H29" s="68">
        <v>369.42918215613389</v>
      </c>
      <c r="I29" s="68">
        <v>-1.7189911982140711</v>
      </c>
      <c r="J29" s="69">
        <v>95.992714025500916</v>
      </c>
      <c r="K29" s="69">
        <v>10.978471584532191</v>
      </c>
      <c r="L29" s="930">
        <v>0.91984204990412088</v>
      </c>
    </row>
    <row r="30" spans="1:12" ht="15">
      <c r="A30" s="24" t="s">
        <v>94</v>
      </c>
      <c r="B30" s="25" t="s">
        <v>29</v>
      </c>
      <c r="C30" s="55">
        <v>20104.388235294115</v>
      </c>
      <c r="D30" s="55">
        <v>19988.383333333335</v>
      </c>
      <c r="E30" s="56">
        <v>20506.475999999999</v>
      </c>
      <c r="F30" s="56">
        <v>20388.151000000002</v>
      </c>
      <c r="G30" s="922">
        <v>0.58036160316841423</v>
      </c>
      <c r="H30" s="57">
        <v>359.1</v>
      </c>
      <c r="I30" s="57">
        <v>-0.66390041493775309</v>
      </c>
      <c r="J30" s="65">
        <v>93.90625</v>
      </c>
      <c r="K30" s="65">
        <v>6.330986634016937</v>
      </c>
      <c r="L30" s="928">
        <v>0.46803317121004806</v>
      </c>
    </row>
    <row r="31" spans="1:12" ht="15">
      <c r="A31" s="24" t="s">
        <v>94</v>
      </c>
      <c r="B31" s="25" t="s">
        <v>30</v>
      </c>
      <c r="C31" s="55">
        <v>19908.461764705884</v>
      </c>
      <c r="D31" s="55">
        <v>19603.236274509803</v>
      </c>
      <c r="E31" s="56">
        <v>20306.631000000001</v>
      </c>
      <c r="F31" s="56">
        <v>19995.300999999999</v>
      </c>
      <c r="G31" s="922">
        <v>1.5570158208671214</v>
      </c>
      <c r="H31" s="57">
        <v>383.5</v>
      </c>
      <c r="I31" s="57">
        <v>-3.1565656565656566</v>
      </c>
      <c r="J31" s="65">
        <v>98.908296943231448</v>
      </c>
      <c r="K31" s="65">
        <v>4.6474849505152536</v>
      </c>
      <c r="L31" s="928">
        <v>0.45180887869407371</v>
      </c>
    </row>
    <row r="32" spans="1:12" ht="14.25">
      <c r="A32" s="22" t="s">
        <v>94</v>
      </c>
      <c r="B32" s="26" t="s">
        <v>31</v>
      </c>
      <c r="C32" s="66">
        <v>19392.541039549735</v>
      </c>
      <c r="D32" s="66">
        <v>19397.28438393597</v>
      </c>
      <c r="E32" s="67">
        <v>19780.391860340729</v>
      </c>
      <c r="F32" s="67">
        <v>19785.230071614689</v>
      </c>
      <c r="G32" s="929">
        <v>-2.4453651822332289E-2</v>
      </c>
      <c r="H32" s="68">
        <v>328.84477648202142</v>
      </c>
      <c r="I32" s="68">
        <v>1.1980674047605144</v>
      </c>
      <c r="J32" s="69">
        <v>79.659537319947631</v>
      </c>
      <c r="K32" s="69">
        <v>20.997857361493725</v>
      </c>
      <c r="L32" s="930">
        <v>1.0316137602192299E-2</v>
      </c>
    </row>
    <row r="33" spans="1:12" ht="15">
      <c r="A33" s="24" t="s">
        <v>94</v>
      </c>
      <c r="B33" s="25" t="s">
        <v>32</v>
      </c>
      <c r="C33" s="55">
        <v>19428.578431372549</v>
      </c>
      <c r="D33" s="55">
        <v>19526.582352941179</v>
      </c>
      <c r="E33" s="56">
        <v>19817.150000000001</v>
      </c>
      <c r="F33" s="56">
        <v>19917.114000000001</v>
      </c>
      <c r="G33" s="922">
        <v>-0.50190002427058422</v>
      </c>
      <c r="H33" s="57">
        <v>317.3</v>
      </c>
      <c r="I33" s="57">
        <v>0.66624365482234227</v>
      </c>
      <c r="J33" s="65">
        <v>62.143742255266417</v>
      </c>
      <c r="K33" s="65">
        <v>13.350678502193652</v>
      </c>
      <c r="L33" s="928">
        <v>-1.4349572618224702</v>
      </c>
    </row>
    <row r="34" spans="1:12" ht="15.75" thickBot="1">
      <c r="A34" s="27" t="s">
        <v>94</v>
      </c>
      <c r="B34" s="28" t="s">
        <v>33</v>
      </c>
      <c r="C34" s="70">
        <v>19335.349019607842</v>
      </c>
      <c r="D34" s="70">
        <v>19118.201960784314</v>
      </c>
      <c r="E34" s="71">
        <v>19722.056</v>
      </c>
      <c r="F34" s="71">
        <v>19500.565999999999</v>
      </c>
      <c r="G34" s="931">
        <v>1.1358131861403491</v>
      </c>
      <c r="H34" s="65">
        <v>349</v>
      </c>
      <c r="I34" s="65">
        <v>0.2297530155083318</v>
      </c>
      <c r="J34" s="65">
        <v>121.41802067946826</v>
      </c>
      <c r="K34" s="65">
        <v>7.6471788593000714</v>
      </c>
      <c r="L34" s="928">
        <v>1.4452733994246589</v>
      </c>
    </row>
    <row r="35" spans="1:12" ht="15.75" thickBot="1">
      <c r="A35" s="29"/>
      <c r="B35" s="30"/>
      <c r="C35" s="72"/>
      <c r="D35" s="72"/>
      <c r="E35" s="72"/>
      <c r="F35" s="72"/>
      <c r="G35" s="932"/>
      <c r="H35" s="73"/>
      <c r="I35" s="73"/>
      <c r="J35" s="73"/>
      <c r="K35" s="73"/>
      <c r="L35" s="933"/>
    </row>
    <row r="36" spans="1:12" ht="15">
      <c r="A36" s="24" t="s">
        <v>95</v>
      </c>
      <c r="B36" s="31" t="s">
        <v>30</v>
      </c>
      <c r="C36" s="74">
        <v>19920.816666666666</v>
      </c>
      <c r="D36" s="74">
        <v>19205.2568627451</v>
      </c>
      <c r="E36" s="75">
        <v>20319.233</v>
      </c>
      <c r="F36" s="75">
        <v>19589.362000000001</v>
      </c>
      <c r="G36" s="934">
        <v>3.725853858844403</v>
      </c>
      <c r="H36" s="76">
        <v>412.5</v>
      </c>
      <c r="I36" s="76">
        <v>2.3065476190476222</v>
      </c>
      <c r="J36" s="76">
        <v>125.92592592592592</v>
      </c>
      <c r="K36" s="76">
        <v>2.800734618916437</v>
      </c>
      <c r="L36" s="935">
        <v>0.57464447600694646</v>
      </c>
    </row>
    <row r="37" spans="1:12" ht="15.75" thickBot="1">
      <c r="A37" s="27" t="s">
        <v>95</v>
      </c>
      <c r="B37" s="28" t="s">
        <v>33</v>
      </c>
      <c r="C37" s="70">
        <v>19376.312745098039</v>
      </c>
      <c r="D37" s="70">
        <v>19107.315686274509</v>
      </c>
      <c r="E37" s="71">
        <v>19763.839</v>
      </c>
      <c r="F37" s="71">
        <v>19489.462</v>
      </c>
      <c r="G37" s="931">
        <v>1.4078223400933305</v>
      </c>
      <c r="H37" s="65">
        <v>382.1</v>
      </c>
      <c r="I37" s="65">
        <v>0.52617732175743226</v>
      </c>
      <c r="J37" s="65">
        <v>97.186700767263417</v>
      </c>
      <c r="K37" s="65">
        <v>3.9332721150902969</v>
      </c>
      <c r="L37" s="928">
        <v>0.35137398390671359</v>
      </c>
    </row>
    <row r="38" spans="1:12" ht="15.75" thickBot="1">
      <c r="A38" s="29"/>
      <c r="B38" s="30"/>
      <c r="C38" s="72"/>
      <c r="D38" s="72"/>
      <c r="E38" s="72"/>
      <c r="F38" s="72"/>
      <c r="G38" s="932"/>
      <c r="H38" s="73"/>
      <c r="I38" s="73"/>
      <c r="J38" s="73"/>
      <c r="K38" s="73"/>
      <c r="L38" s="933"/>
    </row>
    <row r="39" spans="1:12" ht="14.25">
      <c r="A39" s="22" t="s">
        <v>96</v>
      </c>
      <c r="B39" s="23" t="s">
        <v>25</v>
      </c>
      <c r="C39" s="61" t="s">
        <v>208</v>
      </c>
      <c r="D39" s="61" t="s">
        <v>80</v>
      </c>
      <c r="E39" s="62" t="s">
        <v>208</v>
      </c>
      <c r="F39" s="62" t="s">
        <v>80</v>
      </c>
      <c r="G39" s="926" t="s">
        <v>80</v>
      </c>
      <c r="H39" s="63" t="s">
        <v>208</v>
      </c>
      <c r="I39" s="63" t="s">
        <v>80</v>
      </c>
      <c r="J39" s="64" t="s">
        <v>80</v>
      </c>
      <c r="K39" s="64">
        <v>1.0203040506070809E-2</v>
      </c>
      <c r="L39" s="927" t="s">
        <v>80</v>
      </c>
    </row>
    <row r="40" spans="1:12" ht="15">
      <c r="A40" s="17" t="s">
        <v>96</v>
      </c>
      <c r="B40" s="25" t="s">
        <v>26</v>
      </c>
      <c r="C40" s="55" t="s">
        <v>80</v>
      </c>
      <c r="D40" s="55" t="s">
        <v>80</v>
      </c>
      <c r="E40" s="56" t="s">
        <v>80</v>
      </c>
      <c r="F40" s="56" t="s">
        <v>80</v>
      </c>
      <c r="G40" s="922" t="s">
        <v>80</v>
      </c>
      <c r="H40" s="57" t="s">
        <v>80</v>
      </c>
      <c r="I40" s="57" t="s">
        <v>80</v>
      </c>
      <c r="J40" s="65" t="s">
        <v>80</v>
      </c>
      <c r="K40" s="65" t="s">
        <v>80</v>
      </c>
      <c r="L40" s="928" t="s">
        <v>80</v>
      </c>
    </row>
    <row r="41" spans="1:12" ht="15">
      <c r="A41" s="17" t="s">
        <v>96</v>
      </c>
      <c r="B41" s="25" t="s">
        <v>27</v>
      </c>
      <c r="C41" s="55" t="s">
        <v>208</v>
      </c>
      <c r="D41" s="55" t="s">
        <v>80</v>
      </c>
      <c r="E41" s="56" t="s">
        <v>208</v>
      </c>
      <c r="F41" s="56" t="s">
        <v>80</v>
      </c>
      <c r="G41" s="922" t="s">
        <v>80</v>
      </c>
      <c r="H41" s="57" t="s">
        <v>208</v>
      </c>
      <c r="I41" s="57" t="s">
        <v>80</v>
      </c>
      <c r="J41" s="65" t="s">
        <v>80</v>
      </c>
      <c r="K41" s="65">
        <v>5.1015202530354043E-3</v>
      </c>
      <c r="L41" s="928" t="s">
        <v>80</v>
      </c>
    </row>
    <row r="42" spans="1:12" ht="15">
      <c r="A42" s="17" t="s">
        <v>96</v>
      </c>
      <c r="B42" s="25" t="s">
        <v>34</v>
      </c>
      <c r="C42" s="55" t="s">
        <v>208</v>
      </c>
      <c r="D42" s="55" t="s">
        <v>80</v>
      </c>
      <c r="E42" s="56" t="s">
        <v>208</v>
      </c>
      <c r="F42" s="56" t="s">
        <v>80</v>
      </c>
      <c r="G42" s="922" t="s">
        <v>80</v>
      </c>
      <c r="H42" s="57" t="s">
        <v>208</v>
      </c>
      <c r="I42" s="57" t="s">
        <v>80</v>
      </c>
      <c r="J42" s="65" t="s">
        <v>80</v>
      </c>
      <c r="K42" s="65">
        <v>5.1015202530354043E-3</v>
      </c>
      <c r="L42" s="928" t="s">
        <v>80</v>
      </c>
    </row>
    <row r="43" spans="1:12" ht="14.25">
      <c r="A43" s="32" t="s">
        <v>96</v>
      </c>
      <c r="B43" s="26" t="s">
        <v>28</v>
      </c>
      <c r="C43" s="66" t="s">
        <v>208</v>
      </c>
      <c r="D43" s="66" t="s">
        <v>208</v>
      </c>
      <c r="E43" s="67" t="s">
        <v>208</v>
      </c>
      <c r="F43" s="67" t="s">
        <v>208</v>
      </c>
      <c r="G43" s="929" t="s">
        <v>80</v>
      </c>
      <c r="H43" s="68" t="s">
        <v>208</v>
      </c>
      <c r="I43" s="68" t="s">
        <v>80</v>
      </c>
      <c r="J43" s="69" t="s">
        <v>80</v>
      </c>
      <c r="K43" s="69">
        <v>5.1015202530354043E-3</v>
      </c>
      <c r="L43" s="930" t="s">
        <v>80</v>
      </c>
    </row>
    <row r="44" spans="1:12" ht="15">
      <c r="A44" s="17" t="s">
        <v>96</v>
      </c>
      <c r="B44" s="25" t="s">
        <v>30</v>
      </c>
      <c r="C44" s="55" t="s">
        <v>208</v>
      </c>
      <c r="D44" s="55" t="s">
        <v>80</v>
      </c>
      <c r="E44" s="56" t="s">
        <v>208</v>
      </c>
      <c r="F44" s="56" t="s">
        <v>80</v>
      </c>
      <c r="G44" s="922" t="s">
        <v>80</v>
      </c>
      <c r="H44" s="57" t="s">
        <v>208</v>
      </c>
      <c r="I44" s="57" t="s">
        <v>80</v>
      </c>
      <c r="J44" s="65" t="s">
        <v>80</v>
      </c>
      <c r="K44" s="65">
        <v>5.1015202530354043E-3</v>
      </c>
      <c r="L44" s="928" t="s">
        <v>80</v>
      </c>
    </row>
    <row r="45" spans="1:12" ht="15">
      <c r="A45" s="17" t="s">
        <v>96</v>
      </c>
      <c r="B45" s="25" t="s">
        <v>35</v>
      </c>
      <c r="C45" s="55" t="s">
        <v>80</v>
      </c>
      <c r="D45" s="55" t="s">
        <v>208</v>
      </c>
      <c r="E45" s="56" t="s">
        <v>80</v>
      </c>
      <c r="F45" s="56" t="s">
        <v>208</v>
      </c>
      <c r="G45" s="922" t="s">
        <v>80</v>
      </c>
      <c r="H45" s="57" t="s">
        <v>80</v>
      </c>
      <c r="I45" s="57" t="s">
        <v>80</v>
      </c>
      <c r="J45" s="65" t="s">
        <v>80</v>
      </c>
      <c r="K45" s="65" t="s">
        <v>80</v>
      </c>
      <c r="L45" s="928" t="s">
        <v>80</v>
      </c>
    </row>
    <row r="46" spans="1:12" ht="14.25">
      <c r="A46" s="32" t="s">
        <v>96</v>
      </c>
      <c r="B46" s="26" t="s">
        <v>31</v>
      </c>
      <c r="C46" s="66" t="s">
        <v>208</v>
      </c>
      <c r="D46" s="66" t="s">
        <v>208</v>
      </c>
      <c r="E46" s="67" t="s">
        <v>208</v>
      </c>
      <c r="F46" s="67" t="s">
        <v>208</v>
      </c>
      <c r="G46" s="929" t="s">
        <v>80</v>
      </c>
      <c r="H46" s="68" t="s">
        <v>208</v>
      </c>
      <c r="I46" s="68" t="s">
        <v>80</v>
      </c>
      <c r="J46" s="69" t="s">
        <v>80</v>
      </c>
      <c r="K46" s="69">
        <v>5.6116722783389458E-2</v>
      </c>
      <c r="L46" s="930" t="s">
        <v>80</v>
      </c>
    </row>
    <row r="47" spans="1:12" ht="15">
      <c r="A47" s="17" t="s">
        <v>96</v>
      </c>
      <c r="B47" s="25" t="s">
        <v>33</v>
      </c>
      <c r="C47" s="55" t="s">
        <v>208</v>
      </c>
      <c r="D47" s="55" t="s">
        <v>208</v>
      </c>
      <c r="E47" s="56" t="s">
        <v>208</v>
      </c>
      <c r="F47" s="56" t="s">
        <v>208</v>
      </c>
      <c r="G47" s="922" t="s">
        <v>80</v>
      </c>
      <c r="H47" s="57" t="s">
        <v>208</v>
      </c>
      <c r="I47" s="57" t="s">
        <v>80</v>
      </c>
      <c r="J47" s="65" t="s">
        <v>80</v>
      </c>
      <c r="K47" s="65">
        <v>1.0203040506070809E-2</v>
      </c>
      <c r="L47" s="928" t="s">
        <v>80</v>
      </c>
    </row>
    <row r="48" spans="1:12" ht="15.75" thickBot="1">
      <c r="A48" s="33" t="s">
        <v>96</v>
      </c>
      <c r="B48" s="25" t="s">
        <v>36</v>
      </c>
      <c r="C48" s="70" t="s">
        <v>208</v>
      </c>
      <c r="D48" s="70" t="s">
        <v>208</v>
      </c>
      <c r="E48" s="71" t="s">
        <v>208</v>
      </c>
      <c r="F48" s="71" t="s">
        <v>208</v>
      </c>
      <c r="G48" s="931" t="s">
        <v>80</v>
      </c>
      <c r="H48" s="65" t="s">
        <v>208</v>
      </c>
      <c r="I48" s="65" t="s">
        <v>80</v>
      </c>
      <c r="J48" s="65" t="s">
        <v>80</v>
      </c>
      <c r="K48" s="65">
        <v>4.5913682277318638E-2</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16661.95190683952</v>
      </c>
      <c r="D50" s="61">
        <v>15914.242533581453</v>
      </c>
      <c r="E50" s="62">
        <v>16995.190944976312</v>
      </c>
      <c r="F50" s="62">
        <v>16232.527384253082</v>
      </c>
      <c r="G50" s="926">
        <v>4.6983660810766725</v>
      </c>
      <c r="H50" s="63">
        <v>350.60243902439021</v>
      </c>
      <c r="I50" s="63">
        <v>-2.2923102105850619</v>
      </c>
      <c r="J50" s="64">
        <v>142.53521126760563</v>
      </c>
      <c r="K50" s="64">
        <v>4.3924089378634834</v>
      </c>
      <c r="L50" s="927">
        <v>1.1403019389627875</v>
      </c>
    </row>
    <row r="51" spans="1:12" ht="15">
      <c r="A51" s="24" t="s">
        <v>24</v>
      </c>
      <c r="B51" s="25" t="s">
        <v>29</v>
      </c>
      <c r="C51" s="55">
        <v>16856.620588235295</v>
      </c>
      <c r="D51" s="55">
        <v>15875.870588235295</v>
      </c>
      <c r="E51" s="56">
        <v>17193.753000000001</v>
      </c>
      <c r="F51" s="56">
        <v>16193.388000000001</v>
      </c>
      <c r="G51" s="922">
        <v>6.1776139742961744</v>
      </c>
      <c r="H51" s="57">
        <v>325.8</v>
      </c>
      <c r="I51" s="57">
        <v>-1.4519056261343046</v>
      </c>
      <c r="J51" s="65">
        <v>269.23076923076923</v>
      </c>
      <c r="K51" s="65">
        <v>0.97949188858279768</v>
      </c>
      <c r="L51" s="928">
        <v>0.50312691972973789</v>
      </c>
    </row>
    <row r="52" spans="1:12" ht="15">
      <c r="A52" s="24" t="s">
        <v>24</v>
      </c>
      <c r="B52" s="25" t="s">
        <v>30</v>
      </c>
      <c r="C52" s="55">
        <v>16796.926470588238</v>
      </c>
      <c r="D52" s="55">
        <v>16040.658823529411</v>
      </c>
      <c r="E52" s="56">
        <v>17132.865000000002</v>
      </c>
      <c r="F52" s="56">
        <v>16361.472</v>
      </c>
      <c r="G52" s="922">
        <v>4.714691929919276</v>
      </c>
      <c r="H52" s="57">
        <v>346.4</v>
      </c>
      <c r="I52" s="57">
        <v>-1.2824166429182104</v>
      </c>
      <c r="J52" s="65">
        <v>137.93103448275863</v>
      </c>
      <c r="K52" s="65">
        <v>2.1120293847566574</v>
      </c>
      <c r="L52" s="928">
        <v>0.51803891205603425</v>
      </c>
    </row>
    <row r="53" spans="1:12" ht="15">
      <c r="A53" s="24" t="s">
        <v>24</v>
      </c>
      <c r="B53" s="25" t="s">
        <v>35</v>
      </c>
      <c r="C53" s="55">
        <v>16333.172549019608</v>
      </c>
      <c r="D53" s="55">
        <v>15770.584313725489</v>
      </c>
      <c r="E53" s="56">
        <v>16659.835999999999</v>
      </c>
      <c r="F53" s="56">
        <v>16085.995999999999</v>
      </c>
      <c r="G53" s="922">
        <v>3.5673265118305397</v>
      </c>
      <c r="H53" s="57">
        <v>376.1</v>
      </c>
      <c r="I53" s="57">
        <v>-1.2601732738251392</v>
      </c>
      <c r="J53" s="65">
        <v>97.674418604651152</v>
      </c>
      <c r="K53" s="65">
        <v>1.3008876645240282</v>
      </c>
      <c r="L53" s="928">
        <v>0.11913610717701473</v>
      </c>
    </row>
    <row r="54" spans="1:12" ht="14.25">
      <c r="A54" s="22" t="s">
        <v>24</v>
      </c>
      <c r="B54" s="26" t="s">
        <v>31</v>
      </c>
      <c r="C54" s="66">
        <v>16239.582403806215</v>
      </c>
      <c r="D54" s="66">
        <v>15931.250296209739</v>
      </c>
      <c r="E54" s="67">
        <v>16564.37405188234</v>
      </c>
      <c r="F54" s="67">
        <v>16249.875302133934</v>
      </c>
      <c r="G54" s="929">
        <v>1.9353917731732091</v>
      </c>
      <c r="H54" s="68">
        <v>300.75050410316527</v>
      </c>
      <c r="I54" s="68">
        <v>0.88417837517400844</v>
      </c>
      <c r="J54" s="69">
        <v>67.3861852433281</v>
      </c>
      <c r="K54" s="69">
        <v>21.757983879196001</v>
      </c>
      <c r="L54" s="930">
        <v>-1.583899594603924</v>
      </c>
    </row>
    <row r="55" spans="1:12" ht="15">
      <c r="A55" s="24" t="s">
        <v>24</v>
      </c>
      <c r="B55" s="25" t="s">
        <v>32</v>
      </c>
      <c r="C55" s="55">
        <v>16335.296078431373</v>
      </c>
      <c r="D55" s="55">
        <v>15404.467647058824</v>
      </c>
      <c r="E55" s="56">
        <v>16662.002</v>
      </c>
      <c r="F55" s="56">
        <v>15712.557000000001</v>
      </c>
      <c r="G55" s="922">
        <v>6.0425874668266895</v>
      </c>
      <c r="H55" s="57">
        <v>276.39999999999998</v>
      </c>
      <c r="I55" s="57">
        <v>2.1811460258779953</v>
      </c>
      <c r="J55" s="65">
        <v>91.185729275970616</v>
      </c>
      <c r="K55" s="65">
        <v>9.2949699010305071</v>
      </c>
      <c r="L55" s="928">
        <v>0.5646657603196239</v>
      </c>
    </row>
    <row r="56" spans="1:12" ht="15">
      <c r="A56" s="24" t="s">
        <v>24</v>
      </c>
      <c r="B56" s="25" t="s">
        <v>33</v>
      </c>
      <c r="C56" s="55">
        <v>16187.273529411765</v>
      </c>
      <c r="D56" s="55">
        <v>16216.653921568628</v>
      </c>
      <c r="E56" s="56">
        <v>16511.019</v>
      </c>
      <c r="F56" s="56">
        <v>16540.987000000001</v>
      </c>
      <c r="G56" s="922">
        <v>-0.18117419474424806</v>
      </c>
      <c r="H56" s="57">
        <v>310.7</v>
      </c>
      <c r="I56" s="57">
        <v>1.3703099510603551</v>
      </c>
      <c r="J56" s="65">
        <v>46.598101265822784</v>
      </c>
      <c r="K56" s="65">
        <v>9.4531170288746047</v>
      </c>
      <c r="L56" s="928">
        <v>-2.1262160601690017</v>
      </c>
    </row>
    <row r="57" spans="1:12" ht="15">
      <c r="A57" s="24" t="s">
        <v>24</v>
      </c>
      <c r="B57" s="25" t="s">
        <v>36</v>
      </c>
      <c r="C57" s="55">
        <v>16150.699019607842</v>
      </c>
      <c r="D57" s="55">
        <v>16151.874509803922</v>
      </c>
      <c r="E57" s="56">
        <v>16473.713</v>
      </c>
      <c r="F57" s="56">
        <v>16474.912</v>
      </c>
      <c r="G57" s="922">
        <v>-7.2777323484369671E-3</v>
      </c>
      <c r="H57" s="57">
        <v>344.7</v>
      </c>
      <c r="I57" s="57">
        <v>-0.26041666666667651</v>
      </c>
      <c r="J57" s="65">
        <v>78.247734138972817</v>
      </c>
      <c r="K57" s="65">
        <v>3.0098969492908889</v>
      </c>
      <c r="L57" s="928">
        <v>-2.2349294754548943E-2</v>
      </c>
    </row>
    <row r="58" spans="1:12" ht="14.25">
      <c r="A58" s="22" t="s">
        <v>24</v>
      </c>
      <c r="B58" s="26" t="s">
        <v>37</v>
      </c>
      <c r="C58" s="66">
        <v>13509.143567455434</v>
      </c>
      <c r="D58" s="66">
        <v>13711.49181232425</v>
      </c>
      <c r="E58" s="67">
        <v>13779.326438804543</v>
      </c>
      <c r="F58" s="67">
        <v>13985.721648570734</v>
      </c>
      <c r="G58" s="929">
        <v>-1.4757565962803487</v>
      </c>
      <c r="H58" s="68">
        <v>229.60920362422507</v>
      </c>
      <c r="I58" s="68">
        <v>-0.28767096184038959</v>
      </c>
      <c r="J58" s="69">
        <v>46.540880503144656</v>
      </c>
      <c r="K58" s="69">
        <v>10.697887970615243</v>
      </c>
      <c r="L58" s="930">
        <v>-2.4113095376295348</v>
      </c>
    </row>
    <row r="59" spans="1:12" ht="15">
      <c r="A59" s="24" t="s">
        <v>24</v>
      </c>
      <c r="B59" s="25" t="s">
        <v>82</v>
      </c>
      <c r="C59" s="77">
        <v>13417.596078431372</v>
      </c>
      <c r="D59" s="77">
        <v>13800.555882352941</v>
      </c>
      <c r="E59" s="78">
        <v>13685.948</v>
      </c>
      <c r="F59" s="78">
        <v>14076.566999999999</v>
      </c>
      <c r="G59" s="936">
        <v>-2.774959263860278</v>
      </c>
      <c r="H59" s="79">
        <v>216.7</v>
      </c>
      <c r="I59" s="79">
        <v>-0.82379862700229356</v>
      </c>
      <c r="J59" s="80">
        <v>58.539603960396036</v>
      </c>
      <c r="K59" s="80">
        <v>6.5350474441383533</v>
      </c>
      <c r="L59" s="937">
        <v>-0.86693130265534357</v>
      </c>
    </row>
    <row r="60" spans="1:12" ht="15">
      <c r="A60" s="24" t="s">
        <v>24</v>
      </c>
      <c r="B60" s="25" t="s">
        <v>38</v>
      </c>
      <c r="C60" s="55">
        <v>13544.982352941175</v>
      </c>
      <c r="D60" s="55">
        <v>13553.635294117646</v>
      </c>
      <c r="E60" s="56">
        <v>13815.882</v>
      </c>
      <c r="F60" s="56">
        <v>13824.708000000001</v>
      </c>
      <c r="G60" s="922">
        <v>-6.3842216414270236E-2</v>
      </c>
      <c r="H60" s="57">
        <v>241.6</v>
      </c>
      <c r="I60" s="57">
        <v>1.9839594765723885</v>
      </c>
      <c r="J60" s="65">
        <v>24.803149606299215</v>
      </c>
      <c r="K60" s="65">
        <v>3.2343638404244466</v>
      </c>
      <c r="L60" s="928">
        <v>-1.4193554706785214</v>
      </c>
    </row>
    <row r="61" spans="1:12" ht="15.75" thickBot="1">
      <c r="A61" s="24" t="s">
        <v>24</v>
      </c>
      <c r="B61" s="25" t="s">
        <v>39</v>
      </c>
      <c r="C61" s="55">
        <v>13901.874509803922</v>
      </c>
      <c r="D61" s="55">
        <v>13811.798039215686</v>
      </c>
      <c r="E61" s="56">
        <v>14179.912</v>
      </c>
      <c r="F61" s="56">
        <v>14088.034</v>
      </c>
      <c r="G61" s="922">
        <v>0.65217048737957772</v>
      </c>
      <c r="H61" s="57">
        <v>278.7</v>
      </c>
      <c r="I61" s="57">
        <v>-1.7624250969333806</v>
      </c>
      <c r="J61" s="65">
        <v>58.260869565217391</v>
      </c>
      <c r="K61" s="65">
        <v>0.9284766860524436</v>
      </c>
      <c r="L61" s="928">
        <v>-0.12502276429566939</v>
      </c>
    </row>
    <row r="62" spans="1:12" ht="15.75" thickBot="1">
      <c r="A62" s="29"/>
      <c r="B62" s="30"/>
      <c r="C62" s="72"/>
      <c r="D62" s="72"/>
      <c r="E62" s="72"/>
      <c r="F62" s="72"/>
      <c r="G62" s="932"/>
      <c r="H62" s="73"/>
      <c r="I62" s="73"/>
      <c r="J62" s="73"/>
      <c r="K62" s="73"/>
      <c r="L62" s="933"/>
    </row>
    <row r="63" spans="1:12" ht="14.25">
      <c r="A63" s="22" t="s">
        <v>97</v>
      </c>
      <c r="B63" s="26" t="s">
        <v>25</v>
      </c>
      <c r="C63" s="66">
        <v>19191.594935956131</v>
      </c>
      <c r="D63" s="66">
        <v>19445.75774256877</v>
      </c>
      <c r="E63" s="67">
        <v>19575.426834675254</v>
      </c>
      <c r="F63" s="67">
        <v>19834.672897420147</v>
      </c>
      <c r="G63" s="929">
        <v>-1.3070347269433027</v>
      </c>
      <c r="H63" s="68">
        <v>334.64610778443114</v>
      </c>
      <c r="I63" s="68">
        <v>-3.3839577015632507</v>
      </c>
      <c r="J63" s="69">
        <v>77.659574468085097</v>
      </c>
      <c r="K63" s="69">
        <v>1.7039077645138252</v>
      </c>
      <c r="L63" s="930">
        <v>-1.8334815185698572E-2</v>
      </c>
    </row>
    <row r="64" spans="1:12" ht="15">
      <c r="A64" s="24" t="s">
        <v>97</v>
      </c>
      <c r="B64" s="25" t="s">
        <v>26</v>
      </c>
      <c r="C64" s="55">
        <v>19077.097058823529</v>
      </c>
      <c r="D64" s="55">
        <v>19413.362745098038</v>
      </c>
      <c r="E64" s="56">
        <v>19458.638999999999</v>
      </c>
      <c r="F64" s="56">
        <v>19801.63</v>
      </c>
      <c r="G64" s="922">
        <v>-1.7321351828107172</v>
      </c>
      <c r="H64" s="57">
        <v>315.39999999999998</v>
      </c>
      <c r="I64" s="57">
        <v>-8.738425925925938</v>
      </c>
      <c r="J64" s="65">
        <v>79.411764705882348</v>
      </c>
      <c r="K64" s="65">
        <v>0.31119273543515968</v>
      </c>
      <c r="L64" s="928">
        <v>-2.7666727645631051E-4</v>
      </c>
    </row>
    <row r="65" spans="1:12" ht="15">
      <c r="A65" s="24" t="s">
        <v>97</v>
      </c>
      <c r="B65" s="25" t="s">
        <v>27</v>
      </c>
      <c r="C65" s="55">
        <v>18928.50294117647</v>
      </c>
      <c r="D65" s="55">
        <v>19352.717647058824</v>
      </c>
      <c r="E65" s="56">
        <v>19307.073</v>
      </c>
      <c r="F65" s="56">
        <v>19739.772000000001</v>
      </c>
      <c r="G65" s="922">
        <v>-2.1920161995792076</v>
      </c>
      <c r="H65" s="57">
        <v>329.8</v>
      </c>
      <c r="I65" s="57">
        <v>-3.3977738722905584</v>
      </c>
      <c r="J65" s="65">
        <v>36.97478991596639</v>
      </c>
      <c r="K65" s="65">
        <v>0.8315478012447709</v>
      </c>
      <c r="L65" s="928">
        <v>-0.25859510824588494</v>
      </c>
    </row>
    <row r="66" spans="1:12" ht="15">
      <c r="A66" s="24" t="s">
        <v>97</v>
      </c>
      <c r="B66" s="25" t="s">
        <v>34</v>
      </c>
      <c r="C66" s="55">
        <v>19613.120588235295</v>
      </c>
      <c r="D66" s="55">
        <v>19772.355882352942</v>
      </c>
      <c r="E66" s="56">
        <v>20005.383000000002</v>
      </c>
      <c r="F66" s="56">
        <v>20167.803</v>
      </c>
      <c r="G66" s="922">
        <v>-0.8053430510006383</v>
      </c>
      <c r="H66" s="57">
        <v>352.5</v>
      </c>
      <c r="I66" s="57">
        <v>-3.1593406593406592</v>
      </c>
      <c r="J66" s="65">
        <v>214.28571428571428</v>
      </c>
      <c r="K66" s="65">
        <v>0.5611672278338945</v>
      </c>
      <c r="L66" s="928">
        <v>0.24053696033664274</v>
      </c>
    </row>
    <row r="67" spans="1:12" ht="14.25">
      <c r="A67" s="22" t="s">
        <v>97</v>
      </c>
      <c r="B67" s="26" t="s">
        <v>28</v>
      </c>
      <c r="C67" s="66">
        <v>19195.768280829143</v>
      </c>
      <c r="D67" s="66">
        <v>19782.812160671318</v>
      </c>
      <c r="E67" s="67">
        <v>19579.683646445726</v>
      </c>
      <c r="F67" s="67">
        <v>20178.468403884744</v>
      </c>
      <c r="G67" s="929">
        <v>-2.9674440371487281</v>
      </c>
      <c r="H67" s="68">
        <v>307.59167188478398</v>
      </c>
      <c r="I67" s="68">
        <v>0.53629350791713404</v>
      </c>
      <c r="J67" s="69">
        <v>75.109649122807014</v>
      </c>
      <c r="K67" s="69">
        <v>8.1471278440975414</v>
      </c>
      <c r="L67" s="930">
        <v>-0.20758084040227409</v>
      </c>
    </row>
    <row r="68" spans="1:12" ht="15">
      <c r="A68" s="24" t="s">
        <v>97</v>
      </c>
      <c r="B68" s="25" t="s">
        <v>29</v>
      </c>
      <c r="C68" s="55">
        <v>18701.349019607842</v>
      </c>
      <c r="D68" s="55">
        <v>20407.472549019607</v>
      </c>
      <c r="E68" s="56">
        <v>19075.376</v>
      </c>
      <c r="F68" s="56">
        <v>20815.621999999999</v>
      </c>
      <c r="G68" s="922">
        <v>-8.3602882488930632</v>
      </c>
      <c r="H68" s="57">
        <v>271.89999999999998</v>
      </c>
      <c r="I68" s="57">
        <v>-5.6230475529330253</v>
      </c>
      <c r="J68" s="65">
        <v>9.5808383233532943</v>
      </c>
      <c r="K68" s="65">
        <v>0.93357820630547894</v>
      </c>
      <c r="L68" s="928">
        <v>-0.59628621289569361</v>
      </c>
    </row>
    <row r="69" spans="1:12" ht="15">
      <c r="A69" s="24" t="s">
        <v>97</v>
      </c>
      <c r="B69" s="25" t="s">
        <v>30</v>
      </c>
      <c r="C69" s="55">
        <v>19323.927450980391</v>
      </c>
      <c r="D69" s="55">
        <v>19950.114705882352</v>
      </c>
      <c r="E69" s="56">
        <v>19710.405999999999</v>
      </c>
      <c r="F69" s="56">
        <v>20349.116999999998</v>
      </c>
      <c r="G69" s="922">
        <v>-3.138765185732626</v>
      </c>
      <c r="H69" s="57">
        <v>302.10000000000002</v>
      </c>
      <c r="I69" s="57">
        <v>0.26551609691337913</v>
      </c>
      <c r="J69" s="65">
        <v>84.761904761904759</v>
      </c>
      <c r="K69" s="65">
        <v>4.9484746454443425</v>
      </c>
      <c r="L69" s="928">
        <v>0.13902063298556655</v>
      </c>
    </row>
    <row r="70" spans="1:12" ht="15">
      <c r="A70" s="24" t="s">
        <v>97</v>
      </c>
      <c r="B70" s="25" t="s">
        <v>35</v>
      </c>
      <c r="C70" s="55">
        <v>19108.460784313727</v>
      </c>
      <c r="D70" s="55">
        <v>19005.76274509804</v>
      </c>
      <c r="E70" s="56">
        <v>19490.63</v>
      </c>
      <c r="F70" s="56">
        <v>19385.878000000001</v>
      </c>
      <c r="G70" s="922">
        <v>0.54035210579577775</v>
      </c>
      <c r="H70" s="57">
        <v>334.3</v>
      </c>
      <c r="I70" s="57">
        <v>1.1191772534785203</v>
      </c>
      <c r="J70" s="65">
        <v>101.81818181818181</v>
      </c>
      <c r="K70" s="65">
        <v>2.2650749923477194</v>
      </c>
      <c r="L70" s="928">
        <v>0.24968473950785119</v>
      </c>
    </row>
    <row r="71" spans="1:12" ht="14.25">
      <c r="A71" s="22" t="s">
        <v>97</v>
      </c>
      <c r="B71" s="26" t="s">
        <v>31</v>
      </c>
      <c r="C71" s="66">
        <v>18131.785348935126</v>
      </c>
      <c r="D71" s="66">
        <v>17892.777376014295</v>
      </c>
      <c r="E71" s="67">
        <v>18494.42105591383</v>
      </c>
      <c r="F71" s="67">
        <v>18250.63292353458</v>
      </c>
      <c r="G71" s="929">
        <v>1.3357790570916577</v>
      </c>
      <c r="H71" s="68">
        <v>269.74080865068169</v>
      </c>
      <c r="I71" s="68">
        <v>0.49109627600220707</v>
      </c>
      <c r="J71" s="69">
        <v>93.012704174228674</v>
      </c>
      <c r="K71" s="69">
        <v>10.850933578206305</v>
      </c>
      <c r="L71" s="930">
        <v>0.75566058443569339</v>
      </c>
    </row>
    <row r="72" spans="1:12" ht="15">
      <c r="A72" s="24" t="s">
        <v>97</v>
      </c>
      <c r="B72" s="25" t="s">
        <v>32</v>
      </c>
      <c r="C72" s="55">
        <v>17676.191176470587</v>
      </c>
      <c r="D72" s="55">
        <v>17016.798039215686</v>
      </c>
      <c r="E72" s="56">
        <v>18029.715</v>
      </c>
      <c r="F72" s="56">
        <v>17357.133999999998</v>
      </c>
      <c r="G72" s="922">
        <v>3.8749542407174022</v>
      </c>
      <c r="H72" s="57">
        <v>237.5</v>
      </c>
      <c r="I72" s="57">
        <v>0.38038884192730588</v>
      </c>
      <c r="J72" s="65">
        <v>93.902439024390233</v>
      </c>
      <c r="K72" s="65">
        <v>3.2445668809305177</v>
      </c>
      <c r="L72" s="928">
        <v>0.2398032312419871</v>
      </c>
    </row>
    <row r="73" spans="1:12" ht="15">
      <c r="A73" s="24" t="s">
        <v>97</v>
      </c>
      <c r="B73" s="25" t="s">
        <v>33</v>
      </c>
      <c r="C73" s="55">
        <v>18379.920588235294</v>
      </c>
      <c r="D73" s="55">
        <v>18256.942156862744</v>
      </c>
      <c r="E73" s="56">
        <v>18747.519</v>
      </c>
      <c r="F73" s="56">
        <v>18622.080999999998</v>
      </c>
      <c r="G73" s="922">
        <v>0.6735981870125145</v>
      </c>
      <c r="H73" s="57">
        <v>275.7</v>
      </c>
      <c r="I73" s="57">
        <v>1.0630498533724255</v>
      </c>
      <c r="J73" s="57">
        <v>98.119658119658112</v>
      </c>
      <c r="K73" s="57">
        <v>5.9126619732680341</v>
      </c>
      <c r="L73" s="923">
        <v>0.55355607367111226</v>
      </c>
    </row>
    <row r="74" spans="1:12" ht="15.75" thickBot="1">
      <c r="A74" s="34" t="s">
        <v>97</v>
      </c>
      <c r="B74" s="35" t="s">
        <v>36</v>
      </c>
      <c r="C74" s="58">
        <v>18030.096078431372</v>
      </c>
      <c r="D74" s="58">
        <v>18060.865686274508</v>
      </c>
      <c r="E74" s="59">
        <v>18390.698</v>
      </c>
      <c r="F74" s="59">
        <v>18422.082999999999</v>
      </c>
      <c r="G74" s="924">
        <v>-0.17036618497483916</v>
      </c>
      <c r="H74" s="60">
        <v>310.7</v>
      </c>
      <c r="I74" s="60">
        <v>0.19348597226699962</v>
      </c>
      <c r="J74" s="60">
        <v>75.661375661375658</v>
      </c>
      <c r="K74" s="60">
        <v>1.6937047240077541</v>
      </c>
      <c r="L74" s="925">
        <v>-3.7698720477405523E-2</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281</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31" t="s">
        <v>10</v>
      </c>
      <c r="I78" s="1432"/>
      <c r="J78" s="909" t="s">
        <v>11</v>
      </c>
      <c r="K78" s="880" t="s">
        <v>12</v>
      </c>
      <c r="L78" s="881"/>
    </row>
    <row r="79" spans="1:12" ht="15.75" customHeight="1">
      <c r="A79" s="7" t="s">
        <v>13</v>
      </c>
      <c r="B79" s="8" t="s">
        <v>14</v>
      </c>
      <c r="C79" s="882" t="s">
        <v>40</v>
      </c>
      <c r="D79" s="882" t="s">
        <v>40</v>
      </c>
      <c r="E79" s="883" t="s">
        <v>41</v>
      </c>
      <c r="F79" s="884"/>
      <c r="G79" s="910"/>
      <c r="H79" s="1429" t="s">
        <v>15</v>
      </c>
      <c r="I79" s="1430"/>
      <c r="J79" s="911" t="s">
        <v>16</v>
      </c>
      <c r="K79" s="885" t="s">
        <v>17</v>
      </c>
      <c r="L79" s="886"/>
    </row>
    <row r="80" spans="1:12" ht="26.25" thickBot="1">
      <c r="A80" s="9" t="s">
        <v>18</v>
      </c>
      <c r="B80" s="10" t="s">
        <v>19</v>
      </c>
      <c r="C80" s="812" t="s">
        <v>502</v>
      </c>
      <c r="D80" s="1399" t="s">
        <v>491</v>
      </c>
      <c r="E80" s="876" t="s">
        <v>502</v>
      </c>
      <c r="F80" s="1076" t="s">
        <v>491</v>
      </c>
      <c r="G80" s="908" t="s">
        <v>20</v>
      </c>
      <c r="H80" s="42" t="s">
        <v>502</v>
      </c>
      <c r="I80" s="823" t="s">
        <v>20</v>
      </c>
      <c r="J80" s="912" t="s">
        <v>20</v>
      </c>
      <c r="K80" s="877" t="s">
        <v>502</v>
      </c>
      <c r="L80" s="913" t="s">
        <v>21</v>
      </c>
    </row>
    <row r="81" spans="1:12" ht="15" thickBot="1">
      <c r="A81" s="11" t="s">
        <v>22</v>
      </c>
      <c r="B81" s="12" t="s">
        <v>23</v>
      </c>
      <c r="C81" s="43">
        <v>18306.693767233908</v>
      </c>
      <c r="D81" s="43">
        <v>18329.469840064379</v>
      </c>
      <c r="E81" s="44">
        <v>18672.827642578588</v>
      </c>
      <c r="F81" s="1077">
        <v>18696.059236865669</v>
      </c>
      <c r="G81" s="914">
        <v>-0.12425931043945307</v>
      </c>
      <c r="H81" s="45">
        <v>317.41705551955067</v>
      </c>
      <c r="I81" s="45">
        <v>-4.0188184728881929E-2</v>
      </c>
      <c r="J81" s="46">
        <v>65.557939914163086</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v>21386.868512110726</v>
      </c>
      <c r="D83" s="48">
        <v>18762.306411248708</v>
      </c>
      <c r="E83" s="49">
        <v>21814.605882352942</v>
      </c>
      <c r="F83" s="49">
        <v>19137.552539473683</v>
      </c>
      <c r="G83" s="918">
        <v>13.988483309751803</v>
      </c>
      <c r="H83" s="50">
        <v>283.32499999999999</v>
      </c>
      <c r="I83" s="50">
        <v>11.838815789473674</v>
      </c>
      <c r="J83" s="50">
        <v>100</v>
      </c>
      <c r="K83" s="50">
        <v>0.12961762799740764</v>
      </c>
      <c r="L83" s="919">
        <v>2.2321490658351845E-2</v>
      </c>
    </row>
    <row r="84" spans="1:12" ht="15">
      <c r="A84" s="24" t="s">
        <v>89</v>
      </c>
      <c r="B84" s="51" t="s">
        <v>23</v>
      </c>
      <c r="C84" s="52">
        <v>19838.241896834745</v>
      </c>
      <c r="D84" s="52">
        <v>19911.07027103665</v>
      </c>
      <c r="E84" s="53">
        <v>20235.006734771439</v>
      </c>
      <c r="F84" s="53">
        <v>20309.291676457382</v>
      </c>
      <c r="G84" s="920">
        <v>-0.36576825459675699</v>
      </c>
      <c r="H84" s="54">
        <v>350.71357947434296</v>
      </c>
      <c r="I84" s="54">
        <v>0.29074305692913299</v>
      </c>
      <c r="J84" s="54">
        <v>52.045670789724078</v>
      </c>
      <c r="K84" s="54">
        <v>34.521494923309568</v>
      </c>
      <c r="L84" s="921">
        <v>-3.0679185244729794</v>
      </c>
    </row>
    <row r="85" spans="1:12" ht="15">
      <c r="A85" s="17" t="s">
        <v>90</v>
      </c>
      <c r="B85" s="18" t="s">
        <v>23</v>
      </c>
      <c r="C85" s="55">
        <v>19640.75544662309</v>
      </c>
      <c r="D85" s="55">
        <v>19185.47895302231</v>
      </c>
      <c r="E85" s="56">
        <v>20033.570555555554</v>
      </c>
      <c r="F85" s="56">
        <v>19569.188532082757</v>
      </c>
      <c r="G85" s="922">
        <v>2.3730264681719686</v>
      </c>
      <c r="H85" s="57">
        <v>399.08611111111111</v>
      </c>
      <c r="I85" s="57">
        <v>3.2578564712141911</v>
      </c>
      <c r="J85" s="57">
        <v>61.194029850746269</v>
      </c>
      <c r="K85" s="57">
        <v>8.1659105638366807</v>
      </c>
      <c r="L85" s="923">
        <v>-0.22107083816618101</v>
      </c>
    </row>
    <row r="86" spans="1:12" ht="15">
      <c r="A86" s="17" t="s">
        <v>91</v>
      </c>
      <c r="B86" s="18" t="s">
        <v>23</v>
      </c>
      <c r="C86" s="55" t="s">
        <v>80</v>
      </c>
      <c r="D86" s="55" t="s">
        <v>80</v>
      </c>
      <c r="E86" s="56" t="s">
        <v>80</v>
      </c>
      <c r="F86" s="56" t="s">
        <v>80</v>
      </c>
      <c r="G86" s="922" t="s">
        <v>80</v>
      </c>
      <c r="H86" s="57" t="s">
        <v>80</v>
      </c>
      <c r="I86" s="57" t="s">
        <v>80</v>
      </c>
      <c r="J86" s="57" t="s">
        <v>80</v>
      </c>
      <c r="K86" s="57" t="s">
        <v>80</v>
      </c>
      <c r="L86" s="923" t="s">
        <v>80</v>
      </c>
    </row>
    <row r="87" spans="1:12" ht="15">
      <c r="A87" s="17" t="s">
        <v>78</v>
      </c>
      <c r="B87" s="18" t="s">
        <v>23</v>
      </c>
      <c r="C87" s="55">
        <v>15764.648022117161</v>
      </c>
      <c r="D87" s="55">
        <v>15105.046976846659</v>
      </c>
      <c r="E87" s="56">
        <v>16079.940982559505</v>
      </c>
      <c r="F87" s="56">
        <v>15407.147916383592</v>
      </c>
      <c r="G87" s="922">
        <v>4.3667593108551959</v>
      </c>
      <c r="H87" s="57">
        <v>282.95461422087743</v>
      </c>
      <c r="I87" s="57">
        <v>0.94925096621297167</v>
      </c>
      <c r="J87" s="57">
        <v>77.78375470683163</v>
      </c>
      <c r="K87" s="57">
        <v>35.69885504428602</v>
      </c>
      <c r="L87" s="923">
        <v>2.4549351587352319</v>
      </c>
    </row>
    <row r="88" spans="1:12" ht="15.75" thickBot="1">
      <c r="A88" s="19" t="s">
        <v>92</v>
      </c>
      <c r="B88" s="20" t="s">
        <v>23</v>
      </c>
      <c r="C88" s="58">
        <v>18735.444700453081</v>
      </c>
      <c r="D88" s="58">
        <v>19403.65351357645</v>
      </c>
      <c r="E88" s="59">
        <v>19110.153594462143</v>
      </c>
      <c r="F88" s="59">
        <v>19791.72658384798</v>
      </c>
      <c r="G88" s="924">
        <v>-3.4437267840091748</v>
      </c>
      <c r="H88" s="60">
        <v>290.34313725490193</v>
      </c>
      <c r="I88" s="60">
        <v>-0.34380994627983624</v>
      </c>
      <c r="J88" s="60">
        <v>72.058823529411768</v>
      </c>
      <c r="K88" s="60">
        <v>21.484121840570317</v>
      </c>
      <c r="L88" s="925">
        <v>0.8117327132455685</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64" t="s">
        <v>80</v>
      </c>
      <c r="L90" s="927" t="s">
        <v>80</v>
      </c>
    </row>
    <row r="91" spans="1:12" ht="15">
      <c r="A91" s="24" t="s">
        <v>93</v>
      </c>
      <c r="B91" s="25" t="s">
        <v>26</v>
      </c>
      <c r="C91" s="55" t="s">
        <v>80</v>
      </c>
      <c r="D91" s="55" t="s">
        <v>80</v>
      </c>
      <c r="E91" s="56" t="s">
        <v>80</v>
      </c>
      <c r="F91" s="56" t="s">
        <v>80</v>
      </c>
      <c r="G91" s="922" t="s">
        <v>80</v>
      </c>
      <c r="H91" s="57" t="s">
        <v>80</v>
      </c>
      <c r="I91" s="57" t="s">
        <v>80</v>
      </c>
      <c r="J91" s="65" t="s">
        <v>80</v>
      </c>
      <c r="K91" s="65" t="s">
        <v>80</v>
      </c>
      <c r="L91" s="928" t="s">
        <v>80</v>
      </c>
    </row>
    <row r="92" spans="1:12" ht="15">
      <c r="A92" s="24" t="s">
        <v>93</v>
      </c>
      <c r="B92" s="25" t="s">
        <v>27</v>
      </c>
      <c r="C92" s="55" t="s">
        <v>80</v>
      </c>
      <c r="D92" s="55" t="s">
        <v>80</v>
      </c>
      <c r="E92" s="56" t="s">
        <v>80</v>
      </c>
      <c r="F92" s="56" t="s">
        <v>80</v>
      </c>
      <c r="G92" s="922" t="s">
        <v>80</v>
      </c>
      <c r="H92" s="57" t="s">
        <v>80</v>
      </c>
      <c r="I92" s="57" t="s">
        <v>80</v>
      </c>
      <c r="J92" s="65" t="s">
        <v>80</v>
      </c>
      <c r="K92" s="65" t="s">
        <v>80</v>
      </c>
      <c r="L92" s="928" t="s">
        <v>80</v>
      </c>
    </row>
    <row r="93" spans="1:12" ht="14.25">
      <c r="A93" s="22" t="s">
        <v>93</v>
      </c>
      <c r="B93" s="26" t="s">
        <v>28</v>
      </c>
      <c r="C93" s="66" t="s">
        <v>208</v>
      </c>
      <c r="D93" s="66" t="s">
        <v>208</v>
      </c>
      <c r="E93" s="67" t="s">
        <v>208</v>
      </c>
      <c r="F93" s="67" t="s">
        <v>208</v>
      </c>
      <c r="G93" s="929" t="s">
        <v>80</v>
      </c>
      <c r="H93" s="68" t="s">
        <v>208</v>
      </c>
      <c r="I93" s="68" t="s">
        <v>80</v>
      </c>
      <c r="J93" s="69" t="s">
        <v>80</v>
      </c>
      <c r="K93" s="69">
        <v>8.6411751998271766E-2</v>
      </c>
      <c r="L93" s="930" t="s">
        <v>80</v>
      </c>
    </row>
    <row r="94" spans="1:12" ht="15">
      <c r="A94" s="24" t="s">
        <v>93</v>
      </c>
      <c r="B94" s="25" t="s">
        <v>29</v>
      </c>
      <c r="C94" s="55" t="s">
        <v>208</v>
      </c>
      <c r="D94" s="55" t="s">
        <v>80</v>
      </c>
      <c r="E94" s="56" t="s">
        <v>208</v>
      </c>
      <c r="F94" s="56" t="s">
        <v>80</v>
      </c>
      <c r="G94" s="922" t="s">
        <v>80</v>
      </c>
      <c r="H94" s="57" t="s">
        <v>208</v>
      </c>
      <c r="I94" s="57" t="s">
        <v>80</v>
      </c>
      <c r="J94" s="65" t="s">
        <v>80</v>
      </c>
      <c r="K94" s="65">
        <v>8.6411751998271766E-2</v>
      </c>
      <c r="L94" s="928" t="s">
        <v>80</v>
      </c>
    </row>
    <row r="95" spans="1:12" ht="15">
      <c r="A95" s="24" t="s">
        <v>93</v>
      </c>
      <c r="B95" s="25" t="s">
        <v>30</v>
      </c>
      <c r="C95" s="55" t="s">
        <v>80</v>
      </c>
      <c r="D95" s="55" t="s">
        <v>208</v>
      </c>
      <c r="E95" s="56" t="s">
        <v>80</v>
      </c>
      <c r="F95" s="56" t="s">
        <v>208</v>
      </c>
      <c r="G95" s="922" t="s">
        <v>80</v>
      </c>
      <c r="H95" s="57" t="s">
        <v>80</v>
      </c>
      <c r="I95" s="57" t="s">
        <v>80</v>
      </c>
      <c r="J95" s="65" t="s">
        <v>80</v>
      </c>
      <c r="K95" s="65" t="s">
        <v>80</v>
      </c>
      <c r="L95" s="928" t="s">
        <v>80</v>
      </c>
    </row>
    <row r="96" spans="1:12" ht="14.25">
      <c r="A96" s="22" t="s">
        <v>93</v>
      </c>
      <c r="B96" s="26" t="s">
        <v>31</v>
      </c>
      <c r="C96" s="66" t="s">
        <v>208</v>
      </c>
      <c r="D96" s="66" t="s">
        <v>208</v>
      </c>
      <c r="E96" s="67" t="s">
        <v>208</v>
      </c>
      <c r="F96" s="67" t="s">
        <v>208</v>
      </c>
      <c r="G96" s="929" t="s">
        <v>80</v>
      </c>
      <c r="H96" s="68" t="s">
        <v>208</v>
      </c>
      <c r="I96" s="68" t="s">
        <v>80</v>
      </c>
      <c r="J96" s="69" t="s">
        <v>80</v>
      </c>
      <c r="K96" s="69">
        <v>4.3205875999135883E-2</v>
      </c>
      <c r="L96" s="930" t="s">
        <v>80</v>
      </c>
    </row>
    <row r="97" spans="1:12" ht="15">
      <c r="A97" s="24" t="s">
        <v>93</v>
      </c>
      <c r="B97" s="25" t="s">
        <v>32</v>
      </c>
      <c r="C97" s="55" t="s">
        <v>208</v>
      </c>
      <c r="D97" s="55" t="s">
        <v>208</v>
      </c>
      <c r="E97" s="56" t="s">
        <v>208</v>
      </c>
      <c r="F97" s="56" t="s">
        <v>208</v>
      </c>
      <c r="G97" s="922" t="s">
        <v>80</v>
      </c>
      <c r="H97" s="57" t="s">
        <v>208</v>
      </c>
      <c r="I97" s="57" t="s">
        <v>80</v>
      </c>
      <c r="J97" s="65" t="s">
        <v>80</v>
      </c>
      <c r="K97" s="65">
        <v>3.240440699935191E-2</v>
      </c>
      <c r="L97" s="928" t="s">
        <v>80</v>
      </c>
    </row>
    <row r="98" spans="1:12" ht="15.75" thickBot="1">
      <c r="A98" s="27" t="s">
        <v>93</v>
      </c>
      <c r="B98" s="28" t="s">
        <v>33</v>
      </c>
      <c r="C98" s="70" t="s">
        <v>208</v>
      </c>
      <c r="D98" s="70" t="s">
        <v>80</v>
      </c>
      <c r="E98" s="71" t="s">
        <v>208</v>
      </c>
      <c r="F98" s="71">
        <v>0</v>
      </c>
      <c r="G98" s="931" t="s">
        <v>80</v>
      </c>
      <c r="H98" s="65" t="s">
        <v>208</v>
      </c>
      <c r="I98" s="65" t="s">
        <v>80</v>
      </c>
      <c r="J98" s="65" t="s">
        <v>80</v>
      </c>
      <c r="K98" s="65">
        <v>1.0801468999783971E-2</v>
      </c>
      <c r="L98" s="928" t="s">
        <v>80</v>
      </c>
    </row>
    <row r="99" spans="1:12" ht="15" thickBot="1">
      <c r="A99" s="13"/>
      <c r="B99" s="21"/>
      <c r="C99" s="47"/>
      <c r="D99" s="47"/>
      <c r="E99" s="47"/>
      <c r="F99" s="47"/>
      <c r="G99" s="916"/>
      <c r="H99" s="46"/>
      <c r="I99" s="46"/>
      <c r="J99" s="46"/>
      <c r="K99" s="46"/>
      <c r="L99" s="917"/>
    </row>
    <row r="100" spans="1:12" ht="14.25">
      <c r="A100" s="22" t="s">
        <v>94</v>
      </c>
      <c r="B100" s="23" t="s">
        <v>25</v>
      </c>
      <c r="C100" s="61">
        <v>19699.168731373647</v>
      </c>
      <c r="D100" s="61">
        <v>19871.905015695374</v>
      </c>
      <c r="E100" s="62">
        <v>20093.152106001122</v>
      </c>
      <c r="F100" s="62">
        <v>20269.34311600928</v>
      </c>
      <c r="G100" s="926">
        <v>-0.86924874180554068</v>
      </c>
      <c r="H100" s="63">
        <v>402.21052631578948</v>
      </c>
      <c r="I100" s="63">
        <v>-0.6365729724254624</v>
      </c>
      <c r="J100" s="64">
        <v>46.961325966850829</v>
      </c>
      <c r="K100" s="64">
        <v>2.8731907539425361</v>
      </c>
      <c r="L100" s="927">
        <v>-0.36357605578564689</v>
      </c>
    </row>
    <row r="101" spans="1:12" ht="15">
      <c r="A101" s="24" t="s">
        <v>94</v>
      </c>
      <c r="B101" s="25" t="s">
        <v>26</v>
      </c>
      <c r="C101" s="55">
        <v>19703.818627450979</v>
      </c>
      <c r="D101" s="55">
        <v>19885.488235294117</v>
      </c>
      <c r="E101" s="56">
        <v>20097.895</v>
      </c>
      <c r="F101" s="56">
        <v>20283.198</v>
      </c>
      <c r="G101" s="922">
        <v>-0.91357881533276897</v>
      </c>
      <c r="H101" s="57">
        <v>396.4</v>
      </c>
      <c r="I101" s="57">
        <v>-0.22652907123081653</v>
      </c>
      <c r="J101" s="65">
        <v>63.46153846153846</v>
      </c>
      <c r="K101" s="65">
        <v>1.8362497299632752</v>
      </c>
      <c r="L101" s="928">
        <v>-2.3549983913691896E-2</v>
      </c>
    </row>
    <row r="102" spans="1:12" ht="15">
      <c r="A102" s="24" t="s">
        <v>94</v>
      </c>
      <c r="B102" s="25" t="s">
        <v>27</v>
      </c>
      <c r="C102" s="55">
        <v>19691.256862745096</v>
      </c>
      <c r="D102" s="55">
        <v>19854.338235294115</v>
      </c>
      <c r="E102" s="56">
        <v>20085.081999999999</v>
      </c>
      <c r="F102" s="56">
        <v>20251.424999999999</v>
      </c>
      <c r="G102" s="922">
        <v>-0.82138911212421228</v>
      </c>
      <c r="H102" s="57">
        <v>412.5</v>
      </c>
      <c r="I102" s="57">
        <v>-0.57845263919016088</v>
      </c>
      <c r="J102" s="65">
        <v>24.675324675324674</v>
      </c>
      <c r="K102" s="65">
        <v>1.0369410239792611</v>
      </c>
      <c r="L102" s="928">
        <v>-0.34002607187195477</v>
      </c>
    </row>
    <row r="103" spans="1:12" ht="14.25">
      <c r="A103" s="22" t="s">
        <v>94</v>
      </c>
      <c r="B103" s="26" t="s">
        <v>28</v>
      </c>
      <c r="C103" s="66">
        <v>20306.55184541651</v>
      </c>
      <c r="D103" s="66">
        <v>20046.62931842565</v>
      </c>
      <c r="E103" s="67">
        <v>20712.68288232484</v>
      </c>
      <c r="F103" s="67">
        <v>20447.561904794162</v>
      </c>
      <c r="G103" s="929">
        <v>1.2965896803007959</v>
      </c>
      <c r="H103" s="68">
        <v>369.04260528893241</v>
      </c>
      <c r="I103" s="68">
        <v>-2.0548925963933771</v>
      </c>
      <c r="J103" s="69">
        <v>53.303303303303309</v>
      </c>
      <c r="K103" s="69">
        <v>11.028299848779435</v>
      </c>
      <c r="L103" s="930">
        <v>-0.88157139585575806</v>
      </c>
    </row>
    <row r="104" spans="1:12" ht="15">
      <c r="A104" s="24" t="s">
        <v>94</v>
      </c>
      <c r="B104" s="25" t="s">
        <v>29</v>
      </c>
      <c r="C104" s="55">
        <v>20472.946078431371</v>
      </c>
      <c r="D104" s="55">
        <v>20363.244117647057</v>
      </c>
      <c r="E104" s="56">
        <v>20882.404999999999</v>
      </c>
      <c r="F104" s="56">
        <v>20770.508999999998</v>
      </c>
      <c r="G104" s="922">
        <v>0.5387253629653499</v>
      </c>
      <c r="H104" s="57">
        <v>357.3</v>
      </c>
      <c r="I104" s="57">
        <v>-0.58430717863104231</v>
      </c>
      <c r="J104" s="65">
        <v>63.565891472868216</v>
      </c>
      <c r="K104" s="65">
        <v>6.8373298768632536</v>
      </c>
      <c r="L104" s="928">
        <v>-8.3270981505845221E-2</v>
      </c>
    </row>
    <row r="105" spans="1:12" ht="15">
      <c r="A105" s="24" t="s">
        <v>94</v>
      </c>
      <c r="B105" s="25" t="s">
        <v>30</v>
      </c>
      <c r="C105" s="55">
        <v>20056.684313725491</v>
      </c>
      <c r="D105" s="55">
        <v>19652.934313725487</v>
      </c>
      <c r="E105" s="56">
        <v>20457.817999999999</v>
      </c>
      <c r="F105" s="56">
        <v>20045.992999999999</v>
      </c>
      <c r="G105" s="922">
        <v>2.0544005976655821</v>
      </c>
      <c r="H105" s="57">
        <v>388.2</v>
      </c>
      <c r="I105" s="57">
        <v>-3.1678722873534522</v>
      </c>
      <c r="J105" s="65">
        <v>39.068100358422939</v>
      </c>
      <c r="K105" s="65">
        <v>4.1909699719161804</v>
      </c>
      <c r="L105" s="928">
        <v>-0.79830041434991461</v>
      </c>
    </row>
    <row r="106" spans="1:12" ht="14.25">
      <c r="A106" s="22" t="s">
        <v>94</v>
      </c>
      <c r="B106" s="26" t="s">
        <v>31</v>
      </c>
      <c r="C106" s="66">
        <v>19584.638071326091</v>
      </c>
      <c r="D106" s="66">
        <v>19835.261110753174</v>
      </c>
      <c r="E106" s="67">
        <v>19976.330832752614</v>
      </c>
      <c r="F106" s="67">
        <v>20231.966332968237</v>
      </c>
      <c r="G106" s="929">
        <v>-1.263522763969126</v>
      </c>
      <c r="H106" s="68">
        <v>333.73499214248295</v>
      </c>
      <c r="I106" s="68">
        <v>1.9422834148334824</v>
      </c>
      <c r="J106" s="69">
        <v>52.111553784860554</v>
      </c>
      <c r="K106" s="69">
        <v>20.620004320587601</v>
      </c>
      <c r="L106" s="930">
        <v>-1.8227710728315714</v>
      </c>
    </row>
    <row r="107" spans="1:12" ht="15">
      <c r="A107" s="24" t="s">
        <v>94</v>
      </c>
      <c r="B107" s="25" t="s">
        <v>32</v>
      </c>
      <c r="C107" s="55">
        <v>19669.232352941173</v>
      </c>
      <c r="D107" s="55">
        <v>20094.296078431373</v>
      </c>
      <c r="E107" s="56">
        <v>20062.616999999998</v>
      </c>
      <c r="F107" s="56">
        <v>20496.182000000001</v>
      </c>
      <c r="G107" s="922">
        <v>-2.1153451896553337</v>
      </c>
      <c r="H107" s="57">
        <v>318.5</v>
      </c>
      <c r="I107" s="57">
        <v>0.22026431718061315</v>
      </c>
      <c r="J107" s="65">
        <v>40.089585666293395</v>
      </c>
      <c r="K107" s="65">
        <v>13.512637718729748</v>
      </c>
      <c r="L107" s="928">
        <v>-2.4566040552330559</v>
      </c>
    </row>
    <row r="108" spans="1:12" ht="15.75" thickBot="1">
      <c r="A108" s="27" t="s">
        <v>94</v>
      </c>
      <c r="B108" s="28" t="s">
        <v>33</v>
      </c>
      <c r="C108" s="70">
        <v>19443.385294117648</v>
      </c>
      <c r="D108" s="70">
        <v>19256.835294117649</v>
      </c>
      <c r="E108" s="71">
        <v>19832.253000000001</v>
      </c>
      <c r="F108" s="71">
        <v>19641.972000000002</v>
      </c>
      <c r="G108" s="931">
        <v>0.96874692622512149</v>
      </c>
      <c r="H108" s="65">
        <v>362.7</v>
      </c>
      <c r="I108" s="65">
        <v>3.3333333333333299</v>
      </c>
      <c r="J108" s="65">
        <v>81.767955801104975</v>
      </c>
      <c r="K108" s="65">
        <v>7.1073666018578523</v>
      </c>
      <c r="L108" s="928">
        <v>0.63383298240148633</v>
      </c>
    </row>
    <row r="109" spans="1:12" ht="15.75" thickBot="1">
      <c r="A109" s="29"/>
      <c r="B109" s="30"/>
      <c r="C109" s="72"/>
      <c r="D109" s="72"/>
      <c r="E109" s="72"/>
      <c r="F109" s="72"/>
      <c r="G109" s="932"/>
      <c r="H109" s="73"/>
      <c r="I109" s="73"/>
      <c r="J109" s="73"/>
      <c r="K109" s="73"/>
      <c r="L109" s="933"/>
    </row>
    <row r="110" spans="1:12" ht="15">
      <c r="A110" s="24" t="s">
        <v>95</v>
      </c>
      <c r="B110" s="31" t="s">
        <v>30</v>
      </c>
      <c r="C110" s="74">
        <v>19970.24411764706</v>
      </c>
      <c r="D110" s="74">
        <v>19181.488235294117</v>
      </c>
      <c r="E110" s="75">
        <v>20369.649000000001</v>
      </c>
      <c r="F110" s="75">
        <v>19565.117999999999</v>
      </c>
      <c r="G110" s="934">
        <v>4.1120682226399179</v>
      </c>
      <c r="H110" s="76">
        <v>417.6</v>
      </c>
      <c r="I110" s="76">
        <v>5.0566037735849108</v>
      </c>
      <c r="J110" s="76">
        <v>53.157894736842103</v>
      </c>
      <c r="K110" s="76">
        <v>3.1432274789371357</v>
      </c>
      <c r="L110" s="935">
        <v>-0.25448353679963098</v>
      </c>
    </row>
    <row r="111" spans="1:12" ht="15.75" thickBot="1">
      <c r="A111" s="27" t="s">
        <v>95</v>
      </c>
      <c r="B111" s="28" t="s">
        <v>33</v>
      </c>
      <c r="C111" s="70">
        <v>19418.542156862746</v>
      </c>
      <c r="D111" s="70">
        <v>19188.329411764706</v>
      </c>
      <c r="E111" s="71">
        <v>19806.913</v>
      </c>
      <c r="F111" s="71">
        <v>19572.096000000001</v>
      </c>
      <c r="G111" s="931">
        <v>1.1997539762731548</v>
      </c>
      <c r="H111" s="65">
        <v>387.5</v>
      </c>
      <c r="I111" s="65">
        <v>2.2427440633245381</v>
      </c>
      <c r="J111" s="65">
        <v>66.666666666666657</v>
      </c>
      <c r="K111" s="65">
        <v>5.0226830848995467</v>
      </c>
      <c r="L111" s="928">
        <v>3.3412698633451754E-2</v>
      </c>
    </row>
    <row r="112" spans="1:12" ht="15.75" thickBot="1">
      <c r="A112" s="29"/>
      <c r="B112" s="30"/>
      <c r="C112" s="72"/>
      <c r="D112" s="72"/>
      <c r="E112" s="72"/>
      <c r="F112" s="72"/>
      <c r="G112" s="932"/>
      <c r="H112" s="73"/>
      <c r="I112" s="73"/>
      <c r="J112" s="73"/>
      <c r="K112" s="73"/>
      <c r="L112" s="933"/>
    </row>
    <row r="113" spans="1:12" ht="14.25">
      <c r="A113" s="22" t="s">
        <v>96</v>
      </c>
      <c r="B113" s="23" t="s">
        <v>25</v>
      </c>
      <c r="C113" s="61" t="s">
        <v>80</v>
      </c>
      <c r="D113" s="61" t="s">
        <v>80</v>
      </c>
      <c r="E113" s="62" t="s">
        <v>80</v>
      </c>
      <c r="F113" s="62" t="s">
        <v>80</v>
      </c>
      <c r="G113" s="926" t="s">
        <v>80</v>
      </c>
      <c r="H113" s="63" t="s">
        <v>80</v>
      </c>
      <c r="I113" s="63" t="s">
        <v>80</v>
      </c>
      <c r="J113" s="64" t="s">
        <v>80</v>
      </c>
      <c r="K113" s="64" t="s">
        <v>80</v>
      </c>
      <c r="L113" s="927" t="s">
        <v>80</v>
      </c>
    </row>
    <row r="114" spans="1:12" ht="15">
      <c r="A114" s="17" t="s">
        <v>96</v>
      </c>
      <c r="B114" s="25" t="s">
        <v>26</v>
      </c>
      <c r="C114" s="55" t="s">
        <v>80</v>
      </c>
      <c r="D114" s="55" t="s">
        <v>80</v>
      </c>
      <c r="E114" s="56" t="s">
        <v>80</v>
      </c>
      <c r="F114" s="56" t="s">
        <v>80</v>
      </c>
      <c r="G114" s="922" t="s">
        <v>80</v>
      </c>
      <c r="H114" s="57" t="s">
        <v>80</v>
      </c>
      <c r="I114" s="57" t="s">
        <v>80</v>
      </c>
      <c r="J114" s="65" t="s">
        <v>80</v>
      </c>
      <c r="K114" s="65" t="s">
        <v>80</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17191.165741585774</v>
      </c>
      <c r="D124" s="61">
        <v>16212.954873923531</v>
      </c>
      <c r="E124" s="62">
        <v>17534.989056417489</v>
      </c>
      <c r="F124" s="62">
        <v>16537.213971402001</v>
      </c>
      <c r="G124" s="926">
        <v>6.0335137873946127</v>
      </c>
      <c r="H124" s="63">
        <v>345.41183294663574</v>
      </c>
      <c r="I124" s="63">
        <v>-1.2234859365984845</v>
      </c>
      <c r="J124" s="64">
        <v>250.40650406504062</v>
      </c>
      <c r="K124" s="64">
        <v>4.6554331389068917</v>
      </c>
      <c r="L124" s="927">
        <v>2.4558623234562478</v>
      </c>
    </row>
    <row r="125" spans="1:12" ht="15">
      <c r="A125" s="24" t="s">
        <v>24</v>
      </c>
      <c r="B125" s="25" t="s">
        <v>29</v>
      </c>
      <c r="C125" s="55">
        <v>17265.681372549017</v>
      </c>
      <c r="D125" s="55">
        <v>16334.742156862747</v>
      </c>
      <c r="E125" s="56">
        <v>17610.994999999999</v>
      </c>
      <c r="F125" s="56">
        <v>16661.437000000002</v>
      </c>
      <c r="G125" s="922">
        <v>5.6991362749803463</v>
      </c>
      <c r="H125" s="57">
        <v>323.7</v>
      </c>
      <c r="I125" s="57">
        <v>0.3720930232558104</v>
      </c>
      <c r="J125" s="65">
        <v>833.33333333333337</v>
      </c>
      <c r="K125" s="65">
        <v>1.2097645279758047</v>
      </c>
      <c r="L125" s="928">
        <v>0.9951722532976931</v>
      </c>
    </row>
    <row r="126" spans="1:12" ht="15">
      <c r="A126" s="24" t="s">
        <v>24</v>
      </c>
      <c r="B126" s="25" t="s">
        <v>30</v>
      </c>
      <c r="C126" s="55">
        <v>17164.482352941177</v>
      </c>
      <c r="D126" s="55">
        <v>16134.164705882355</v>
      </c>
      <c r="E126" s="56">
        <v>17507.772000000001</v>
      </c>
      <c r="F126" s="56">
        <v>16456.848000000002</v>
      </c>
      <c r="G126" s="922">
        <v>6.385937331377181</v>
      </c>
      <c r="H126" s="57">
        <v>348.8</v>
      </c>
      <c r="I126" s="57">
        <v>-0.14314342971657601</v>
      </c>
      <c r="J126" s="65">
        <v>189.15662650602408</v>
      </c>
      <c r="K126" s="65">
        <v>2.5923525599481532</v>
      </c>
      <c r="L126" s="928">
        <v>1.1080893267578813</v>
      </c>
    </row>
    <row r="127" spans="1:12" ht="15">
      <c r="A127" s="24" t="s">
        <v>24</v>
      </c>
      <c r="B127" s="25" t="s">
        <v>35</v>
      </c>
      <c r="C127" s="55">
        <v>17174.97745098039</v>
      </c>
      <c r="D127" s="55">
        <v>16391.556862745096</v>
      </c>
      <c r="E127" s="56">
        <v>17518.476999999999</v>
      </c>
      <c r="F127" s="56">
        <v>16719.387999999999</v>
      </c>
      <c r="G127" s="922">
        <v>4.7794153709453964</v>
      </c>
      <c r="H127" s="57">
        <v>365.9</v>
      </c>
      <c r="I127" s="57">
        <v>0.93793103448275239</v>
      </c>
      <c r="J127" s="65">
        <v>182.14285714285714</v>
      </c>
      <c r="K127" s="65">
        <v>0.85331605098293362</v>
      </c>
      <c r="L127" s="928">
        <v>0.35260074340067327</v>
      </c>
    </row>
    <row r="128" spans="1:12" ht="14.25">
      <c r="A128" s="22" t="s">
        <v>24</v>
      </c>
      <c r="B128" s="26" t="s">
        <v>31</v>
      </c>
      <c r="C128" s="66">
        <v>16187.699231630062</v>
      </c>
      <c r="D128" s="66">
        <v>15571.894745007958</v>
      </c>
      <c r="E128" s="67">
        <v>16511.453216262664</v>
      </c>
      <c r="F128" s="67">
        <v>15883.332639908118</v>
      </c>
      <c r="G128" s="929">
        <v>3.9545893207345149</v>
      </c>
      <c r="H128" s="68">
        <v>297.91039999999998</v>
      </c>
      <c r="I128" s="68">
        <v>0.18427535256701902</v>
      </c>
      <c r="J128" s="69">
        <v>64.185639229422065</v>
      </c>
      <c r="K128" s="69">
        <v>20.252754374594943</v>
      </c>
      <c r="L128" s="930">
        <v>-0.16927709893867515</v>
      </c>
    </row>
    <row r="129" spans="1:12" ht="15">
      <c r="A129" s="24" t="s">
        <v>24</v>
      </c>
      <c r="B129" s="25" t="s">
        <v>32</v>
      </c>
      <c r="C129" s="55">
        <v>16204.671568627449</v>
      </c>
      <c r="D129" s="55">
        <v>14966.758823529412</v>
      </c>
      <c r="E129" s="56">
        <v>16528.764999999999</v>
      </c>
      <c r="F129" s="56">
        <v>15266.093999999999</v>
      </c>
      <c r="G129" s="922">
        <v>8.2710809981911577</v>
      </c>
      <c r="H129" s="57">
        <v>274.60000000000002</v>
      </c>
      <c r="I129" s="57">
        <v>1.7413856984068343</v>
      </c>
      <c r="J129" s="65">
        <v>122.41379310344827</v>
      </c>
      <c r="K129" s="65">
        <v>9.7537265068049255</v>
      </c>
      <c r="L129" s="928">
        <v>2.4933545468621503</v>
      </c>
    </row>
    <row r="130" spans="1:12" ht="15">
      <c r="A130" s="24" t="s">
        <v>24</v>
      </c>
      <c r="B130" s="25" t="s">
        <v>33</v>
      </c>
      <c r="C130" s="55">
        <v>16213.104901960782</v>
      </c>
      <c r="D130" s="55">
        <v>15905.191176470587</v>
      </c>
      <c r="E130" s="56">
        <v>16537.366999999998</v>
      </c>
      <c r="F130" s="56">
        <v>16223.295</v>
      </c>
      <c r="G130" s="922">
        <v>1.9359322505076701</v>
      </c>
      <c r="H130" s="57">
        <v>316</v>
      </c>
      <c r="I130" s="57">
        <v>2.1001615508885298</v>
      </c>
      <c r="J130" s="65">
        <v>26.725403817914835</v>
      </c>
      <c r="K130" s="65">
        <v>9.3216677468135671</v>
      </c>
      <c r="L130" s="928">
        <v>-2.8564438411692663</v>
      </c>
    </row>
    <row r="131" spans="1:12" ht="15">
      <c r="A131" s="24" t="s">
        <v>24</v>
      </c>
      <c r="B131" s="25" t="s">
        <v>36</v>
      </c>
      <c r="C131" s="55">
        <v>15893.926470588236</v>
      </c>
      <c r="D131" s="55">
        <v>15366.409803921568</v>
      </c>
      <c r="E131" s="56">
        <v>16211.805</v>
      </c>
      <c r="F131" s="56">
        <v>15673.737999999999</v>
      </c>
      <c r="G131" s="922">
        <v>3.4329207238247887</v>
      </c>
      <c r="H131" s="57">
        <v>347.8</v>
      </c>
      <c r="I131" s="57">
        <v>-0.57175528873642079</v>
      </c>
      <c r="J131" s="65">
        <v>98.181818181818187</v>
      </c>
      <c r="K131" s="65">
        <v>1.1773601209764528</v>
      </c>
      <c r="L131" s="928">
        <v>0.1938121953684413</v>
      </c>
    </row>
    <row r="132" spans="1:12" ht="14.25">
      <c r="A132" s="22" t="s">
        <v>24</v>
      </c>
      <c r="B132" s="26" t="s">
        <v>37</v>
      </c>
      <c r="C132" s="66">
        <v>13794.149722255946</v>
      </c>
      <c r="D132" s="66">
        <v>13616.144003381249</v>
      </c>
      <c r="E132" s="67">
        <v>14070.032716701066</v>
      </c>
      <c r="F132" s="67">
        <v>13888.466883448875</v>
      </c>
      <c r="G132" s="929">
        <v>1.3073137213479324</v>
      </c>
      <c r="H132" s="68">
        <v>227.93843843843842</v>
      </c>
      <c r="I132" s="68">
        <v>-2.2179843858140393</v>
      </c>
      <c r="J132" s="69">
        <v>68.181818181818173</v>
      </c>
      <c r="K132" s="69">
        <v>10.790667530784187</v>
      </c>
      <c r="L132" s="930">
        <v>0.1683499342176642</v>
      </c>
    </row>
    <row r="133" spans="1:12" ht="15">
      <c r="A133" s="24" t="s">
        <v>24</v>
      </c>
      <c r="B133" s="25" t="s">
        <v>82</v>
      </c>
      <c r="C133" s="77">
        <v>13615.192156862744</v>
      </c>
      <c r="D133" s="77">
        <v>13200.179411764706</v>
      </c>
      <c r="E133" s="78">
        <v>13887.495999999999</v>
      </c>
      <c r="F133" s="78">
        <v>13464.183000000001</v>
      </c>
      <c r="G133" s="936">
        <v>3.143993215184302</v>
      </c>
      <c r="H133" s="79">
        <v>215.8</v>
      </c>
      <c r="I133" s="79">
        <v>-1.4161717679305594</v>
      </c>
      <c r="J133" s="80">
        <v>131.33802816901408</v>
      </c>
      <c r="K133" s="80">
        <v>7.0965651328580677</v>
      </c>
      <c r="L133" s="937">
        <v>2.017881298809427</v>
      </c>
    </row>
    <row r="134" spans="1:12" ht="15">
      <c r="A134" s="24" t="s">
        <v>24</v>
      </c>
      <c r="B134" s="25" t="s">
        <v>38</v>
      </c>
      <c r="C134" s="55">
        <v>14347.049019607843</v>
      </c>
      <c r="D134" s="55">
        <v>14109.600980392157</v>
      </c>
      <c r="E134" s="56">
        <v>14633.99</v>
      </c>
      <c r="F134" s="56">
        <v>14391.793</v>
      </c>
      <c r="G134" s="922">
        <v>1.6828827374045758</v>
      </c>
      <c r="H134" s="57">
        <v>240.7</v>
      </c>
      <c r="I134" s="57">
        <v>2.2080679405520121</v>
      </c>
      <c r="J134" s="65">
        <v>2.4096385542168677</v>
      </c>
      <c r="K134" s="65">
        <v>2.7543745949449123</v>
      </c>
      <c r="L134" s="928">
        <v>-1.6984151046259033</v>
      </c>
    </row>
    <row r="135" spans="1:12" ht="15.75" thickBot="1">
      <c r="A135" s="24" t="s">
        <v>24</v>
      </c>
      <c r="B135" s="25" t="s">
        <v>39</v>
      </c>
      <c r="C135" s="55">
        <v>13444.998039215685</v>
      </c>
      <c r="D135" s="55">
        <v>13441.697058823531</v>
      </c>
      <c r="E135" s="56">
        <v>13713.897999999999</v>
      </c>
      <c r="F135" s="56">
        <v>13710.531000000001</v>
      </c>
      <c r="G135" s="922">
        <v>2.4557765122287165E-2</v>
      </c>
      <c r="H135" s="57">
        <v>282.2</v>
      </c>
      <c r="I135" s="57">
        <v>-2.5215889464594166</v>
      </c>
      <c r="J135" s="65">
        <v>42.622950819672127</v>
      </c>
      <c r="K135" s="65">
        <v>0.9397278029812054</v>
      </c>
      <c r="L135" s="928">
        <v>-0.15111625996586187</v>
      </c>
    </row>
    <row r="136" spans="1:12" ht="15.75" thickBot="1">
      <c r="A136" s="29"/>
      <c r="B136" s="30"/>
      <c r="C136" s="72"/>
      <c r="D136" s="72"/>
      <c r="E136" s="72"/>
      <c r="F136" s="72"/>
      <c r="G136" s="932"/>
      <c r="H136" s="73"/>
      <c r="I136" s="73"/>
      <c r="J136" s="73"/>
      <c r="K136" s="73"/>
      <c r="L136" s="933"/>
    </row>
    <row r="137" spans="1:12" ht="14.25">
      <c r="A137" s="22" t="s">
        <v>97</v>
      </c>
      <c r="B137" s="26" t="s">
        <v>25</v>
      </c>
      <c r="C137" s="66">
        <v>18794.993199996919</v>
      </c>
      <c r="D137" s="66">
        <v>19704.607837461612</v>
      </c>
      <c r="E137" s="67">
        <v>19170.893063996857</v>
      </c>
      <c r="F137" s="67">
        <v>20098.699994210845</v>
      </c>
      <c r="G137" s="929">
        <v>-4.6162534416715033</v>
      </c>
      <c r="H137" s="68">
        <v>335.15065789473687</v>
      </c>
      <c r="I137" s="68">
        <v>-4.0072096537547637</v>
      </c>
      <c r="J137" s="69">
        <v>61.702127659574465</v>
      </c>
      <c r="K137" s="69">
        <v>1.6418232879671635</v>
      </c>
      <c r="L137" s="930">
        <v>-3.9149530344710692E-2</v>
      </c>
    </row>
    <row r="138" spans="1:12" ht="15">
      <c r="A138" s="24" t="s">
        <v>97</v>
      </c>
      <c r="B138" s="25" t="s">
        <v>26</v>
      </c>
      <c r="C138" s="55">
        <v>17752.374509803922</v>
      </c>
      <c r="D138" s="55">
        <v>19133.422549019608</v>
      </c>
      <c r="E138" s="56">
        <v>18107.421999999999</v>
      </c>
      <c r="F138" s="56">
        <v>19516.091</v>
      </c>
      <c r="G138" s="922">
        <v>-7.2179874545573783</v>
      </c>
      <c r="H138" s="57">
        <v>321.3</v>
      </c>
      <c r="I138" s="57">
        <v>3.3118971061093285</v>
      </c>
      <c r="J138" s="65">
        <v>200</v>
      </c>
      <c r="K138" s="65">
        <v>0.32404406999351915</v>
      </c>
      <c r="L138" s="928">
        <v>0.14521717442842616</v>
      </c>
    </row>
    <row r="139" spans="1:12" ht="15">
      <c r="A139" s="24" t="s">
        <v>97</v>
      </c>
      <c r="B139" s="25" t="s">
        <v>27</v>
      </c>
      <c r="C139" s="55">
        <v>18873.995098039213</v>
      </c>
      <c r="D139" s="55">
        <v>19782.24019607843</v>
      </c>
      <c r="E139" s="56">
        <v>19251.474999999999</v>
      </c>
      <c r="F139" s="56">
        <v>20177.884999999998</v>
      </c>
      <c r="G139" s="922">
        <v>-4.5912145896361283</v>
      </c>
      <c r="H139" s="57">
        <v>326.60000000000002</v>
      </c>
      <c r="I139" s="57">
        <v>-5.3881807647740345</v>
      </c>
      <c r="J139" s="65">
        <v>34.782608695652172</v>
      </c>
      <c r="K139" s="65">
        <v>1.0045366169799093</v>
      </c>
      <c r="L139" s="928">
        <v>-0.22936896241923233</v>
      </c>
    </row>
    <row r="140" spans="1:12" ht="15">
      <c r="A140" s="24" t="s">
        <v>97</v>
      </c>
      <c r="B140" s="25" t="s">
        <v>34</v>
      </c>
      <c r="C140" s="55">
        <v>19495.044117647059</v>
      </c>
      <c r="D140" s="55">
        <v>19692.245098039217</v>
      </c>
      <c r="E140" s="56">
        <v>19884.945</v>
      </c>
      <c r="F140" s="56">
        <v>20086.09</v>
      </c>
      <c r="G140" s="922">
        <v>-1.0014144116649903</v>
      </c>
      <c r="H140" s="57">
        <v>376.9</v>
      </c>
      <c r="I140" s="57">
        <v>-4.0234275528393209</v>
      </c>
      <c r="J140" s="65">
        <v>93.333333333333329</v>
      </c>
      <c r="K140" s="65">
        <v>0.31324260099373513</v>
      </c>
      <c r="L140" s="928">
        <v>4.5002257646095667E-2</v>
      </c>
    </row>
    <row r="141" spans="1:12" ht="14.25">
      <c r="A141" s="22" t="s">
        <v>97</v>
      </c>
      <c r="B141" s="26" t="s">
        <v>28</v>
      </c>
      <c r="C141" s="66">
        <v>19385.041423330465</v>
      </c>
      <c r="D141" s="66">
        <v>20410.341580695851</v>
      </c>
      <c r="E141" s="67">
        <v>19772.742251797074</v>
      </c>
      <c r="F141" s="67">
        <v>20818.548412309767</v>
      </c>
      <c r="G141" s="929">
        <v>-5.0234345824722348</v>
      </c>
      <c r="H141" s="68">
        <v>309.16845466155809</v>
      </c>
      <c r="I141" s="68">
        <v>2.0764328295880379</v>
      </c>
      <c r="J141" s="69">
        <v>45.539033457249076</v>
      </c>
      <c r="K141" s="69">
        <v>8.4575502268308487</v>
      </c>
      <c r="L141" s="930">
        <v>-1.163336754571155</v>
      </c>
    </row>
    <row r="142" spans="1:12" ht="15">
      <c r="A142" s="24" t="s">
        <v>97</v>
      </c>
      <c r="B142" s="25" t="s">
        <v>29</v>
      </c>
      <c r="C142" s="55">
        <v>19124.25882352941</v>
      </c>
      <c r="D142" s="55">
        <v>21108.651960784315</v>
      </c>
      <c r="E142" s="56">
        <v>19506.743999999999</v>
      </c>
      <c r="F142" s="56">
        <v>21530.825000000001</v>
      </c>
      <c r="G142" s="922">
        <v>-9.4008520342346475</v>
      </c>
      <c r="H142" s="57">
        <v>279.3</v>
      </c>
      <c r="I142" s="57">
        <v>-4.1194644696189489</v>
      </c>
      <c r="J142" s="65">
        <v>-15.748031496062993</v>
      </c>
      <c r="K142" s="65">
        <v>1.1557571829768849</v>
      </c>
      <c r="L142" s="928">
        <v>-1.1153443906997957</v>
      </c>
    </row>
    <row r="143" spans="1:12" ht="15">
      <c r="A143" s="24" t="s">
        <v>97</v>
      </c>
      <c r="B143" s="25" t="s">
        <v>30</v>
      </c>
      <c r="C143" s="55">
        <v>19483.891176470588</v>
      </c>
      <c r="D143" s="55">
        <v>20360.586274509802</v>
      </c>
      <c r="E143" s="56">
        <v>19873.569</v>
      </c>
      <c r="F143" s="56">
        <v>20767.797999999999</v>
      </c>
      <c r="G143" s="922">
        <v>-4.3058440764880297</v>
      </c>
      <c r="H143" s="57">
        <v>306.8</v>
      </c>
      <c r="I143" s="57">
        <v>1.254125412541258</v>
      </c>
      <c r="J143" s="65">
        <v>52.762430939226526</v>
      </c>
      <c r="K143" s="65">
        <v>5.9732123568805351</v>
      </c>
      <c r="L143" s="928">
        <v>-0.50032126257583087</v>
      </c>
    </row>
    <row r="144" spans="1:12" ht="15">
      <c r="A144" s="24" t="s">
        <v>97</v>
      </c>
      <c r="B144" s="25" t="s">
        <v>35</v>
      </c>
      <c r="C144" s="55">
        <v>19173.950980392157</v>
      </c>
      <c r="D144" s="55">
        <v>19157.74019607843</v>
      </c>
      <c r="E144" s="56">
        <v>19557.43</v>
      </c>
      <c r="F144" s="56">
        <v>19540.895</v>
      </c>
      <c r="G144" s="922">
        <v>8.4617413890202331E-2</v>
      </c>
      <c r="H144" s="57">
        <v>345.8</v>
      </c>
      <c r="I144" s="57">
        <v>4.1566265060241001</v>
      </c>
      <c r="J144" s="65">
        <v>151.0204081632653</v>
      </c>
      <c r="K144" s="65">
        <v>1.3285806869734285</v>
      </c>
      <c r="L144" s="928">
        <v>0.4523288987044729</v>
      </c>
    </row>
    <row r="145" spans="1:12" ht="14.25">
      <c r="A145" s="22" t="s">
        <v>97</v>
      </c>
      <c r="B145" s="26" t="s">
        <v>31</v>
      </c>
      <c r="C145" s="66">
        <v>18172.049089842629</v>
      </c>
      <c r="D145" s="66">
        <v>18170.302156834932</v>
      </c>
      <c r="E145" s="67">
        <v>18535.49007163948</v>
      </c>
      <c r="F145" s="67">
        <v>18533.708199971632</v>
      </c>
      <c r="G145" s="929">
        <v>9.6142210108346848E-3</v>
      </c>
      <c r="H145" s="68">
        <v>269.89629981024672</v>
      </c>
      <c r="I145" s="68">
        <v>0.28325311223678246</v>
      </c>
      <c r="J145" s="69">
        <v>101.14503816793894</v>
      </c>
      <c r="K145" s="69">
        <v>11.384748325772305</v>
      </c>
      <c r="L145" s="930">
        <v>2.0142189981614322</v>
      </c>
    </row>
    <row r="146" spans="1:12" ht="15">
      <c r="A146" s="24" t="s">
        <v>97</v>
      </c>
      <c r="B146" s="25" t="s">
        <v>32</v>
      </c>
      <c r="C146" s="55">
        <v>18070.225490196081</v>
      </c>
      <c r="D146" s="55">
        <v>17386.390196078431</v>
      </c>
      <c r="E146" s="56">
        <v>18431.63</v>
      </c>
      <c r="F146" s="56">
        <v>17734.117999999999</v>
      </c>
      <c r="G146" s="922">
        <v>3.9331643107370917</v>
      </c>
      <c r="H146" s="57">
        <v>240.8</v>
      </c>
      <c r="I146" s="57">
        <v>0.20807324178110692</v>
      </c>
      <c r="J146" s="65">
        <v>131.01265822784811</v>
      </c>
      <c r="K146" s="65">
        <v>3.9425361849211491</v>
      </c>
      <c r="L146" s="928">
        <v>1.1170712349926797</v>
      </c>
    </row>
    <row r="147" spans="1:12" ht="15">
      <c r="A147" s="24" t="s">
        <v>97</v>
      </c>
      <c r="B147" s="25" t="s">
        <v>33</v>
      </c>
      <c r="C147" s="55">
        <v>18268.524509803923</v>
      </c>
      <c r="D147" s="55">
        <v>18499.650000000001</v>
      </c>
      <c r="E147" s="56">
        <v>18633.895</v>
      </c>
      <c r="F147" s="56">
        <v>18869.643</v>
      </c>
      <c r="G147" s="922">
        <v>-1.2493506103957537</v>
      </c>
      <c r="H147" s="57">
        <v>280.5</v>
      </c>
      <c r="I147" s="57">
        <v>1.7041334300217506</v>
      </c>
      <c r="J147" s="57">
        <v>88.957055214723923</v>
      </c>
      <c r="K147" s="57">
        <v>6.6537049038669265</v>
      </c>
      <c r="L147" s="923">
        <v>0.82394810844489452</v>
      </c>
    </row>
    <row r="148" spans="1:12" ht="15.75" thickBot="1">
      <c r="A148" s="34" t="s">
        <v>97</v>
      </c>
      <c r="B148" s="35" t="s">
        <v>36</v>
      </c>
      <c r="C148" s="58">
        <v>17847.555882352943</v>
      </c>
      <c r="D148" s="58">
        <v>18182.223529411764</v>
      </c>
      <c r="E148" s="59">
        <v>18204.507000000001</v>
      </c>
      <c r="F148" s="59">
        <v>18545.867999999999</v>
      </c>
      <c r="G148" s="924">
        <v>-1.8406310235789296</v>
      </c>
      <c r="H148" s="60">
        <v>325.89999999999998</v>
      </c>
      <c r="I148" s="60">
        <v>-0.85184058411926122</v>
      </c>
      <c r="J148" s="60">
        <v>82.5</v>
      </c>
      <c r="K148" s="60">
        <v>0.78850723698422986</v>
      </c>
      <c r="L148" s="925">
        <v>7.3199654723857921E-2</v>
      </c>
    </row>
    <row r="149" spans="1:12">
      <c r="G149" s="41"/>
      <c r="H149" s="41"/>
      <c r="I149" s="41"/>
      <c r="J149" s="41"/>
      <c r="K149" s="41"/>
      <c r="L149" s="41"/>
    </row>
    <row r="150" spans="1:12" ht="13.5" thickBot="1">
      <c r="G150" s="41"/>
      <c r="H150" s="41"/>
      <c r="I150" s="41"/>
      <c r="J150" s="41"/>
      <c r="K150" s="41"/>
      <c r="L150" s="991"/>
    </row>
    <row r="151" spans="1:12" ht="21" thickBot="1">
      <c r="A151" s="887" t="s">
        <v>282</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31" t="s">
        <v>10</v>
      </c>
      <c r="I152" s="1432"/>
      <c r="J152" s="909" t="s">
        <v>11</v>
      </c>
      <c r="K152" s="880" t="s">
        <v>12</v>
      </c>
      <c r="L152" s="881"/>
    </row>
    <row r="153" spans="1:12" ht="15.75" customHeight="1">
      <c r="A153" s="7" t="s">
        <v>13</v>
      </c>
      <c r="B153" s="8" t="s">
        <v>14</v>
      </c>
      <c r="C153" s="882" t="s">
        <v>40</v>
      </c>
      <c r="D153" s="882" t="s">
        <v>40</v>
      </c>
      <c r="E153" s="883" t="s">
        <v>41</v>
      </c>
      <c r="F153" s="884"/>
      <c r="G153" s="910"/>
      <c r="H153" s="1429" t="s">
        <v>15</v>
      </c>
      <c r="I153" s="1430"/>
      <c r="J153" s="911" t="s">
        <v>16</v>
      </c>
      <c r="K153" s="885" t="s">
        <v>17</v>
      </c>
      <c r="L153" s="886"/>
    </row>
    <row r="154" spans="1:12" ht="26.25" thickBot="1">
      <c r="A154" s="9" t="s">
        <v>18</v>
      </c>
      <c r="B154" s="10" t="s">
        <v>19</v>
      </c>
      <c r="C154" s="812" t="s">
        <v>502</v>
      </c>
      <c r="D154" s="1399" t="s">
        <v>491</v>
      </c>
      <c r="E154" s="876" t="s">
        <v>502</v>
      </c>
      <c r="F154" s="1076" t="s">
        <v>491</v>
      </c>
      <c r="G154" s="908" t="s">
        <v>20</v>
      </c>
      <c r="H154" s="42" t="s">
        <v>502</v>
      </c>
      <c r="I154" s="823" t="s">
        <v>20</v>
      </c>
      <c r="J154" s="912" t="s">
        <v>20</v>
      </c>
      <c r="K154" s="877" t="s">
        <v>502</v>
      </c>
      <c r="L154" s="913" t="s">
        <v>21</v>
      </c>
    </row>
    <row r="155" spans="1:12" ht="15" thickBot="1">
      <c r="A155" s="11" t="s">
        <v>22</v>
      </c>
      <c r="B155" s="12" t="s">
        <v>23</v>
      </c>
      <c r="C155" s="43">
        <v>18048.510647472489</v>
      </c>
      <c r="D155" s="43">
        <v>17273.065126212048</v>
      </c>
      <c r="E155" s="44">
        <v>18409.48086042194</v>
      </c>
      <c r="F155" s="1077">
        <v>17618.526428736288</v>
      </c>
      <c r="G155" s="914">
        <v>4.4893336277861691</v>
      </c>
      <c r="H155" s="45">
        <v>316.48609548881177</v>
      </c>
      <c r="I155" s="45">
        <v>2.970530115432207</v>
      </c>
      <c r="J155" s="46">
        <v>104.42759295499022</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19124.983587320938</v>
      </c>
      <c r="D157" s="48">
        <v>17700.759486294519</v>
      </c>
      <c r="E157" s="49">
        <v>19507.483259067358</v>
      </c>
      <c r="F157" s="49">
        <v>18054.77467602041</v>
      </c>
      <c r="G157" s="918">
        <v>8.0461185980702048</v>
      </c>
      <c r="H157" s="50">
        <v>251.7608695652174</v>
      </c>
      <c r="I157" s="50">
        <v>2.7569172481181119</v>
      </c>
      <c r="J157" s="50">
        <v>43.75</v>
      </c>
      <c r="K157" s="50">
        <v>0.27521837980136415</v>
      </c>
      <c r="L157" s="919">
        <v>-0.11617105268395872</v>
      </c>
    </row>
    <row r="158" spans="1:12" ht="15">
      <c r="A158" s="24" t="s">
        <v>89</v>
      </c>
      <c r="B158" s="51" t="s">
        <v>23</v>
      </c>
      <c r="C158" s="52">
        <v>19481.75048333851</v>
      </c>
      <c r="D158" s="52">
        <v>18985.783181943312</v>
      </c>
      <c r="E158" s="53">
        <v>19871.38549300528</v>
      </c>
      <c r="F158" s="53">
        <v>19365.49884558218</v>
      </c>
      <c r="G158" s="920">
        <v>2.612308887351523</v>
      </c>
      <c r="H158" s="54">
        <v>346.27934011717542</v>
      </c>
      <c r="I158" s="54">
        <v>0.98448933008675499</v>
      </c>
      <c r="J158" s="54">
        <v>140.93610698365529</v>
      </c>
      <c r="K158" s="54">
        <v>38.805791551992343</v>
      </c>
      <c r="L158" s="921">
        <v>5.8801555441645519</v>
      </c>
    </row>
    <row r="159" spans="1:12" ht="15">
      <c r="A159" s="17" t="s">
        <v>90</v>
      </c>
      <c r="B159" s="18" t="s">
        <v>23</v>
      </c>
      <c r="C159" s="55">
        <v>19638.264635383617</v>
      </c>
      <c r="D159" s="55">
        <v>18979.503619055406</v>
      </c>
      <c r="E159" s="56">
        <v>20031.029928091291</v>
      </c>
      <c r="F159" s="56">
        <v>19359.093691436516</v>
      </c>
      <c r="G159" s="922">
        <v>3.470907509229145</v>
      </c>
      <c r="H159" s="57">
        <v>386.13138832997987</v>
      </c>
      <c r="I159" s="57">
        <v>-3.3294357247478263</v>
      </c>
      <c r="J159" s="57">
        <v>294.44444444444446</v>
      </c>
      <c r="K159" s="57">
        <v>5.947110207012086</v>
      </c>
      <c r="L159" s="923">
        <v>2.8649184261901683</v>
      </c>
    </row>
    <row r="160" spans="1:12" ht="15">
      <c r="A160" s="17" t="s">
        <v>91</v>
      </c>
      <c r="B160" s="18" t="s">
        <v>23</v>
      </c>
      <c r="C160" s="55" t="s">
        <v>208</v>
      </c>
      <c r="D160" s="55" t="s">
        <v>208</v>
      </c>
      <c r="E160" s="56" t="s">
        <v>208</v>
      </c>
      <c r="F160" s="56" t="s">
        <v>208</v>
      </c>
      <c r="G160" s="1372" t="s">
        <v>80</v>
      </c>
      <c r="H160" s="57" t="s">
        <v>208</v>
      </c>
      <c r="I160" s="57" t="s">
        <v>80</v>
      </c>
      <c r="J160" s="57" t="s">
        <v>80</v>
      </c>
      <c r="K160" s="57">
        <v>0.16752423118343904</v>
      </c>
      <c r="L160" s="923" t="s">
        <v>80</v>
      </c>
    </row>
    <row r="161" spans="1:12" ht="15">
      <c r="A161" s="17" t="s">
        <v>78</v>
      </c>
      <c r="B161" s="18" t="s">
        <v>23</v>
      </c>
      <c r="C161" s="55">
        <v>15276.668487407072</v>
      </c>
      <c r="D161" s="55">
        <v>14819.363887750189</v>
      </c>
      <c r="E161" s="56">
        <v>15582.201857155214</v>
      </c>
      <c r="F161" s="56">
        <v>15115.751165505193</v>
      </c>
      <c r="G161" s="922">
        <v>3.0858584964965701</v>
      </c>
      <c r="H161" s="57">
        <v>288.98857142857145</v>
      </c>
      <c r="I161" s="57">
        <v>2.4040363243201015</v>
      </c>
      <c r="J161" s="57">
        <v>66.369578134284012</v>
      </c>
      <c r="K161" s="57">
        <v>33.504846236687804</v>
      </c>
      <c r="L161" s="923">
        <v>-7.6644296928621003</v>
      </c>
    </row>
    <row r="162" spans="1:12" ht="15.75" thickBot="1">
      <c r="A162" s="19" t="s">
        <v>92</v>
      </c>
      <c r="B162" s="20" t="s">
        <v>23</v>
      </c>
      <c r="C162" s="58">
        <v>18663.112132588347</v>
      </c>
      <c r="D162" s="58">
        <v>18316.806727761657</v>
      </c>
      <c r="E162" s="59">
        <v>19036.374375240113</v>
      </c>
      <c r="F162" s="59">
        <v>18683.14286231689</v>
      </c>
      <c r="G162" s="924">
        <v>1.8906428941121889</v>
      </c>
      <c r="H162" s="60">
        <v>286.62634831460673</v>
      </c>
      <c r="I162" s="60">
        <v>-0.60674417343728027</v>
      </c>
      <c r="J162" s="60">
        <v>97.339246119733929</v>
      </c>
      <c r="K162" s="60">
        <v>21.299509393322964</v>
      </c>
      <c r="L162" s="925">
        <v>-0.76506986303711599</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64" t="s">
        <v>80</v>
      </c>
      <c r="L164" s="927" t="s">
        <v>80</v>
      </c>
    </row>
    <row r="165" spans="1:12" ht="15">
      <c r="A165" s="24" t="s">
        <v>93</v>
      </c>
      <c r="B165" s="25" t="s">
        <v>26</v>
      </c>
      <c r="C165" s="55" t="s">
        <v>80</v>
      </c>
      <c r="D165" s="55" t="s">
        <v>80</v>
      </c>
      <c r="E165" s="56" t="s">
        <v>80</v>
      </c>
      <c r="F165" s="56" t="s">
        <v>80</v>
      </c>
      <c r="G165" s="922" t="s">
        <v>80</v>
      </c>
      <c r="H165" s="57" t="s">
        <v>80</v>
      </c>
      <c r="I165" s="57" t="s">
        <v>80</v>
      </c>
      <c r="J165" s="65" t="s">
        <v>80</v>
      </c>
      <c r="K165" s="65" t="s">
        <v>80</v>
      </c>
      <c r="L165" s="928" t="s">
        <v>80</v>
      </c>
    </row>
    <row r="166" spans="1:12" ht="15">
      <c r="A166" s="24" t="s">
        <v>93</v>
      </c>
      <c r="B166" s="25" t="s">
        <v>27</v>
      </c>
      <c r="C166" s="55" t="s">
        <v>80</v>
      </c>
      <c r="D166" s="55" t="s">
        <v>80</v>
      </c>
      <c r="E166" s="56" t="s">
        <v>80</v>
      </c>
      <c r="F166" s="56" t="s">
        <v>80</v>
      </c>
      <c r="G166" s="922" t="s">
        <v>80</v>
      </c>
      <c r="H166" s="57" t="s">
        <v>80</v>
      </c>
      <c r="I166" s="57" t="s">
        <v>80</v>
      </c>
      <c r="J166" s="65" t="s">
        <v>80</v>
      </c>
      <c r="K166" s="65" t="s">
        <v>80</v>
      </c>
      <c r="L166" s="928" t="s">
        <v>80</v>
      </c>
    </row>
    <row r="167" spans="1:12" ht="14.25">
      <c r="A167" s="22" t="s">
        <v>93</v>
      </c>
      <c r="B167" s="26" t="s">
        <v>28</v>
      </c>
      <c r="C167" s="66">
        <v>18712.908089604556</v>
      </c>
      <c r="D167" s="66">
        <v>18295.968402590392</v>
      </c>
      <c r="E167" s="67">
        <v>19087.166251396648</v>
      </c>
      <c r="F167" s="67">
        <v>18661.887770642199</v>
      </c>
      <c r="G167" s="929">
        <v>2.2788609918846046</v>
      </c>
      <c r="H167" s="68">
        <v>255.72857142857143</v>
      </c>
      <c r="I167" s="68">
        <v>-6.1460422319216788</v>
      </c>
      <c r="J167" s="69">
        <v>75</v>
      </c>
      <c r="K167" s="69">
        <v>8.3762115591719519E-2</v>
      </c>
      <c r="L167" s="930">
        <v>-1.40852425296112E-2</v>
      </c>
    </row>
    <row r="168" spans="1:12" ht="15">
      <c r="A168" s="24" t="s">
        <v>93</v>
      </c>
      <c r="B168" s="25" t="s">
        <v>29</v>
      </c>
      <c r="C168" s="55">
        <v>19062.593137254902</v>
      </c>
      <c r="D168" s="55" t="s">
        <v>208</v>
      </c>
      <c r="E168" s="56">
        <v>19443.845000000001</v>
      </c>
      <c r="F168" s="56" t="s">
        <v>208</v>
      </c>
      <c r="G168" s="922" t="s">
        <v>80</v>
      </c>
      <c r="H168" s="57">
        <v>266.7</v>
      </c>
      <c r="I168" s="57" t="s">
        <v>80</v>
      </c>
      <c r="J168" s="65" t="s">
        <v>80</v>
      </c>
      <c r="K168" s="65">
        <v>3.5898049539308363E-2</v>
      </c>
      <c r="L168" s="928" t="s">
        <v>80</v>
      </c>
    </row>
    <row r="169" spans="1:12" ht="15">
      <c r="A169" s="24" t="s">
        <v>93</v>
      </c>
      <c r="B169" s="25" t="s">
        <v>30</v>
      </c>
      <c r="C169" s="55" t="s">
        <v>208</v>
      </c>
      <c r="D169" s="55" t="s">
        <v>208</v>
      </c>
      <c r="E169" s="56" t="s">
        <v>208</v>
      </c>
      <c r="F169" s="56" t="s">
        <v>208</v>
      </c>
      <c r="G169" s="922" t="s">
        <v>80</v>
      </c>
      <c r="H169" s="57" t="s">
        <v>208</v>
      </c>
      <c r="I169" s="57" t="s">
        <v>80</v>
      </c>
      <c r="J169" s="65" t="s">
        <v>80</v>
      </c>
      <c r="K169" s="65">
        <v>4.7864066052411156E-2</v>
      </c>
      <c r="L169" s="928" t="s">
        <v>80</v>
      </c>
    </row>
    <row r="170" spans="1:12" ht="14.25">
      <c r="A170" s="22" t="s">
        <v>93</v>
      </c>
      <c r="B170" s="26" t="s">
        <v>31</v>
      </c>
      <c r="C170" s="66">
        <v>19309.387372549019</v>
      </c>
      <c r="D170" s="66">
        <v>17471.509408993275</v>
      </c>
      <c r="E170" s="67">
        <v>19695.575120000001</v>
      </c>
      <c r="F170" s="67">
        <v>17820.939597173143</v>
      </c>
      <c r="G170" s="929">
        <v>10.519285543867865</v>
      </c>
      <c r="H170" s="68">
        <v>250.02499999999998</v>
      </c>
      <c r="I170" s="68">
        <v>6.0101759592961423</v>
      </c>
      <c r="J170" s="69">
        <v>33.333333333333329</v>
      </c>
      <c r="K170" s="69">
        <v>0.19145626420964462</v>
      </c>
      <c r="L170" s="930">
        <v>-0.10208581015434753</v>
      </c>
    </row>
    <row r="171" spans="1:12" ht="15">
      <c r="A171" s="24" t="s">
        <v>93</v>
      </c>
      <c r="B171" s="25" t="s">
        <v>32</v>
      </c>
      <c r="C171" s="55">
        <v>19774.045098039216</v>
      </c>
      <c r="D171" s="55">
        <v>17244.939215686274</v>
      </c>
      <c r="E171" s="56">
        <v>20169.526000000002</v>
      </c>
      <c r="F171" s="56">
        <v>17589.838</v>
      </c>
      <c r="G171" s="922">
        <v>14.665786006670453</v>
      </c>
      <c r="H171" s="57">
        <v>256.7</v>
      </c>
      <c r="I171" s="57">
        <v>12.686567164179094</v>
      </c>
      <c r="J171" s="65">
        <v>33.333333333333329</v>
      </c>
      <c r="K171" s="65">
        <v>0.14359219815723345</v>
      </c>
      <c r="L171" s="928">
        <v>-7.6564357615760664E-2</v>
      </c>
    </row>
    <row r="172" spans="1:12" ht="15.75" thickBot="1">
      <c r="A172" s="27" t="s">
        <v>93</v>
      </c>
      <c r="B172" s="28" t="s">
        <v>33</v>
      </c>
      <c r="C172" s="70">
        <v>17753.794117647056</v>
      </c>
      <c r="D172" s="70">
        <v>18066.982352941177</v>
      </c>
      <c r="E172" s="71">
        <v>18108.87</v>
      </c>
      <c r="F172" s="71">
        <v>18428.322</v>
      </c>
      <c r="G172" s="931">
        <v>-1.7334839276196774</v>
      </c>
      <c r="H172" s="65">
        <v>230</v>
      </c>
      <c r="I172" s="65">
        <v>-11.538461538461538</v>
      </c>
      <c r="J172" s="65">
        <v>33.333333333333329</v>
      </c>
      <c r="K172" s="65">
        <v>4.7864066052411156E-2</v>
      </c>
      <c r="L172" s="928">
        <v>-2.5521452538586883E-2</v>
      </c>
    </row>
    <row r="173" spans="1:12" ht="15" thickBot="1">
      <c r="A173" s="13"/>
      <c r="B173" s="21"/>
      <c r="C173" s="47"/>
      <c r="D173" s="47"/>
      <c r="E173" s="47"/>
      <c r="F173" s="47"/>
      <c r="G173" s="916"/>
      <c r="H173" s="46"/>
      <c r="I173" s="46"/>
      <c r="J173" s="46"/>
      <c r="K173" s="46"/>
      <c r="L173" s="917"/>
    </row>
    <row r="174" spans="1:12" ht="14.25">
      <c r="A174" s="22" t="s">
        <v>94</v>
      </c>
      <c r="B174" s="23" t="s">
        <v>25</v>
      </c>
      <c r="C174" s="61">
        <v>19207.121561307187</v>
      </c>
      <c r="D174" s="61">
        <v>18550.408368696222</v>
      </c>
      <c r="E174" s="62">
        <v>19591.263992533331</v>
      </c>
      <c r="F174" s="62">
        <v>18921.416536070148</v>
      </c>
      <c r="G174" s="926">
        <v>3.5401549095769029</v>
      </c>
      <c r="H174" s="63">
        <v>410.16750000000002</v>
      </c>
      <c r="I174" s="63">
        <v>-3.5469294294892699</v>
      </c>
      <c r="J174" s="64">
        <v>171.18644067796612</v>
      </c>
      <c r="K174" s="64">
        <v>3.8291252841928922</v>
      </c>
      <c r="L174" s="927">
        <v>0.94262821961363619</v>
      </c>
    </row>
    <row r="175" spans="1:12" ht="15">
      <c r="A175" s="24" t="s">
        <v>94</v>
      </c>
      <c r="B175" s="25" t="s">
        <v>26</v>
      </c>
      <c r="C175" s="55">
        <v>20050.543137254903</v>
      </c>
      <c r="D175" s="55">
        <v>19210.95882352941</v>
      </c>
      <c r="E175" s="56">
        <v>20451.554</v>
      </c>
      <c r="F175" s="56">
        <v>19595.178</v>
      </c>
      <c r="G175" s="922">
        <v>4.3703404990758452</v>
      </c>
      <c r="H175" s="57">
        <v>404.7</v>
      </c>
      <c r="I175" s="57">
        <v>-2.4113817217265492</v>
      </c>
      <c r="J175" s="65">
        <v>132.35294117647058</v>
      </c>
      <c r="K175" s="65">
        <v>1.8906306090702405</v>
      </c>
      <c r="L175" s="928">
        <v>0.22722552100761839</v>
      </c>
    </row>
    <row r="176" spans="1:12" ht="15">
      <c r="A176" s="24" t="s">
        <v>94</v>
      </c>
      <c r="B176" s="25" t="s">
        <v>27</v>
      </c>
      <c r="C176" s="55">
        <v>18405.927450980391</v>
      </c>
      <c r="D176" s="55">
        <v>17702.932352941178</v>
      </c>
      <c r="E176" s="56">
        <v>18774.045999999998</v>
      </c>
      <c r="F176" s="56">
        <v>18056.991000000002</v>
      </c>
      <c r="G176" s="922">
        <v>3.9710658326184944</v>
      </c>
      <c r="H176" s="57">
        <v>415.5</v>
      </c>
      <c r="I176" s="57">
        <v>-5.4822565969062831</v>
      </c>
      <c r="J176" s="65">
        <v>224.00000000000003</v>
      </c>
      <c r="K176" s="65">
        <v>1.9384946751226515</v>
      </c>
      <c r="L176" s="928">
        <v>0.71540269860601757</v>
      </c>
    </row>
    <row r="177" spans="1:12" ht="14.25">
      <c r="A177" s="22" t="s">
        <v>94</v>
      </c>
      <c r="B177" s="26" t="s">
        <v>28</v>
      </c>
      <c r="C177" s="66">
        <v>19919.063052720616</v>
      </c>
      <c r="D177" s="66">
        <v>19486.105484604865</v>
      </c>
      <c r="E177" s="67">
        <v>20317.444313775028</v>
      </c>
      <c r="F177" s="67">
        <v>19875.827594296963</v>
      </c>
      <c r="G177" s="929">
        <v>2.2218783966750606</v>
      </c>
      <c r="H177" s="68">
        <v>369.62991967871488</v>
      </c>
      <c r="I177" s="68">
        <v>-1.6209092732048032</v>
      </c>
      <c r="J177" s="69">
        <v>172.8767123287671</v>
      </c>
      <c r="K177" s="69">
        <v>11.918152447050376</v>
      </c>
      <c r="L177" s="930">
        <v>2.9895810184789475</v>
      </c>
    </row>
    <row r="178" spans="1:12" ht="15">
      <c r="A178" s="24" t="s">
        <v>94</v>
      </c>
      <c r="B178" s="25" t="s">
        <v>29</v>
      </c>
      <c r="C178" s="55">
        <v>19801.232352941177</v>
      </c>
      <c r="D178" s="55">
        <v>19469.195098039218</v>
      </c>
      <c r="E178" s="56">
        <v>20197.257000000001</v>
      </c>
      <c r="F178" s="56">
        <v>19858.579000000002</v>
      </c>
      <c r="G178" s="922">
        <v>1.7054493173957705</v>
      </c>
      <c r="H178" s="57">
        <v>360.6</v>
      </c>
      <c r="I178" s="57">
        <v>-0.87960417811984293</v>
      </c>
      <c r="J178" s="65">
        <v>145.37037037037038</v>
      </c>
      <c r="K178" s="65">
        <v>6.3419887519444771</v>
      </c>
      <c r="L178" s="928">
        <v>1.0582314133926181</v>
      </c>
    </row>
    <row r="179" spans="1:12" ht="15">
      <c r="A179" s="24" t="s">
        <v>94</v>
      </c>
      <c r="B179" s="25" t="s">
        <v>30</v>
      </c>
      <c r="C179" s="55">
        <v>20046.272549019606</v>
      </c>
      <c r="D179" s="55">
        <v>19508.798039215686</v>
      </c>
      <c r="E179" s="56">
        <v>20447.198</v>
      </c>
      <c r="F179" s="56">
        <v>19898.973999999998</v>
      </c>
      <c r="G179" s="922">
        <v>2.7550365159530439</v>
      </c>
      <c r="H179" s="57">
        <v>379.9</v>
      </c>
      <c r="I179" s="57">
        <v>-3.3333333333333388</v>
      </c>
      <c r="J179" s="65">
        <v>212.75167785234902</v>
      </c>
      <c r="K179" s="65">
        <v>5.5761636951058993</v>
      </c>
      <c r="L179" s="928">
        <v>1.9313496050863299</v>
      </c>
    </row>
    <row r="180" spans="1:12" ht="14.25">
      <c r="A180" s="22" t="s">
        <v>94</v>
      </c>
      <c r="B180" s="26" t="s">
        <v>31</v>
      </c>
      <c r="C180" s="66">
        <v>19281.396367544949</v>
      </c>
      <c r="D180" s="66">
        <v>18815.286223030635</v>
      </c>
      <c r="E180" s="67">
        <v>19667.024294895848</v>
      </c>
      <c r="F180" s="67">
        <v>19191.591947491248</v>
      </c>
      <c r="G180" s="929">
        <v>2.477294998275267</v>
      </c>
      <c r="H180" s="68">
        <v>323.60088220031133</v>
      </c>
      <c r="I180" s="68">
        <v>1.8367240935710956</v>
      </c>
      <c r="J180" s="69">
        <v>123.29084588644264</v>
      </c>
      <c r="K180" s="69">
        <v>23.05851382074907</v>
      </c>
      <c r="L180" s="930">
        <v>1.9479463060719659</v>
      </c>
    </row>
    <row r="181" spans="1:12" ht="15">
      <c r="A181" s="24" t="s">
        <v>94</v>
      </c>
      <c r="B181" s="25" t="s">
        <v>32</v>
      </c>
      <c r="C181" s="55">
        <v>19226.621568627448</v>
      </c>
      <c r="D181" s="55">
        <v>18799.088235294115</v>
      </c>
      <c r="E181" s="56">
        <v>19611.153999999999</v>
      </c>
      <c r="F181" s="56">
        <v>19175.07</v>
      </c>
      <c r="G181" s="922">
        <v>2.2742237707606749</v>
      </c>
      <c r="H181" s="57">
        <v>315.7</v>
      </c>
      <c r="I181" s="57">
        <v>2.5999350016249596</v>
      </c>
      <c r="J181" s="65">
        <v>96.494156928213698</v>
      </c>
      <c r="K181" s="65">
        <v>14.08400143592198</v>
      </c>
      <c r="L181" s="928">
        <v>-0.56864044274729508</v>
      </c>
    </row>
    <row r="182" spans="1:12" ht="15.75" thickBot="1">
      <c r="A182" s="27" t="s">
        <v>94</v>
      </c>
      <c r="B182" s="28" t="s">
        <v>33</v>
      </c>
      <c r="C182" s="70">
        <v>19362.180392156861</v>
      </c>
      <c r="D182" s="70">
        <v>18848.489215686273</v>
      </c>
      <c r="E182" s="71">
        <v>19749.423999999999</v>
      </c>
      <c r="F182" s="71">
        <v>19225.458999999999</v>
      </c>
      <c r="G182" s="931">
        <v>2.7253705620240338</v>
      </c>
      <c r="H182" s="65">
        <v>336</v>
      </c>
      <c r="I182" s="65">
        <v>-1.350557839107464</v>
      </c>
      <c r="J182" s="65">
        <v>184.09090909090909</v>
      </c>
      <c r="K182" s="65">
        <v>8.97451238482709</v>
      </c>
      <c r="L182" s="928">
        <v>2.5165867488192628</v>
      </c>
    </row>
    <row r="183" spans="1:12" ht="15.75" thickBot="1">
      <c r="A183" s="29"/>
      <c r="B183" s="30"/>
      <c r="C183" s="72"/>
      <c r="D183" s="72"/>
      <c r="E183" s="72"/>
      <c r="F183" s="72"/>
      <c r="G183" s="932"/>
      <c r="H183" s="73"/>
      <c r="I183" s="73"/>
      <c r="J183" s="73"/>
      <c r="K183" s="73"/>
      <c r="L183" s="933"/>
    </row>
    <row r="184" spans="1:12" ht="15">
      <c r="A184" s="24" t="s">
        <v>95</v>
      </c>
      <c r="B184" s="31" t="s">
        <v>30</v>
      </c>
      <c r="C184" s="74">
        <v>19893.625490196078</v>
      </c>
      <c r="D184" s="74">
        <v>19175.00882352941</v>
      </c>
      <c r="E184" s="75">
        <v>20291.498</v>
      </c>
      <c r="F184" s="75">
        <v>19558.508999999998</v>
      </c>
      <c r="G184" s="934">
        <v>3.7476731994243604</v>
      </c>
      <c r="H184" s="76">
        <v>403.7</v>
      </c>
      <c r="I184" s="76">
        <v>-4.765274828969094</v>
      </c>
      <c r="J184" s="76">
        <v>431.81818181818181</v>
      </c>
      <c r="K184" s="76">
        <v>2.8000478640660522</v>
      </c>
      <c r="L184" s="935">
        <v>1.7237269247314142</v>
      </c>
    </row>
    <row r="185" spans="1:12" ht="15.75" thickBot="1">
      <c r="A185" s="27" t="s">
        <v>95</v>
      </c>
      <c r="B185" s="28" t="s">
        <v>33</v>
      </c>
      <c r="C185" s="70">
        <v>19390.687254901961</v>
      </c>
      <c r="D185" s="70">
        <v>18864.409803921568</v>
      </c>
      <c r="E185" s="71">
        <v>19778.501</v>
      </c>
      <c r="F185" s="71">
        <v>19241.698</v>
      </c>
      <c r="G185" s="931">
        <v>2.7897901734036146</v>
      </c>
      <c r="H185" s="65">
        <v>370.5</v>
      </c>
      <c r="I185" s="65">
        <v>-4.0900854258348458</v>
      </c>
      <c r="J185" s="65">
        <v>220.73170731707319</v>
      </c>
      <c r="K185" s="65">
        <v>3.1470623429460334</v>
      </c>
      <c r="L185" s="928">
        <v>1.1411915014587537</v>
      </c>
    </row>
    <row r="186" spans="1:12" ht="15.75" thickBot="1">
      <c r="A186" s="29"/>
      <c r="B186" s="30"/>
      <c r="C186" s="72"/>
      <c r="D186" s="72"/>
      <c r="E186" s="72"/>
      <c r="F186" s="72"/>
      <c r="G186" s="932"/>
      <c r="H186" s="73"/>
      <c r="I186" s="73"/>
      <c r="J186" s="73"/>
      <c r="K186" s="73"/>
      <c r="L186" s="933"/>
    </row>
    <row r="187" spans="1:12" ht="14.25">
      <c r="A187" s="22" t="s">
        <v>96</v>
      </c>
      <c r="B187" s="23" t="s">
        <v>25</v>
      </c>
      <c r="C187" s="61" t="s">
        <v>208</v>
      </c>
      <c r="D187" s="61" t="s">
        <v>80</v>
      </c>
      <c r="E187" s="62" t="s">
        <v>208</v>
      </c>
      <c r="F187" s="62" t="s">
        <v>80</v>
      </c>
      <c r="G187" s="926" t="s">
        <v>80</v>
      </c>
      <c r="H187" s="63" t="s">
        <v>208</v>
      </c>
      <c r="I187" s="63" t="s">
        <v>80</v>
      </c>
      <c r="J187" s="64" t="s">
        <v>80</v>
      </c>
      <c r="K187" s="64">
        <v>2.3932033026205578E-2</v>
      </c>
      <c r="L187" s="927" t="s">
        <v>80</v>
      </c>
    </row>
    <row r="188" spans="1:12" ht="15">
      <c r="A188" s="17" t="s">
        <v>96</v>
      </c>
      <c r="B188" s="25" t="s">
        <v>26</v>
      </c>
      <c r="C188" s="55" t="s">
        <v>80</v>
      </c>
      <c r="D188" s="55" t="s">
        <v>80</v>
      </c>
      <c r="E188" s="56" t="s">
        <v>80</v>
      </c>
      <c r="F188" s="56" t="s">
        <v>80</v>
      </c>
      <c r="G188" s="922" t="s">
        <v>80</v>
      </c>
      <c r="H188" s="57" t="s">
        <v>80</v>
      </c>
      <c r="I188" s="57" t="s">
        <v>80</v>
      </c>
      <c r="J188" s="65" t="s">
        <v>80</v>
      </c>
      <c r="K188" s="65" t="s">
        <v>80</v>
      </c>
      <c r="L188" s="928" t="s">
        <v>80</v>
      </c>
    </row>
    <row r="189" spans="1:12" ht="15">
      <c r="A189" s="17" t="s">
        <v>96</v>
      </c>
      <c r="B189" s="25" t="s">
        <v>27</v>
      </c>
      <c r="C189" s="55" t="s">
        <v>208</v>
      </c>
      <c r="D189" s="55" t="s">
        <v>80</v>
      </c>
      <c r="E189" s="56" t="s">
        <v>208</v>
      </c>
      <c r="F189" s="56" t="s">
        <v>80</v>
      </c>
      <c r="G189" s="922" t="s">
        <v>80</v>
      </c>
      <c r="H189" s="57" t="s">
        <v>208</v>
      </c>
      <c r="I189" s="57" t="s">
        <v>80</v>
      </c>
      <c r="J189" s="65" t="s">
        <v>80</v>
      </c>
      <c r="K189" s="65">
        <v>1.1966016513102789E-2</v>
      </c>
      <c r="L189" s="928" t="s">
        <v>80</v>
      </c>
    </row>
    <row r="190" spans="1:12" ht="15">
      <c r="A190" s="17" t="s">
        <v>96</v>
      </c>
      <c r="B190" s="25" t="s">
        <v>34</v>
      </c>
      <c r="C190" s="55" t="s">
        <v>208</v>
      </c>
      <c r="D190" s="55" t="s">
        <v>80</v>
      </c>
      <c r="E190" s="56" t="s">
        <v>208</v>
      </c>
      <c r="F190" s="56" t="s">
        <v>80</v>
      </c>
      <c r="G190" s="922" t="s">
        <v>80</v>
      </c>
      <c r="H190" s="57" t="s">
        <v>208</v>
      </c>
      <c r="I190" s="57" t="s">
        <v>80</v>
      </c>
      <c r="J190" s="65" t="s">
        <v>80</v>
      </c>
      <c r="K190" s="65">
        <v>1.1966016513102789E-2</v>
      </c>
      <c r="L190" s="928" t="s">
        <v>80</v>
      </c>
    </row>
    <row r="191" spans="1:12" ht="14.25">
      <c r="A191" s="32" t="s">
        <v>96</v>
      </c>
      <c r="B191" s="26" t="s">
        <v>28</v>
      </c>
      <c r="C191" s="66" t="s">
        <v>208</v>
      </c>
      <c r="D191" s="66" t="s">
        <v>208</v>
      </c>
      <c r="E191" s="67" t="s">
        <v>208</v>
      </c>
      <c r="F191" s="67" t="s">
        <v>208</v>
      </c>
      <c r="G191" s="929" t="s">
        <v>80</v>
      </c>
      <c r="H191" s="68" t="s">
        <v>208</v>
      </c>
      <c r="I191" s="68" t="s">
        <v>80</v>
      </c>
      <c r="J191" s="69" t="s">
        <v>80</v>
      </c>
      <c r="K191" s="69">
        <v>1.1966016513102789E-2</v>
      </c>
      <c r="L191" s="930" t="s">
        <v>80</v>
      </c>
    </row>
    <row r="192" spans="1:12" ht="15">
      <c r="A192" s="17" t="s">
        <v>96</v>
      </c>
      <c r="B192" s="25" t="s">
        <v>30</v>
      </c>
      <c r="C192" s="55" t="s">
        <v>208</v>
      </c>
      <c r="D192" s="55" t="s">
        <v>80</v>
      </c>
      <c r="E192" s="56" t="s">
        <v>208</v>
      </c>
      <c r="F192" s="56" t="s">
        <v>80</v>
      </c>
      <c r="G192" s="922" t="s">
        <v>80</v>
      </c>
      <c r="H192" s="57" t="s">
        <v>208</v>
      </c>
      <c r="I192" s="57" t="s">
        <v>80</v>
      </c>
      <c r="J192" s="65" t="s">
        <v>80</v>
      </c>
      <c r="K192" s="65">
        <v>1.1966016513102789E-2</v>
      </c>
      <c r="L192" s="928" t="s">
        <v>80</v>
      </c>
    </row>
    <row r="193" spans="1:12" ht="15">
      <c r="A193" s="17" t="s">
        <v>96</v>
      </c>
      <c r="B193" s="25" t="s">
        <v>35</v>
      </c>
      <c r="C193" s="55" t="s">
        <v>80</v>
      </c>
      <c r="D193" s="55" t="s">
        <v>208</v>
      </c>
      <c r="E193" s="56" t="s">
        <v>80</v>
      </c>
      <c r="F193" s="56" t="s">
        <v>208</v>
      </c>
      <c r="G193" s="922" t="s">
        <v>80</v>
      </c>
      <c r="H193" s="1598" t="s">
        <v>80</v>
      </c>
      <c r="I193" s="57" t="s">
        <v>80</v>
      </c>
      <c r="J193" s="65" t="s">
        <v>80</v>
      </c>
      <c r="K193" s="65" t="s">
        <v>80</v>
      </c>
      <c r="L193" s="928" t="s">
        <v>80</v>
      </c>
    </row>
    <row r="194" spans="1:12" ht="14.25">
      <c r="A194" s="32" t="s">
        <v>96</v>
      </c>
      <c r="B194" s="26" t="s">
        <v>31</v>
      </c>
      <c r="C194" s="66" t="s">
        <v>208</v>
      </c>
      <c r="D194" s="66" t="s">
        <v>208</v>
      </c>
      <c r="E194" s="67" t="s">
        <v>208</v>
      </c>
      <c r="F194" s="67" t="s">
        <v>208</v>
      </c>
      <c r="G194" s="929" t="s">
        <v>80</v>
      </c>
      <c r="H194" s="68" t="s">
        <v>208</v>
      </c>
      <c r="I194" s="68" t="s">
        <v>80</v>
      </c>
      <c r="J194" s="69" t="s">
        <v>80</v>
      </c>
      <c r="K194" s="69">
        <v>0.13162618164413067</v>
      </c>
      <c r="L194" s="930" t="s">
        <v>80</v>
      </c>
    </row>
    <row r="195" spans="1:12" ht="15">
      <c r="A195" s="17" t="s">
        <v>96</v>
      </c>
      <c r="B195" s="25" t="s">
        <v>33</v>
      </c>
      <c r="C195" s="55" t="s">
        <v>208</v>
      </c>
      <c r="D195" s="55" t="s">
        <v>208</v>
      </c>
      <c r="E195" s="56" t="s">
        <v>208</v>
      </c>
      <c r="F195" s="56" t="s">
        <v>208</v>
      </c>
      <c r="G195" s="922" t="s">
        <v>80</v>
      </c>
      <c r="H195" s="57" t="s">
        <v>208</v>
      </c>
      <c r="I195" s="57" t="s">
        <v>80</v>
      </c>
      <c r="J195" s="65" t="s">
        <v>80</v>
      </c>
      <c r="K195" s="65">
        <v>2.3932033026205578E-2</v>
      </c>
      <c r="L195" s="928" t="s">
        <v>80</v>
      </c>
    </row>
    <row r="196" spans="1:12" ht="15.75" thickBot="1">
      <c r="A196" s="33" t="s">
        <v>96</v>
      </c>
      <c r="B196" s="25" t="s">
        <v>36</v>
      </c>
      <c r="C196" s="70" t="s">
        <v>208</v>
      </c>
      <c r="D196" s="70" t="s">
        <v>208</v>
      </c>
      <c r="E196" s="71" t="s">
        <v>208</v>
      </c>
      <c r="F196" s="71" t="s">
        <v>208</v>
      </c>
      <c r="G196" s="931" t="s">
        <v>80</v>
      </c>
      <c r="H196" s="65" t="s">
        <v>208</v>
      </c>
      <c r="I196" s="65" t="s">
        <v>80</v>
      </c>
      <c r="J196" s="65" t="s">
        <v>80</v>
      </c>
      <c r="K196" s="65">
        <v>0.1076941486179251</v>
      </c>
      <c r="L196" s="928"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16247.218758479978</v>
      </c>
      <c r="D198" s="61">
        <v>15743.009724119163</v>
      </c>
      <c r="E198" s="62">
        <v>16572.163133649578</v>
      </c>
      <c r="F198" s="62">
        <v>16057.869918601547</v>
      </c>
      <c r="G198" s="926">
        <v>3.2027486687525677</v>
      </c>
      <c r="H198" s="63">
        <v>360.86086956521734</v>
      </c>
      <c r="I198" s="63">
        <v>-1.7783979782059127</v>
      </c>
      <c r="J198" s="64">
        <v>80.392156862745097</v>
      </c>
      <c r="K198" s="64">
        <v>4.4034940768218265</v>
      </c>
      <c r="L198" s="927">
        <v>-0.58672118736603984</v>
      </c>
    </row>
    <row r="199" spans="1:12" ht="15">
      <c r="A199" s="24" t="s">
        <v>24</v>
      </c>
      <c r="B199" s="25" t="s">
        <v>29</v>
      </c>
      <c r="C199" s="55">
        <v>16446.748039215687</v>
      </c>
      <c r="D199" s="55">
        <v>15786.292156862744</v>
      </c>
      <c r="E199" s="56">
        <v>16775.683000000001</v>
      </c>
      <c r="F199" s="56">
        <v>16102.018</v>
      </c>
      <c r="G199" s="922">
        <v>4.1837302628776145</v>
      </c>
      <c r="H199" s="57">
        <v>336.6</v>
      </c>
      <c r="I199" s="57">
        <v>1.111444878341858</v>
      </c>
      <c r="J199" s="65">
        <v>77.142857142857153</v>
      </c>
      <c r="K199" s="65">
        <v>0.74189302381237288</v>
      </c>
      <c r="L199" s="928">
        <v>-0.11427135974927094</v>
      </c>
    </row>
    <row r="200" spans="1:12" ht="15">
      <c r="A200" s="24" t="s">
        <v>24</v>
      </c>
      <c r="B200" s="25" t="s">
        <v>30</v>
      </c>
      <c r="C200" s="55">
        <v>16424.23823529412</v>
      </c>
      <c r="D200" s="55">
        <v>15938.819607843137</v>
      </c>
      <c r="E200" s="56">
        <v>16752.723000000002</v>
      </c>
      <c r="F200" s="56">
        <v>16257.596</v>
      </c>
      <c r="G200" s="922">
        <v>3.0455117718511535</v>
      </c>
      <c r="H200" s="57">
        <v>346.6</v>
      </c>
      <c r="I200" s="57">
        <v>-2.5857223159078102</v>
      </c>
      <c r="J200" s="65">
        <v>83.333333333333343</v>
      </c>
      <c r="K200" s="65">
        <v>1.7111403613736986</v>
      </c>
      <c r="L200" s="928">
        <v>-0.19688312199225044</v>
      </c>
    </row>
    <row r="201" spans="1:12" ht="15">
      <c r="A201" s="24" t="s">
        <v>24</v>
      </c>
      <c r="B201" s="25" t="s">
        <v>35</v>
      </c>
      <c r="C201" s="55">
        <v>16039.76274509804</v>
      </c>
      <c r="D201" s="55">
        <v>15575.931372549019</v>
      </c>
      <c r="E201" s="56">
        <v>16360.558000000001</v>
      </c>
      <c r="F201" s="56">
        <v>15887.45</v>
      </c>
      <c r="G201" s="922">
        <v>2.9778724716678897</v>
      </c>
      <c r="H201" s="57">
        <v>382.6</v>
      </c>
      <c r="I201" s="57">
        <v>-2.0481310803891448</v>
      </c>
      <c r="J201" s="65">
        <v>79.120879120879124</v>
      </c>
      <c r="K201" s="65">
        <v>1.9504606916357545</v>
      </c>
      <c r="L201" s="928">
        <v>-0.27556670562451924</v>
      </c>
    </row>
    <row r="202" spans="1:12" ht="14.25">
      <c r="A202" s="22" t="s">
        <v>24</v>
      </c>
      <c r="B202" s="26" t="s">
        <v>31</v>
      </c>
      <c r="C202" s="66">
        <v>15809.203954107548</v>
      </c>
      <c r="D202" s="66">
        <v>15448.634398623442</v>
      </c>
      <c r="E202" s="67">
        <v>16125.3880331897</v>
      </c>
      <c r="F202" s="67">
        <v>15757.607086595912</v>
      </c>
      <c r="G202" s="929">
        <v>2.3339898283581273</v>
      </c>
      <c r="H202" s="68">
        <v>300.92762364294333</v>
      </c>
      <c r="I202" s="68">
        <v>2.4887598671338709</v>
      </c>
      <c r="J202" s="69">
        <v>71.104231166150669</v>
      </c>
      <c r="K202" s="69">
        <v>19.839655378724423</v>
      </c>
      <c r="L202" s="930">
        <v>-3.8638671261679463</v>
      </c>
    </row>
    <row r="203" spans="1:12" ht="15">
      <c r="A203" s="24" t="s">
        <v>24</v>
      </c>
      <c r="B203" s="25" t="s">
        <v>32</v>
      </c>
      <c r="C203" s="55">
        <v>15339.180392156863</v>
      </c>
      <c r="D203" s="55">
        <v>15053.15</v>
      </c>
      <c r="E203" s="56">
        <v>15645.964</v>
      </c>
      <c r="F203" s="56">
        <v>15354.213</v>
      </c>
      <c r="G203" s="922">
        <v>1.9001364641743619</v>
      </c>
      <c r="H203" s="57">
        <v>271</v>
      </c>
      <c r="I203" s="57">
        <v>0.85597320431708646</v>
      </c>
      <c r="J203" s="65">
        <v>42.051282051282051</v>
      </c>
      <c r="K203" s="65">
        <v>6.6291731482589444</v>
      </c>
      <c r="L203" s="928">
        <v>-2.9109442685708</v>
      </c>
    </row>
    <row r="204" spans="1:12" ht="15">
      <c r="A204" s="24" t="s">
        <v>24</v>
      </c>
      <c r="B204" s="25" t="s">
        <v>33</v>
      </c>
      <c r="C204" s="55">
        <v>16034.212745098041</v>
      </c>
      <c r="D204" s="55">
        <v>15684.819607843137</v>
      </c>
      <c r="E204" s="56">
        <v>16354.897000000001</v>
      </c>
      <c r="F204" s="56">
        <v>15998.516</v>
      </c>
      <c r="G204" s="922">
        <v>2.2275878587739091</v>
      </c>
      <c r="H204" s="57">
        <v>301.2</v>
      </c>
      <c r="I204" s="57">
        <v>2.0670958996950071</v>
      </c>
      <c r="J204" s="65">
        <v>91.576086956521735</v>
      </c>
      <c r="K204" s="65">
        <v>8.4360416417374662</v>
      </c>
      <c r="L204" s="928">
        <v>-0.56591530542496038</v>
      </c>
    </row>
    <row r="205" spans="1:12" ht="15">
      <c r="A205" s="24" t="s">
        <v>24</v>
      </c>
      <c r="B205" s="25" t="s">
        <v>36</v>
      </c>
      <c r="C205" s="55">
        <v>15976.148039215686</v>
      </c>
      <c r="D205" s="55">
        <v>15670.688235294117</v>
      </c>
      <c r="E205" s="56">
        <v>16295.671</v>
      </c>
      <c r="F205" s="56">
        <v>15984.102000000001</v>
      </c>
      <c r="G205" s="922">
        <v>1.9492430666420892</v>
      </c>
      <c r="H205" s="57">
        <v>342</v>
      </c>
      <c r="I205" s="57">
        <v>1.4535746069415534</v>
      </c>
      <c r="J205" s="65">
        <v>89.099526066350705</v>
      </c>
      <c r="K205" s="65">
        <v>4.7744405887280124</v>
      </c>
      <c r="L205" s="928">
        <v>-0.38700755217218319</v>
      </c>
    </row>
    <row r="206" spans="1:12" ht="14.25">
      <c r="A206" s="22" t="s">
        <v>24</v>
      </c>
      <c r="B206" s="26" t="s">
        <v>37</v>
      </c>
      <c r="C206" s="66">
        <v>13052.776734637722</v>
      </c>
      <c r="D206" s="66">
        <v>12669.648326737399</v>
      </c>
      <c r="E206" s="67">
        <v>13313.832269330476</v>
      </c>
      <c r="F206" s="67">
        <v>12923.041293272147</v>
      </c>
      <c r="G206" s="929">
        <v>3.023986128263624</v>
      </c>
      <c r="H206" s="68">
        <v>229.2418604651163</v>
      </c>
      <c r="I206" s="68">
        <v>1.2382289032097258</v>
      </c>
      <c r="J206" s="69">
        <v>51.764705882352949</v>
      </c>
      <c r="K206" s="69">
        <v>9.2616967811415574</v>
      </c>
      <c r="L206" s="930">
        <v>-3.2138413793281089</v>
      </c>
    </row>
    <row r="207" spans="1:12" ht="15">
      <c r="A207" s="24" t="s">
        <v>24</v>
      </c>
      <c r="B207" s="25" t="s">
        <v>82</v>
      </c>
      <c r="C207" s="77">
        <v>12709.292156862744</v>
      </c>
      <c r="D207" s="77">
        <v>12452.782352941176</v>
      </c>
      <c r="E207" s="78">
        <v>12963.477999999999</v>
      </c>
      <c r="F207" s="78">
        <v>12701.838</v>
      </c>
      <c r="G207" s="936">
        <v>2.0598593683843189</v>
      </c>
      <c r="H207" s="79">
        <v>216.8</v>
      </c>
      <c r="I207" s="79">
        <v>0.83720930232558666</v>
      </c>
      <c r="J207" s="80">
        <v>41.19496855345912</v>
      </c>
      <c r="K207" s="80">
        <v>5.3727414143831513</v>
      </c>
      <c r="L207" s="937">
        <v>-2.4061235562626404</v>
      </c>
    </row>
    <row r="208" spans="1:12" ht="15">
      <c r="A208" s="24" t="s">
        <v>24</v>
      </c>
      <c r="B208" s="25" t="s">
        <v>38</v>
      </c>
      <c r="C208" s="55">
        <v>13159.099999999999</v>
      </c>
      <c r="D208" s="55">
        <v>12675.469607843137</v>
      </c>
      <c r="E208" s="56">
        <v>13422.281999999999</v>
      </c>
      <c r="F208" s="56">
        <v>12928.978999999999</v>
      </c>
      <c r="G208" s="922">
        <v>3.8154830323415325</v>
      </c>
      <c r="H208" s="57">
        <v>239.6</v>
      </c>
      <c r="I208" s="57">
        <v>-0.12505210504377298</v>
      </c>
      <c r="J208" s="65">
        <v>62.337662337662337</v>
      </c>
      <c r="K208" s="65">
        <v>2.9915041282756971</v>
      </c>
      <c r="L208" s="928">
        <v>-0.77561915939553572</v>
      </c>
    </row>
    <row r="209" spans="1:12" ht="15.75" thickBot="1">
      <c r="A209" s="24" t="s">
        <v>24</v>
      </c>
      <c r="B209" s="25" t="s">
        <v>39</v>
      </c>
      <c r="C209" s="55">
        <v>14393.512745098038</v>
      </c>
      <c r="D209" s="55">
        <v>14106.645098039216</v>
      </c>
      <c r="E209" s="56">
        <v>14681.383</v>
      </c>
      <c r="F209" s="56">
        <v>14388.778</v>
      </c>
      <c r="G209" s="922">
        <v>2.0335639343382708</v>
      </c>
      <c r="H209" s="57">
        <v>269.2</v>
      </c>
      <c r="I209" s="57">
        <v>0.59790732436471061</v>
      </c>
      <c r="J209" s="65">
        <v>97.368421052631575</v>
      </c>
      <c r="K209" s="65">
        <v>0.89745123848270913</v>
      </c>
      <c r="L209" s="928">
        <v>-3.2098663669932748E-2</v>
      </c>
    </row>
    <row r="210" spans="1:12" ht="15.75" thickBot="1">
      <c r="A210" s="29"/>
      <c r="B210" s="30"/>
      <c r="C210" s="72"/>
      <c r="D210" s="72"/>
      <c r="E210" s="72"/>
      <c r="F210" s="72"/>
      <c r="G210" s="932"/>
      <c r="H210" s="73"/>
      <c r="I210" s="73"/>
      <c r="J210" s="73"/>
      <c r="K210" s="73"/>
      <c r="L210" s="933"/>
    </row>
    <row r="211" spans="1:12" ht="14.25">
      <c r="A211" s="22" t="s">
        <v>97</v>
      </c>
      <c r="B211" s="26" t="s">
        <v>25</v>
      </c>
      <c r="C211" s="66">
        <v>20043.635425471592</v>
      </c>
      <c r="D211" s="66">
        <v>19144.03189491629</v>
      </c>
      <c r="E211" s="67">
        <v>20444.508133981024</v>
      </c>
      <c r="F211" s="67">
        <v>19526.912532814615</v>
      </c>
      <c r="G211" s="929">
        <v>4.6991330535454949</v>
      </c>
      <c r="H211" s="68">
        <v>325.43823529411765</v>
      </c>
      <c r="I211" s="68">
        <v>-5.3228954328846108</v>
      </c>
      <c r="J211" s="69">
        <v>58.139534883720934</v>
      </c>
      <c r="K211" s="69">
        <v>1.6273782457819792</v>
      </c>
      <c r="L211" s="930">
        <v>-0.47633995382663108</v>
      </c>
    </row>
    <row r="212" spans="1:12" ht="15">
      <c r="A212" s="24" t="s">
        <v>97</v>
      </c>
      <c r="B212" s="25" t="s">
        <v>26</v>
      </c>
      <c r="C212" s="55">
        <v>20433.046078431369</v>
      </c>
      <c r="D212" s="55">
        <v>19514.128431372548</v>
      </c>
      <c r="E212" s="56">
        <v>20841.706999999999</v>
      </c>
      <c r="F212" s="56">
        <v>19904.411</v>
      </c>
      <c r="G212" s="922">
        <v>4.7089863648816257</v>
      </c>
      <c r="H212" s="57">
        <v>307.89999999999998</v>
      </c>
      <c r="I212" s="57">
        <v>-14.472222222222229</v>
      </c>
      <c r="J212" s="65">
        <v>20.833333333333336</v>
      </c>
      <c r="K212" s="65">
        <v>0.34701447887998088</v>
      </c>
      <c r="L212" s="928">
        <v>-0.24006966984800343</v>
      </c>
    </row>
    <row r="213" spans="1:12" ht="15">
      <c r="A213" s="24" t="s">
        <v>97</v>
      </c>
      <c r="B213" s="25" t="s">
        <v>27</v>
      </c>
      <c r="C213" s="55">
        <v>19759.23725490196</v>
      </c>
      <c r="D213" s="55">
        <v>18600.543137254903</v>
      </c>
      <c r="E213" s="56">
        <v>20154.421999999999</v>
      </c>
      <c r="F213" s="56">
        <v>18972.554</v>
      </c>
      <c r="G213" s="922">
        <v>6.2293563639349694</v>
      </c>
      <c r="H213" s="57">
        <v>321.5</v>
      </c>
      <c r="I213" s="57">
        <v>-4.2014302741358822</v>
      </c>
      <c r="J213" s="65">
        <v>9.3023255813953494</v>
      </c>
      <c r="K213" s="65">
        <v>0.562402776115831</v>
      </c>
      <c r="L213" s="928">
        <v>-0.48945632368847414</v>
      </c>
    </row>
    <row r="214" spans="1:12" ht="15">
      <c r="A214" s="24" t="s">
        <v>97</v>
      </c>
      <c r="B214" s="25" t="s">
        <v>34</v>
      </c>
      <c r="C214" s="55">
        <v>20084.180392156864</v>
      </c>
      <c r="D214" s="55">
        <v>19859.73431372549</v>
      </c>
      <c r="E214" s="56">
        <v>20485.864000000001</v>
      </c>
      <c r="F214" s="56">
        <v>20256.929</v>
      </c>
      <c r="G214" s="922">
        <v>1.1301565010175101</v>
      </c>
      <c r="H214" s="57">
        <v>337</v>
      </c>
      <c r="I214" s="57">
        <v>-1.3466042154566811</v>
      </c>
      <c r="J214" s="65">
        <v>215.78947368421052</v>
      </c>
      <c r="K214" s="65">
        <v>0.71796099078616726</v>
      </c>
      <c r="L214" s="928">
        <v>0.25318603970984632</v>
      </c>
    </row>
    <row r="215" spans="1:12" ht="14.25">
      <c r="A215" s="22" t="s">
        <v>97</v>
      </c>
      <c r="B215" s="26" t="s">
        <v>28</v>
      </c>
      <c r="C215" s="66">
        <v>19132.507635943875</v>
      </c>
      <c r="D215" s="66">
        <v>19018.966063797492</v>
      </c>
      <c r="E215" s="67">
        <v>19515.157788662753</v>
      </c>
      <c r="F215" s="67">
        <v>19399.345385073444</v>
      </c>
      <c r="G215" s="929">
        <v>0.59699129682189722</v>
      </c>
      <c r="H215" s="68">
        <v>304.04416107382553</v>
      </c>
      <c r="I215" s="68">
        <v>-1.6383976583495263</v>
      </c>
      <c r="J215" s="69">
        <v>128.52760736196319</v>
      </c>
      <c r="K215" s="69">
        <v>8.9146823022615767</v>
      </c>
      <c r="L215" s="930">
        <v>0.94012261537312281</v>
      </c>
    </row>
    <row r="216" spans="1:12" ht="15">
      <c r="A216" s="24" t="s">
        <v>97</v>
      </c>
      <c r="B216" s="25" t="s">
        <v>29</v>
      </c>
      <c r="C216" s="55">
        <v>18087.865686274508</v>
      </c>
      <c r="D216" s="55">
        <v>18418.072549019609</v>
      </c>
      <c r="E216" s="56">
        <v>18449.623</v>
      </c>
      <c r="F216" s="56">
        <v>18786.434000000001</v>
      </c>
      <c r="G216" s="922">
        <v>-1.7928415791948673</v>
      </c>
      <c r="H216" s="57">
        <v>258.7</v>
      </c>
      <c r="I216" s="57">
        <v>-7.3424068767908315</v>
      </c>
      <c r="J216" s="65">
        <v>91.666666666666657</v>
      </c>
      <c r="K216" s="65">
        <v>0.82565513940409241</v>
      </c>
      <c r="L216" s="928">
        <v>-5.4971083687884059E-2</v>
      </c>
    </row>
    <row r="217" spans="1:12" ht="15">
      <c r="A217" s="24" t="s">
        <v>97</v>
      </c>
      <c r="B217" s="25" t="s">
        <v>30</v>
      </c>
      <c r="C217" s="55">
        <v>19238.292156862746</v>
      </c>
      <c r="D217" s="55">
        <v>19160.570588235292</v>
      </c>
      <c r="E217" s="56">
        <v>19623.058000000001</v>
      </c>
      <c r="F217" s="56">
        <v>19543.781999999999</v>
      </c>
      <c r="G217" s="922">
        <v>0.40563285038689878</v>
      </c>
      <c r="H217" s="57">
        <v>293.10000000000002</v>
      </c>
      <c r="I217" s="57">
        <v>-0.71138211382112659</v>
      </c>
      <c r="J217" s="65">
        <v>181.75182481751824</v>
      </c>
      <c r="K217" s="65">
        <v>4.6188823740576765</v>
      </c>
      <c r="L217" s="928">
        <v>1.2676103584020995</v>
      </c>
    </row>
    <row r="218" spans="1:12" ht="15">
      <c r="A218" s="24" t="s">
        <v>97</v>
      </c>
      <c r="B218" s="25" t="s">
        <v>35</v>
      </c>
      <c r="C218" s="55">
        <v>19202.431372549017</v>
      </c>
      <c r="D218" s="55">
        <v>19025.182352941178</v>
      </c>
      <c r="E218" s="56">
        <v>19586.48</v>
      </c>
      <c r="F218" s="56">
        <v>19405.686000000002</v>
      </c>
      <c r="G218" s="922">
        <v>0.93165477376062877</v>
      </c>
      <c r="H218" s="57">
        <v>329.4</v>
      </c>
      <c r="I218" s="57">
        <v>0.2434570906877524</v>
      </c>
      <c r="J218" s="65">
        <v>89.542483660130728</v>
      </c>
      <c r="K218" s="65">
        <v>3.4701447887998089</v>
      </c>
      <c r="L218" s="928">
        <v>-0.27251665934109104</v>
      </c>
    </row>
    <row r="219" spans="1:12" ht="14.25">
      <c r="A219" s="22" t="s">
        <v>97</v>
      </c>
      <c r="B219" s="26" t="s">
        <v>31</v>
      </c>
      <c r="C219" s="66">
        <v>17963.789897059029</v>
      </c>
      <c r="D219" s="66">
        <v>17583.183003942118</v>
      </c>
      <c r="E219" s="67">
        <v>18323.065695000209</v>
      </c>
      <c r="F219" s="67">
        <v>17934.846664020963</v>
      </c>
      <c r="G219" s="929">
        <v>2.1646074719894361</v>
      </c>
      <c r="H219" s="68">
        <v>266.32080088987766</v>
      </c>
      <c r="I219" s="68">
        <v>0.54905777421978552</v>
      </c>
      <c r="J219" s="69">
        <v>83.469387755102048</v>
      </c>
      <c r="K219" s="69">
        <v>10.757448845279406</v>
      </c>
      <c r="L219" s="930">
        <v>-1.2288525245836066</v>
      </c>
    </row>
    <row r="220" spans="1:12" ht="15">
      <c r="A220" s="24" t="s">
        <v>97</v>
      </c>
      <c r="B220" s="25" t="s">
        <v>32</v>
      </c>
      <c r="C220" s="55">
        <v>17270.7</v>
      </c>
      <c r="D220" s="55">
        <v>16704.450980392157</v>
      </c>
      <c r="E220" s="56">
        <v>17616.114000000001</v>
      </c>
      <c r="F220" s="56">
        <v>17038.54</v>
      </c>
      <c r="G220" s="922">
        <v>3.3898092207430945</v>
      </c>
      <c r="H220" s="57">
        <v>231.9</v>
      </c>
      <c r="I220" s="57">
        <v>-0.30094582975063999</v>
      </c>
      <c r="J220" s="65">
        <v>50.943396226415096</v>
      </c>
      <c r="K220" s="65">
        <v>2.8718439631446691</v>
      </c>
      <c r="L220" s="928">
        <v>-1.0175885221782268</v>
      </c>
    </row>
    <row r="221" spans="1:12" ht="15">
      <c r="A221" s="24" t="s">
        <v>97</v>
      </c>
      <c r="B221" s="25" t="s">
        <v>33</v>
      </c>
      <c r="C221" s="55">
        <v>18212.328431372549</v>
      </c>
      <c r="D221" s="55">
        <v>17969.393137254901</v>
      </c>
      <c r="E221" s="56">
        <v>18576.575000000001</v>
      </c>
      <c r="F221" s="56">
        <v>18328.780999999999</v>
      </c>
      <c r="G221" s="922">
        <v>1.3519393351909312</v>
      </c>
      <c r="H221" s="57">
        <v>265.60000000000002</v>
      </c>
      <c r="I221" s="57">
        <v>-0.30030030030028326</v>
      </c>
      <c r="J221" s="57">
        <v>113.23529411764706</v>
      </c>
      <c r="K221" s="57">
        <v>5.2052171831997125</v>
      </c>
      <c r="L221" s="923">
        <v>0.21500191901184618</v>
      </c>
    </row>
    <row r="222" spans="1:12" ht="15.75" thickBot="1">
      <c r="A222" s="34" t="s">
        <v>97</v>
      </c>
      <c r="B222" s="35" t="s">
        <v>36</v>
      </c>
      <c r="C222" s="58">
        <v>18108.392156862745</v>
      </c>
      <c r="D222" s="58">
        <v>17882.50294117647</v>
      </c>
      <c r="E222" s="59">
        <v>18470.560000000001</v>
      </c>
      <c r="F222" s="59">
        <v>18240.152999999998</v>
      </c>
      <c r="G222" s="924">
        <v>1.2631856761289388</v>
      </c>
      <c r="H222" s="60">
        <v>304.60000000000002</v>
      </c>
      <c r="I222" s="60">
        <v>0.59445178335535376</v>
      </c>
      <c r="J222" s="60">
        <v>76.377952755905511</v>
      </c>
      <c r="K222" s="60">
        <v>2.6803876989350246</v>
      </c>
      <c r="L222" s="925">
        <v>-0.42626592141722552</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270</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31" t="s">
        <v>10</v>
      </c>
      <c r="I227" s="1432"/>
      <c r="J227" s="909" t="s">
        <v>11</v>
      </c>
      <c r="K227" s="880" t="s">
        <v>12</v>
      </c>
      <c r="L227" s="881"/>
    </row>
    <row r="228" spans="1:12" ht="15.75" customHeight="1">
      <c r="A228" s="7" t="s">
        <v>13</v>
      </c>
      <c r="B228" s="8" t="s">
        <v>14</v>
      </c>
      <c r="C228" s="882" t="s">
        <v>40</v>
      </c>
      <c r="D228" s="882" t="s">
        <v>40</v>
      </c>
      <c r="E228" s="883" t="s">
        <v>41</v>
      </c>
      <c r="F228" s="884"/>
      <c r="G228" s="910"/>
      <c r="H228" s="1429" t="s">
        <v>15</v>
      </c>
      <c r="I228" s="1430"/>
      <c r="J228" s="911" t="s">
        <v>16</v>
      </c>
      <c r="K228" s="885" t="s">
        <v>17</v>
      </c>
      <c r="L228" s="886"/>
    </row>
    <row r="229" spans="1:12" ht="26.25" thickBot="1">
      <c r="A229" s="9" t="s">
        <v>18</v>
      </c>
      <c r="B229" s="10" t="s">
        <v>19</v>
      </c>
      <c r="C229" s="812" t="s">
        <v>502</v>
      </c>
      <c r="D229" s="1399" t="s">
        <v>491</v>
      </c>
      <c r="E229" s="876" t="s">
        <v>502</v>
      </c>
      <c r="F229" s="1076" t="s">
        <v>491</v>
      </c>
      <c r="G229" s="908" t="s">
        <v>20</v>
      </c>
      <c r="H229" s="42" t="s">
        <v>502</v>
      </c>
      <c r="I229" s="823" t="s">
        <v>20</v>
      </c>
      <c r="J229" s="912" t="s">
        <v>20</v>
      </c>
      <c r="K229" s="877" t="s">
        <v>502</v>
      </c>
      <c r="L229" s="913" t="s">
        <v>21</v>
      </c>
    </row>
    <row r="230" spans="1:12" ht="15" thickBot="1">
      <c r="A230" s="11" t="s">
        <v>22</v>
      </c>
      <c r="B230" s="12" t="s">
        <v>23</v>
      </c>
      <c r="C230" s="43">
        <v>17417.881029311982</v>
      </c>
      <c r="D230" s="43">
        <v>17573.639495190037</v>
      </c>
      <c r="E230" s="44">
        <v>17766.238649898223</v>
      </c>
      <c r="F230" s="1077">
        <v>17947.946755627876</v>
      </c>
      <c r="G230" s="914">
        <v>-1.0124172319191618</v>
      </c>
      <c r="H230" s="45">
        <v>312.62974747474749</v>
      </c>
      <c r="I230" s="45">
        <v>4.0905228181292754</v>
      </c>
      <c r="J230" s="46">
        <v>59.935379644588046</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50" t="s">
        <v>80</v>
      </c>
      <c r="L232" s="919" t="s">
        <v>80</v>
      </c>
    </row>
    <row r="233" spans="1:12" ht="15">
      <c r="A233" s="24" t="s">
        <v>89</v>
      </c>
      <c r="B233" s="51" t="s">
        <v>23</v>
      </c>
      <c r="C233" s="52">
        <v>18871.283457714635</v>
      </c>
      <c r="D233" s="52">
        <v>19180.447979282279</v>
      </c>
      <c r="E233" s="53">
        <v>19248.709126868929</v>
      </c>
      <c r="F233" s="53">
        <v>19564.056938867925</v>
      </c>
      <c r="G233" s="920">
        <v>-1.6118733092239892</v>
      </c>
      <c r="H233" s="54">
        <v>357.22046783625728</v>
      </c>
      <c r="I233" s="54">
        <v>0.51764887192753672</v>
      </c>
      <c r="J233" s="54">
        <v>96.551724137931032</v>
      </c>
      <c r="K233" s="54">
        <v>25.90909090909091</v>
      </c>
      <c r="L233" s="921">
        <v>4.8266999559406685</v>
      </c>
    </row>
    <row r="234" spans="1:12" ht="15">
      <c r="A234" s="17" t="s">
        <v>90</v>
      </c>
      <c r="B234" s="18" t="s">
        <v>23</v>
      </c>
      <c r="C234" s="55">
        <v>19131.727258753628</v>
      </c>
      <c r="D234" s="55">
        <v>19231.191853547803</v>
      </c>
      <c r="E234" s="56">
        <v>19514.361803928699</v>
      </c>
      <c r="F234" s="56">
        <v>19615.815690618761</v>
      </c>
      <c r="G234" s="922">
        <v>-0.51720452664419281</v>
      </c>
      <c r="H234" s="57">
        <v>410.30298507462686</v>
      </c>
      <c r="I234" s="57">
        <v>6.4679695397143409</v>
      </c>
      <c r="J234" s="57">
        <v>71.794871794871796</v>
      </c>
      <c r="K234" s="57">
        <v>3.3838383838383841</v>
      </c>
      <c r="L234" s="923">
        <v>0.23359605750558909</v>
      </c>
    </row>
    <row r="235" spans="1:12" ht="15">
      <c r="A235" s="17" t="s">
        <v>91</v>
      </c>
      <c r="B235" s="18" t="s">
        <v>23</v>
      </c>
      <c r="C235" s="55" t="s">
        <v>80</v>
      </c>
      <c r="D235" s="55" t="s">
        <v>80</v>
      </c>
      <c r="E235" s="56" t="s">
        <v>80</v>
      </c>
      <c r="F235" s="56" t="s">
        <v>80</v>
      </c>
      <c r="G235" s="922" t="s">
        <v>80</v>
      </c>
      <c r="H235" s="57" t="s">
        <v>80</v>
      </c>
      <c r="I235" s="57" t="s">
        <v>80</v>
      </c>
      <c r="J235" s="57" t="s">
        <v>80</v>
      </c>
      <c r="K235" s="57" t="s">
        <v>80</v>
      </c>
      <c r="L235" s="923" t="s">
        <v>80</v>
      </c>
    </row>
    <row r="236" spans="1:12" ht="15">
      <c r="A236" s="17" t="s">
        <v>78</v>
      </c>
      <c r="B236" s="18" t="s">
        <v>23</v>
      </c>
      <c r="C236" s="55">
        <v>16351.992189960009</v>
      </c>
      <c r="D236" s="55">
        <v>16951.369987960719</v>
      </c>
      <c r="E236" s="56">
        <v>16679.032033759209</v>
      </c>
      <c r="F236" s="56">
        <v>17290.397387719935</v>
      </c>
      <c r="G236" s="922">
        <v>-3.5358664133129318</v>
      </c>
      <c r="H236" s="57">
        <v>287.72665474060824</v>
      </c>
      <c r="I236" s="57">
        <v>3.3325173704301556</v>
      </c>
      <c r="J236" s="57">
        <v>41.161616161616159</v>
      </c>
      <c r="K236" s="57">
        <v>56.464646464646464</v>
      </c>
      <c r="L236" s="923">
        <v>-7.5095053931887534</v>
      </c>
    </row>
    <row r="237" spans="1:12" ht="15.75" thickBot="1">
      <c r="A237" s="19" t="s">
        <v>92</v>
      </c>
      <c r="B237" s="20" t="s">
        <v>23</v>
      </c>
      <c r="C237" s="58">
        <v>17757.70106690401</v>
      </c>
      <c r="D237" s="58">
        <v>16752.126584418998</v>
      </c>
      <c r="E237" s="59">
        <v>18112.85508824209</v>
      </c>
      <c r="F237" s="59">
        <v>17259.380840266604</v>
      </c>
      <c r="G237" s="924">
        <v>4.9449876323738522</v>
      </c>
      <c r="H237" s="60">
        <v>307.03581560283692</v>
      </c>
      <c r="I237" s="60">
        <v>3.0236283612052519</v>
      </c>
      <c r="J237" s="60">
        <v>93.150684931506845</v>
      </c>
      <c r="K237" s="60">
        <v>14.242424242424242</v>
      </c>
      <c r="L237" s="925">
        <v>2.4492093797424985</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19350.434402653256</v>
      </c>
      <c r="D249" s="61">
        <v>19538.967472842796</v>
      </c>
      <c r="E249" s="62">
        <v>19737.443090706322</v>
      </c>
      <c r="F249" s="62">
        <v>19929.746822299654</v>
      </c>
      <c r="G249" s="926">
        <v>-0.96490805080454578</v>
      </c>
      <c r="H249" s="63">
        <v>411.75714285714281</v>
      </c>
      <c r="I249" s="63">
        <v>0.42390597417074305</v>
      </c>
      <c r="J249" s="64">
        <v>366.66666666666663</v>
      </c>
      <c r="K249" s="64">
        <v>4.9494949494949498</v>
      </c>
      <c r="L249" s="927">
        <v>3.2532106199311372</v>
      </c>
    </row>
    <row r="250" spans="1:12" ht="15">
      <c r="A250" s="24" t="s">
        <v>94</v>
      </c>
      <c r="B250" s="25" t="s">
        <v>26</v>
      </c>
      <c r="C250" s="55">
        <v>19810.526470588236</v>
      </c>
      <c r="D250" s="55">
        <v>19483.928431372547</v>
      </c>
      <c r="E250" s="56">
        <v>20206.737000000001</v>
      </c>
      <c r="F250" s="56">
        <v>19873.607</v>
      </c>
      <c r="G250" s="922">
        <v>1.6762432707862294</v>
      </c>
      <c r="H250" s="57">
        <v>403.3</v>
      </c>
      <c r="I250" s="57">
        <v>-2.0165208940719168</v>
      </c>
      <c r="J250" s="65">
        <v>268.42105263157896</v>
      </c>
      <c r="K250" s="65">
        <v>3.535353535353535</v>
      </c>
      <c r="L250" s="928">
        <v>2.0006200943196095</v>
      </c>
    </row>
    <row r="251" spans="1:12" ht="15">
      <c r="A251" s="24" t="s">
        <v>94</v>
      </c>
      <c r="B251" s="25" t="s">
        <v>27</v>
      </c>
      <c r="C251" s="55">
        <v>18278.784313725489</v>
      </c>
      <c r="D251" s="55" t="s">
        <v>208</v>
      </c>
      <c r="E251" s="56">
        <v>18644.36</v>
      </c>
      <c r="F251" s="56" t="s">
        <v>208</v>
      </c>
      <c r="G251" s="922" t="s">
        <v>80</v>
      </c>
      <c r="H251" s="57">
        <v>432.9</v>
      </c>
      <c r="I251" s="57" t="s">
        <v>80</v>
      </c>
      <c r="J251" s="65" t="s">
        <v>80</v>
      </c>
      <c r="K251" s="65">
        <v>1.4141414141414141</v>
      </c>
      <c r="L251" s="928" t="s">
        <v>80</v>
      </c>
    </row>
    <row r="252" spans="1:12" ht="14.25">
      <c r="A252" s="22" t="s">
        <v>94</v>
      </c>
      <c r="B252" s="26" t="s">
        <v>28</v>
      </c>
      <c r="C252" s="66">
        <v>18578.94423941302</v>
      </c>
      <c r="D252" s="66">
        <v>19356.958669859196</v>
      </c>
      <c r="E252" s="67">
        <v>18950.523124201281</v>
      </c>
      <c r="F252" s="67">
        <v>19744.097843256379</v>
      </c>
      <c r="G252" s="929">
        <v>-4.0193009848061703</v>
      </c>
      <c r="H252" s="68">
        <v>370.96666666666664</v>
      </c>
      <c r="I252" s="68">
        <v>0.67508907800383533</v>
      </c>
      <c r="J252" s="69">
        <v>101.49253731343283</v>
      </c>
      <c r="K252" s="69">
        <v>6.8181818181818175</v>
      </c>
      <c r="L252" s="930">
        <v>1.406227052430606</v>
      </c>
    </row>
    <row r="253" spans="1:12" ht="15">
      <c r="A253" s="24" t="s">
        <v>94</v>
      </c>
      <c r="B253" s="25" t="s">
        <v>29</v>
      </c>
      <c r="C253" s="55">
        <v>19208.862745098038</v>
      </c>
      <c r="D253" s="55">
        <v>19162.833333333332</v>
      </c>
      <c r="E253" s="56">
        <v>19593.04</v>
      </c>
      <c r="F253" s="56">
        <v>19546.09</v>
      </c>
      <c r="G253" s="922">
        <v>0.24020149298402252</v>
      </c>
      <c r="H253" s="57">
        <v>364</v>
      </c>
      <c r="I253" s="57">
        <v>-1.966065176407221</v>
      </c>
      <c r="J253" s="65">
        <v>110.81081081081081</v>
      </c>
      <c r="K253" s="65">
        <v>3.939393939393939</v>
      </c>
      <c r="L253" s="928">
        <v>0.95070250159103109</v>
      </c>
    </row>
    <row r="254" spans="1:12" ht="15">
      <c r="A254" s="24" t="s">
        <v>94</v>
      </c>
      <c r="B254" s="25" t="s">
        <v>30</v>
      </c>
      <c r="C254" s="55">
        <v>17754.445098039214</v>
      </c>
      <c r="D254" s="55">
        <v>19600.546078431373</v>
      </c>
      <c r="E254" s="56">
        <v>18109.534</v>
      </c>
      <c r="F254" s="56">
        <v>19992.557000000001</v>
      </c>
      <c r="G254" s="922">
        <v>-9.4186201394849132</v>
      </c>
      <c r="H254" s="57">
        <v>380.5</v>
      </c>
      <c r="I254" s="57">
        <v>4.2465753424657535</v>
      </c>
      <c r="J254" s="65">
        <v>90</v>
      </c>
      <c r="K254" s="65">
        <v>2.8787878787878789</v>
      </c>
      <c r="L254" s="928">
        <v>0.45552455083957533</v>
      </c>
    </row>
    <row r="255" spans="1:12" ht="14.25">
      <c r="A255" s="22" t="s">
        <v>94</v>
      </c>
      <c r="B255" s="26" t="s">
        <v>31</v>
      </c>
      <c r="C255" s="66">
        <v>18820.724451189501</v>
      </c>
      <c r="D255" s="66">
        <v>19055.218344464782</v>
      </c>
      <c r="E255" s="67">
        <v>19197.138940213292</v>
      </c>
      <c r="F255" s="67">
        <v>19436.322711354078</v>
      </c>
      <c r="G255" s="929">
        <v>-1.2306019749356323</v>
      </c>
      <c r="H255" s="68">
        <v>331.505</v>
      </c>
      <c r="I255" s="68">
        <v>-3.5413390428872358</v>
      </c>
      <c r="J255" s="69">
        <v>61.849710982658955</v>
      </c>
      <c r="K255" s="69">
        <v>14.14141414141414</v>
      </c>
      <c r="L255" s="930">
        <v>0.16726228357892126</v>
      </c>
    </row>
    <row r="256" spans="1:12" ht="15">
      <c r="A256" s="24" t="s">
        <v>94</v>
      </c>
      <c r="B256" s="25" t="s">
        <v>32</v>
      </c>
      <c r="C256" s="55">
        <v>19082.549019607843</v>
      </c>
      <c r="D256" s="55">
        <v>18863.305882352943</v>
      </c>
      <c r="E256" s="56">
        <v>19464.2</v>
      </c>
      <c r="F256" s="56">
        <v>19240.572</v>
      </c>
      <c r="G256" s="922">
        <v>1.1622731382414235</v>
      </c>
      <c r="H256" s="57">
        <v>318.7</v>
      </c>
      <c r="I256" s="57">
        <v>-4.5236668663870647</v>
      </c>
      <c r="J256" s="65">
        <v>54.918032786885249</v>
      </c>
      <c r="K256" s="65">
        <v>9.5454545454545467</v>
      </c>
      <c r="L256" s="928">
        <v>-0.30914965486855372</v>
      </c>
    </row>
    <row r="257" spans="1:12" ht="15.75" thickBot="1">
      <c r="A257" s="27" t="s">
        <v>94</v>
      </c>
      <c r="B257" s="28" t="s">
        <v>33</v>
      </c>
      <c r="C257" s="70">
        <v>18336.76274509804</v>
      </c>
      <c r="D257" s="70">
        <v>19472.446078431374</v>
      </c>
      <c r="E257" s="71">
        <v>18703.498</v>
      </c>
      <c r="F257" s="71">
        <v>19861.895</v>
      </c>
      <c r="G257" s="931">
        <v>-5.8322582009420598</v>
      </c>
      <c r="H257" s="65">
        <v>358.1</v>
      </c>
      <c r="I257" s="65">
        <v>-2.5047644976858123</v>
      </c>
      <c r="J257" s="65">
        <v>78.431372549019613</v>
      </c>
      <c r="K257" s="65">
        <v>4.595959595959596</v>
      </c>
      <c r="L257" s="928">
        <v>0.47641193844748031</v>
      </c>
    </row>
    <row r="258" spans="1:12" ht="15.75" thickBot="1">
      <c r="A258" s="29"/>
      <c r="B258" s="30"/>
      <c r="C258" s="72"/>
      <c r="D258" s="72"/>
      <c r="E258" s="72"/>
      <c r="F258" s="72"/>
      <c r="G258" s="932"/>
      <c r="H258" s="73"/>
      <c r="I258" s="73"/>
      <c r="J258" s="73"/>
      <c r="K258" s="73"/>
      <c r="L258" s="933"/>
    </row>
    <row r="259" spans="1:12" ht="15">
      <c r="A259" s="24" t="s">
        <v>95</v>
      </c>
      <c r="B259" s="31" t="s">
        <v>30</v>
      </c>
      <c r="C259" s="74">
        <v>19593.77549019608</v>
      </c>
      <c r="D259" s="74">
        <v>19824.446078431374</v>
      </c>
      <c r="E259" s="75">
        <v>19985.651000000002</v>
      </c>
      <c r="F259" s="75">
        <v>20220.935000000001</v>
      </c>
      <c r="G259" s="934">
        <v>-1.1635663731672132</v>
      </c>
      <c r="H259" s="76">
        <v>437.9</v>
      </c>
      <c r="I259" s="76">
        <v>3.4490904795653123</v>
      </c>
      <c r="J259" s="76">
        <v>166.66666666666669</v>
      </c>
      <c r="K259" s="76">
        <v>1.2121212121212122</v>
      </c>
      <c r="L259" s="935">
        <v>0.48514221373672106</v>
      </c>
    </row>
    <row r="260" spans="1:12" ht="15.75" thickBot="1">
      <c r="A260" s="27" t="s">
        <v>95</v>
      </c>
      <c r="B260" s="28" t="s">
        <v>33</v>
      </c>
      <c r="C260" s="70">
        <v>18845.736274509803</v>
      </c>
      <c r="D260" s="70">
        <v>19029.739215686273</v>
      </c>
      <c r="E260" s="71">
        <v>19222.651000000002</v>
      </c>
      <c r="F260" s="71">
        <v>19410.333999999999</v>
      </c>
      <c r="G260" s="931">
        <v>-0.9669230833431165</v>
      </c>
      <c r="H260" s="65">
        <v>394.9</v>
      </c>
      <c r="I260" s="65">
        <v>5.5882352941176414</v>
      </c>
      <c r="J260" s="65">
        <v>43.333333333333336</v>
      </c>
      <c r="K260" s="65">
        <v>2.1717171717171717</v>
      </c>
      <c r="L260" s="928">
        <v>-0.25154615623113186</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15486.249394363598</v>
      </c>
      <c r="D273" s="61">
        <v>15912.609790420403</v>
      </c>
      <c r="E273" s="62">
        <v>15795.97438225087</v>
      </c>
      <c r="F273" s="62">
        <v>16230.861986228812</v>
      </c>
      <c r="G273" s="926">
        <v>-2.6793869872525926</v>
      </c>
      <c r="H273" s="63">
        <v>325.35322580645158</v>
      </c>
      <c r="I273" s="63">
        <v>-3.4959022597628993</v>
      </c>
      <c r="J273" s="64">
        <v>121.42857142857142</v>
      </c>
      <c r="K273" s="64">
        <v>3.1313131313131315</v>
      </c>
      <c r="L273" s="927">
        <v>0.86960069189471501</v>
      </c>
    </row>
    <row r="274" spans="1:12" ht="15">
      <c r="A274" s="24" t="s">
        <v>24</v>
      </c>
      <c r="B274" s="25" t="s">
        <v>29</v>
      </c>
      <c r="C274" s="55">
        <v>15698.22745098039</v>
      </c>
      <c r="D274" s="55" t="s">
        <v>208</v>
      </c>
      <c r="E274" s="56">
        <v>16012.191999999999</v>
      </c>
      <c r="F274" s="56" t="s">
        <v>208</v>
      </c>
      <c r="G274" s="922" t="s">
        <v>80</v>
      </c>
      <c r="H274" s="57">
        <v>301.10000000000002</v>
      </c>
      <c r="I274" s="57" t="s">
        <v>80</v>
      </c>
      <c r="J274" s="65" t="s">
        <v>80</v>
      </c>
      <c r="K274" s="65">
        <v>0.90909090909090906</v>
      </c>
      <c r="L274" s="928" t="s">
        <v>80</v>
      </c>
    </row>
    <row r="275" spans="1:12" ht="15">
      <c r="A275" s="24" t="s">
        <v>24</v>
      </c>
      <c r="B275" s="25" t="s">
        <v>30</v>
      </c>
      <c r="C275" s="55">
        <v>15581.752941176472</v>
      </c>
      <c r="D275" s="55">
        <v>16067.350980392157</v>
      </c>
      <c r="E275" s="56">
        <v>15893.388000000001</v>
      </c>
      <c r="F275" s="56">
        <v>16388.698</v>
      </c>
      <c r="G275" s="922">
        <v>-3.0222657101863706</v>
      </c>
      <c r="H275" s="57">
        <v>326.5</v>
      </c>
      <c r="I275" s="57">
        <v>-1.7454107733975357</v>
      </c>
      <c r="J275" s="65">
        <v>138.46153846153845</v>
      </c>
      <c r="K275" s="65">
        <v>1.5656565656565657</v>
      </c>
      <c r="L275" s="928">
        <v>0.51557579021230082</v>
      </c>
    </row>
    <row r="276" spans="1:12" ht="15">
      <c r="A276" s="24" t="s">
        <v>24</v>
      </c>
      <c r="B276" s="25" t="s">
        <v>35</v>
      </c>
      <c r="C276" s="55">
        <v>15029.35588235294</v>
      </c>
      <c r="D276" s="55">
        <v>15948.876470588235</v>
      </c>
      <c r="E276" s="56">
        <v>15329.942999999999</v>
      </c>
      <c r="F276" s="56">
        <v>16267.853999999999</v>
      </c>
      <c r="G276" s="922">
        <v>-5.7654254826727609</v>
      </c>
      <c r="H276" s="57">
        <v>356.2</v>
      </c>
      <c r="I276" s="57">
        <v>3.2463768115941996</v>
      </c>
      <c r="J276" s="65">
        <v>30</v>
      </c>
      <c r="K276" s="65">
        <v>0.65656565656565657</v>
      </c>
      <c r="L276" s="928">
        <v>-0.15118878608377795</v>
      </c>
    </row>
    <row r="277" spans="1:12" ht="14.25">
      <c r="A277" s="22" t="s">
        <v>24</v>
      </c>
      <c r="B277" s="26" t="s">
        <v>31</v>
      </c>
      <c r="C277" s="66">
        <v>17321.910017737442</v>
      </c>
      <c r="D277" s="66">
        <v>17845.156788081626</v>
      </c>
      <c r="E277" s="67">
        <v>17668.348218092193</v>
      </c>
      <c r="F277" s="67">
        <v>18202.059923843259</v>
      </c>
      <c r="G277" s="929">
        <v>-2.9321500312826996</v>
      </c>
      <c r="H277" s="68">
        <v>307.6169398907104</v>
      </c>
      <c r="I277" s="68">
        <v>-0.80577954035000199</v>
      </c>
      <c r="J277" s="69">
        <v>67.505720823798626</v>
      </c>
      <c r="K277" s="69">
        <v>36.969696969696969</v>
      </c>
      <c r="L277" s="930">
        <v>1.6708278259166747</v>
      </c>
    </row>
    <row r="278" spans="1:12" ht="15">
      <c r="A278" s="24" t="s">
        <v>24</v>
      </c>
      <c r="B278" s="25" t="s">
        <v>32</v>
      </c>
      <c r="C278" s="55">
        <v>18060.456862745097</v>
      </c>
      <c r="D278" s="55">
        <v>17355.525490196076</v>
      </c>
      <c r="E278" s="56">
        <v>18421.666000000001</v>
      </c>
      <c r="F278" s="56">
        <v>17702.635999999999</v>
      </c>
      <c r="G278" s="922">
        <v>4.0617114874869626</v>
      </c>
      <c r="H278" s="57">
        <v>288.89999999999998</v>
      </c>
      <c r="I278" s="57">
        <v>4.3713872832369818</v>
      </c>
      <c r="J278" s="65">
        <v>132.484076433121</v>
      </c>
      <c r="K278" s="65">
        <v>18.434343434343432</v>
      </c>
      <c r="L278" s="928">
        <v>5.7525986847473103</v>
      </c>
    </row>
    <row r="279" spans="1:12" ht="15">
      <c r="A279" s="24" t="s">
        <v>24</v>
      </c>
      <c r="B279" s="25" t="s">
        <v>33</v>
      </c>
      <c r="C279" s="55">
        <v>16467.956862745097</v>
      </c>
      <c r="D279" s="55">
        <v>18031.011764705883</v>
      </c>
      <c r="E279" s="56">
        <v>16797.315999999999</v>
      </c>
      <c r="F279" s="56">
        <v>18391.632000000001</v>
      </c>
      <c r="G279" s="922">
        <v>-8.6687032450410193</v>
      </c>
      <c r="H279" s="57">
        <v>318.3</v>
      </c>
      <c r="I279" s="57">
        <v>0.60050568900127499</v>
      </c>
      <c r="J279" s="65">
        <v>32.558139534883722</v>
      </c>
      <c r="K279" s="65">
        <v>14.393939393939394</v>
      </c>
      <c r="L279" s="928">
        <v>-2.9727811230234487</v>
      </c>
    </row>
    <row r="280" spans="1:12" ht="15">
      <c r="A280" s="24" t="s">
        <v>24</v>
      </c>
      <c r="B280" s="25" t="s">
        <v>36</v>
      </c>
      <c r="C280" s="55">
        <v>17307.257843137253</v>
      </c>
      <c r="D280" s="55">
        <v>18204.250980392157</v>
      </c>
      <c r="E280" s="56">
        <v>17653.402999999998</v>
      </c>
      <c r="F280" s="56">
        <v>18568.335999999999</v>
      </c>
      <c r="G280" s="922">
        <v>-4.9273828306424496</v>
      </c>
      <c r="H280" s="57">
        <v>353.8</v>
      </c>
      <c r="I280" s="57">
        <v>-4.3266630611141155</v>
      </c>
      <c r="J280" s="65">
        <v>26.153846153846157</v>
      </c>
      <c r="K280" s="65">
        <v>4.1414141414141419</v>
      </c>
      <c r="L280" s="928">
        <v>-1.1089897358071825</v>
      </c>
    </row>
    <row r="281" spans="1:12" ht="14.25">
      <c r="A281" s="22" t="s">
        <v>24</v>
      </c>
      <c r="B281" s="26" t="s">
        <v>37</v>
      </c>
      <c r="C281" s="66">
        <v>13719.767088155671</v>
      </c>
      <c r="D281" s="66">
        <v>15478.415733367581</v>
      </c>
      <c r="E281" s="67">
        <v>13994.162429918784</v>
      </c>
      <c r="F281" s="67">
        <v>15787.984048034934</v>
      </c>
      <c r="G281" s="929">
        <v>-11.361942174874565</v>
      </c>
      <c r="H281" s="68">
        <v>235.58919753086417</v>
      </c>
      <c r="I281" s="68">
        <v>1.9423997318936879</v>
      </c>
      <c r="J281" s="69">
        <v>-0.91743119266055051</v>
      </c>
      <c r="K281" s="69">
        <v>16.363636363636363</v>
      </c>
      <c r="L281" s="930">
        <v>-10.049933911000149</v>
      </c>
    </row>
    <row r="282" spans="1:12" ht="15">
      <c r="A282" s="24" t="s">
        <v>24</v>
      </c>
      <c r="B282" s="25" t="s">
        <v>82</v>
      </c>
      <c r="C282" s="77">
        <v>14481.808823529411</v>
      </c>
      <c r="D282" s="77">
        <v>16614.251960784313</v>
      </c>
      <c r="E282" s="78">
        <v>14771.445</v>
      </c>
      <c r="F282" s="78">
        <v>16946.537</v>
      </c>
      <c r="G282" s="936">
        <v>-12.835023462315636</v>
      </c>
      <c r="H282" s="79">
        <v>219.8</v>
      </c>
      <c r="I282" s="79">
        <v>-1.6114592658907763</v>
      </c>
      <c r="J282" s="80">
        <v>-15.048543689320388</v>
      </c>
      <c r="K282" s="80">
        <v>8.8383838383838391</v>
      </c>
      <c r="L282" s="937">
        <v>-7.8013576801945117</v>
      </c>
    </row>
    <row r="283" spans="1:12" ht="15">
      <c r="A283" s="24" t="s">
        <v>24</v>
      </c>
      <c r="B283" s="25" t="s">
        <v>38</v>
      </c>
      <c r="C283" s="55">
        <v>12725.516666666666</v>
      </c>
      <c r="D283" s="55">
        <v>13546.852941176472</v>
      </c>
      <c r="E283" s="56">
        <v>12980.027</v>
      </c>
      <c r="F283" s="56">
        <v>13817.79</v>
      </c>
      <c r="G283" s="922">
        <v>-6.0629304686205305</v>
      </c>
      <c r="H283" s="57">
        <v>247.1</v>
      </c>
      <c r="I283" s="57">
        <v>4.7921967769295941</v>
      </c>
      <c r="J283" s="65">
        <v>22.857142857142858</v>
      </c>
      <c r="K283" s="65">
        <v>6.5151515151515156</v>
      </c>
      <c r="L283" s="928">
        <v>-1.966270132667546</v>
      </c>
    </row>
    <row r="284" spans="1:12" ht="15.75" thickBot="1">
      <c r="A284" s="24" t="s">
        <v>24</v>
      </c>
      <c r="B284" s="25" t="s">
        <v>39</v>
      </c>
      <c r="C284" s="55">
        <v>14117.255882352942</v>
      </c>
      <c r="D284" s="55">
        <v>14550.297058823529</v>
      </c>
      <c r="E284" s="56">
        <v>14399.601000000001</v>
      </c>
      <c r="F284" s="56">
        <v>14841.303</v>
      </c>
      <c r="G284" s="922">
        <v>-2.9761672543172208</v>
      </c>
      <c r="H284" s="57">
        <v>299.5</v>
      </c>
      <c r="I284" s="57">
        <v>3.3400133600541997E-2</v>
      </c>
      <c r="J284" s="65">
        <v>25</v>
      </c>
      <c r="K284" s="65">
        <v>1.0101010101010102</v>
      </c>
      <c r="L284" s="928">
        <v>-0.28230609813808516</v>
      </c>
    </row>
    <row r="285" spans="1:12" ht="15.75" thickBot="1">
      <c r="A285" s="29"/>
      <c r="B285" s="30"/>
      <c r="C285" s="72"/>
      <c r="D285" s="72"/>
      <c r="E285" s="72"/>
      <c r="F285" s="72"/>
      <c r="G285" s="932"/>
      <c r="H285" s="73"/>
      <c r="I285" s="73"/>
      <c r="J285" s="73"/>
      <c r="K285" s="73"/>
      <c r="L285" s="933"/>
    </row>
    <row r="286" spans="1:12" ht="14.25">
      <c r="A286" s="22" t="s">
        <v>97</v>
      </c>
      <c r="B286" s="26" t="s">
        <v>25</v>
      </c>
      <c r="C286" s="66">
        <v>18135.596246954752</v>
      </c>
      <c r="D286" s="66">
        <v>19600.335065120937</v>
      </c>
      <c r="E286" s="67">
        <v>18498.308171893848</v>
      </c>
      <c r="F286" s="67">
        <v>19992.341766423357</v>
      </c>
      <c r="G286" s="929">
        <v>-7.4730294829128061</v>
      </c>
      <c r="H286" s="68">
        <v>360.41956521739127</v>
      </c>
      <c r="I286" s="68">
        <v>5.2319898444938007</v>
      </c>
      <c r="J286" s="69">
        <v>475</v>
      </c>
      <c r="K286" s="69">
        <v>2.3232323232323231</v>
      </c>
      <c r="L286" s="930">
        <v>1.6770287691127754</v>
      </c>
    </row>
    <row r="287" spans="1:12" ht="15">
      <c r="A287" s="24" t="s">
        <v>97</v>
      </c>
      <c r="B287" s="25" t="s">
        <v>26</v>
      </c>
      <c r="C287" s="55" t="s">
        <v>208</v>
      </c>
      <c r="D287" s="55" t="s">
        <v>80</v>
      </c>
      <c r="E287" s="56" t="s">
        <v>208</v>
      </c>
      <c r="F287" s="56" t="s">
        <v>80</v>
      </c>
      <c r="G287" s="922"/>
      <c r="H287" s="57" t="s">
        <v>208</v>
      </c>
      <c r="I287" s="57" t="s">
        <v>80</v>
      </c>
      <c r="J287" s="65" t="s">
        <v>80</v>
      </c>
      <c r="K287" s="65">
        <v>0.10101010101010101</v>
      </c>
      <c r="L287" s="1599" t="s">
        <v>80</v>
      </c>
    </row>
    <row r="288" spans="1:12" ht="15">
      <c r="A288" s="24" t="s">
        <v>97</v>
      </c>
      <c r="B288" s="25" t="s">
        <v>27</v>
      </c>
      <c r="C288" s="55">
        <v>17612.439215686274</v>
      </c>
      <c r="D288" s="55" t="s">
        <v>208</v>
      </c>
      <c r="E288" s="56">
        <v>17964.687999999998</v>
      </c>
      <c r="F288" s="56" t="s">
        <v>208</v>
      </c>
      <c r="G288" s="922" t="s">
        <v>208</v>
      </c>
      <c r="H288" s="57">
        <v>360</v>
      </c>
      <c r="I288" s="57" t="s">
        <v>80</v>
      </c>
      <c r="J288" s="65" t="s">
        <v>80</v>
      </c>
      <c r="K288" s="65">
        <v>1.1616161616161615</v>
      </c>
      <c r="L288" s="928">
        <v>0.59618805176155742</v>
      </c>
    </row>
    <row r="289" spans="1:12" ht="15">
      <c r="A289" s="24" t="s">
        <v>97</v>
      </c>
      <c r="B289" s="25" t="s">
        <v>34</v>
      </c>
      <c r="C289" s="55">
        <v>18533.924509803921</v>
      </c>
      <c r="D289" s="55" t="s">
        <v>208</v>
      </c>
      <c r="E289" s="56">
        <v>18904.602999999999</v>
      </c>
      <c r="F289" s="56" t="s">
        <v>208</v>
      </c>
      <c r="G289" s="922" t="s">
        <v>208</v>
      </c>
      <c r="H289" s="57">
        <v>363.3</v>
      </c>
      <c r="I289" s="57" t="s">
        <v>80</v>
      </c>
      <c r="J289" s="65" t="s">
        <v>80</v>
      </c>
      <c r="K289" s="65">
        <v>1.0606060606060608</v>
      </c>
      <c r="L289" s="928">
        <v>0.97983061634111734</v>
      </c>
    </row>
    <row r="290" spans="1:12" ht="14.25">
      <c r="A290" s="22" t="s">
        <v>97</v>
      </c>
      <c r="B290" s="26" t="s">
        <v>28</v>
      </c>
      <c r="C290" s="66">
        <v>17806.86821315204</v>
      </c>
      <c r="D290" s="66">
        <v>18131.57496864281</v>
      </c>
      <c r="E290" s="67">
        <v>18163.005577415082</v>
      </c>
      <c r="F290" s="67">
        <v>18494.206468015665</v>
      </c>
      <c r="G290" s="929">
        <v>-1.7908359094691086</v>
      </c>
      <c r="H290" s="68">
        <v>328.54782608695655</v>
      </c>
      <c r="I290" s="68">
        <v>2.9473304186614815</v>
      </c>
      <c r="J290" s="69">
        <v>43.75</v>
      </c>
      <c r="K290" s="69">
        <v>3.4848484848484853</v>
      </c>
      <c r="L290" s="930">
        <v>-0.39237283986880067</v>
      </c>
    </row>
    <row r="291" spans="1:12" ht="15">
      <c r="A291" s="24" t="s">
        <v>97</v>
      </c>
      <c r="B291" s="25" t="s">
        <v>29</v>
      </c>
      <c r="C291" s="55">
        <v>17870.872549019608</v>
      </c>
      <c r="D291" s="55" t="s">
        <v>208</v>
      </c>
      <c r="E291" s="56">
        <v>18228.29</v>
      </c>
      <c r="F291" s="56" t="s">
        <v>208</v>
      </c>
      <c r="G291" s="922" t="s">
        <v>208</v>
      </c>
      <c r="H291" s="57">
        <v>290</v>
      </c>
      <c r="I291" s="57" t="s">
        <v>80</v>
      </c>
      <c r="J291" s="65" t="s">
        <v>80</v>
      </c>
      <c r="K291" s="65">
        <v>0.35353535353535354</v>
      </c>
      <c r="L291" s="928" t="s">
        <v>80</v>
      </c>
    </row>
    <row r="292" spans="1:12" ht="15">
      <c r="A292" s="24" t="s">
        <v>97</v>
      </c>
      <c r="B292" s="25" t="s">
        <v>30</v>
      </c>
      <c r="C292" s="55">
        <v>17629.670588235294</v>
      </c>
      <c r="D292" s="55">
        <v>18323.362745098042</v>
      </c>
      <c r="E292" s="56">
        <v>17982.263999999999</v>
      </c>
      <c r="F292" s="56">
        <v>18689.830000000002</v>
      </c>
      <c r="G292" s="922">
        <v>-3.7858343280811142</v>
      </c>
      <c r="H292" s="57">
        <v>332.3</v>
      </c>
      <c r="I292" s="57">
        <v>7.3320413436692462</v>
      </c>
      <c r="J292" s="65">
        <v>19.230769230769234</v>
      </c>
      <c r="K292" s="65">
        <v>1.5656565656565657</v>
      </c>
      <c r="L292" s="928">
        <v>-0.5345049852319641</v>
      </c>
    </row>
    <row r="293" spans="1:12" ht="15">
      <c r="A293" s="24" t="s">
        <v>97</v>
      </c>
      <c r="B293" s="25" t="s">
        <v>35</v>
      </c>
      <c r="C293" s="55">
        <v>17970.814705882352</v>
      </c>
      <c r="D293" s="55" t="s">
        <v>208</v>
      </c>
      <c r="E293" s="56">
        <v>18330.231</v>
      </c>
      <c r="F293" s="56" t="s">
        <v>208</v>
      </c>
      <c r="G293" s="922" t="s">
        <v>208</v>
      </c>
      <c r="H293" s="57">
        <v>333.5</v>
      </c>
      <c r="I293" s="57" t="s">
        <v>80</v>
      </c>
      <c r="J293" s="65" t="s">
        <v>80</v>
      </c>
      <c r="K293" s="65">
        <v>1.5656565656565657</v>
      </c>
      <c r="L293" s="928" t="s">
        <v>80</v>
      </c>
    </row>
    <row r="294" spans="1:12" ht="14.25">
      <c r="A294" s="22" t="s">
        <v>97</v>
      </c>
      <c r="B294" s="26" t="s">
        <v>31</v>
      </c>
      <c r="C294" s="66">
        <v>17601.772030548964</v>
      </c>
      <c r="D294" s="66">
        <v>15665.89383353942</v>
      </c>
      <c r="E294" s="67">
        <v>17953.807471159944</v>
      </c>
      <c r="F294" s="67">
        <v>16221.823215324162</v>
      </c>
      <c r="G294" s="929">
        <v>10.676877887558527</v>
      </c>
      <c r="H294" s="68">
        <v>283.44311377245504</v>
      </c>
      <c r="I294" s="68">
        <v>0.22425917589007682</v>
      </c>
      <c r="J294" s="69">
        <v>85.555555555555557</v>
      </c>
      <c r="K294" s="69">
        <v>8.4343434343434343</v>
      </c>
      <c r="L294" s="930">
        <v>1.1645534504985227</v>
      </c>
    </row>
    <row r="295" spans="1:12" ht="15">
      <c r="A295" s="24" t="s">
        <v>97</v>
      </c>
      <c r="B295" s="25" t="s">
        <v>32</v>
      </c>
      <c r="C295" s="55">
        <v>16058.759803921568</v>
      </c>
      <c r="D295" s="55" t="s">
        <v>208</v>
      </c>
      <c r="E295" s="56">
        <v>16379.934999999999</v>
      </c>
      <c r="F295" s="56" t="s">
        <v>208</v>
      </c>
      <c r="G295" s="922" t="s">
        <v>208</v>
      </c>
      <c r="H295" s="57">
        <v>240.6</v>
      </c>
      <c r="I295" s="57" t="s">
        <v>80</v>
      </c>
      <c r="J295" s="65" t="s">
        <v>80</v>
      </c>
      <c r="K295" s="65">
        <v>1.5656565656565657</v>
      </c>
      <c r="L295" s="928" t="s">
        <v>80</v>
      </c>
    </row>
    <row r="296" spans="1:12" ht="15">
      <c r="A296" s="24" t="s">
        <v>97</v>
      </c>
      <c r="B296" s="25" t="s">
        <v>33</v>
      </c>
      <c r="C296" s="55">
        <v>19615.393137254901</v>
      </c>
      <c r="D296" s="55">
        <v>17853.950980392154</v>
      </c>
      <c r="E296" s="56">
        <v>20007.701000000001</v>
      </c>
      <c r="F296" s="56">
        <v>18211.03</v>
      </c>
      <c r="G296" s="922">
        <v>9.8658395488887898</v>
      </c>
      <c r="H296" s="57">
        <v>289.39999999999998</v>
      </c>
      <c r="I296" s="57">
        <v>3.542039355992836</v>
      </c>
      <c r="J296" s="57">
        <v>96.36363636363636</v>
      </c>
      <c r="K296" s="57">
        <v>5.4545454545454541</v>
      </c>
      <c r="L296" s="923">
        <v>1.0118960199735643</v>
      </c>
    </row>
    <row r="297" spans="1:12" ht="15.75" thickBot="1">
      <c r="A297" s="34" t="s">
        <v>97</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34" t="s">
        <v>425</v>
      </c>
      <c r="B1" s="1434"/>
      <c r="C1" s="1434"/>
      <c r="D1" s="1434"/>
      <c r="E1" s="1434"/>
      <c r="F1" s="1434"/>
      <c r="G1" s="1434"/>
      <c r="H1" s="1434"/>
    </row>
    <row r="2" spans="1:18" ht="40.5">
      <c r="A2" s="1318" t="s">
        <v>107</v>
      </c>
      <c r="B2" s="2" t="s">
        <v>9</v>
      </c>
      <c r="C2" s="2"/>
      <c r="D2" s="780" t="s">
        <v>108</v>
      </c>
      <c r="E2" s="1435" t="s">
        <v>109</v>
      </c>
      <c r="F2" s="1436"/>
      <c r="G2" s="1437"/>
      <c r="H2" s="781" t="s">
        <v>110</v>
      </c>
    </row>
    <row r="3" spans="1:18" ht="41.25" thickBot="1">
      <c r="A3" s="575"/>
      <c r="B3" s="1049" t="s">
        <v>502</v>
      </c>
      <c r="C3" s="1049" t="s">
        <v>491</v>
      </c>
      <c r="D3" s="1050" t="s">
        <v>54</v>
      </c>
      <c r="E3" s="823" t="s">
        <v>502</v>
      </c>
      <c r="F3" s="1051" t="s">
        <v>491</v>
      </c>
      <c r="G3" s="794" t="s">
        <v>111</v>
      </c>
      <c r="H3" s="795" t="s">
        <v>112</v>
      </c>
    </row>
    <row r="4" spans="1:18" ht="15.75">
      <c r="A4" s="602" t="s">
        <v>8</v>
      </c>
      <c r="B4" s="782"/>
      <c r="C4" s="782"/>
      <c r="D4" s="783"/>
      <c r="E4" s="784"/>
      <c r="F4" s="784"/>
      <c r="G4" s="785"/>
      <c r="H4" s="786"/>
    </row>
    <row r="5" spans="1:18" ht="15">
      <c r="A5" s="399" t="s">
        <v>260</v>
      </c>
      <c r="B5" s="90">
        <v>19514.987411684477</v>
      </c>
      <c r="C5" s="90">
        <v>19144.552449354433</v>
      </c>
      <c r="D5" s="761">
        <v>1.934936652658785</v>
      </c>
      <c r="E5" s="796">
        <v>100</v>
      </c>
      <c r="F5" s="797">
        <v>100</v>
      </c>
      <c r="G5" s="590" t="s">
        <v>80</v>
      </c>
      <c r="H5" s="593">
        <v>99.990907437715961</v>
      </c>
    </row>
    <row r="6" spans="1:18">
      <c r="A6" s="585" t="s">
        <v>113</v>
      </c>
      <c r="B6" s="55">
        <v>16106.392</v>
      </c>
      <c r="C6" s="55">
        <v>15883.684999999999</v>
      </c>
      <c r="D6" s="762">
        <v>1.4021116636347317</v>
      </c>
      <c r="E6" s="798">
        <v>3.5121618549670379</v>
      </c>
      <c r="F6" s="799">
        <v>3.0823786142935083</v>
      </c>
      <c r="G6" s="588">
        <v>13.943233277072206</v>
      </c>
      <c r="H6" s="589">
        <v>127.87610619469024</v>
      </c>
    </row>
    <row r="7" spans="1:18">
      <c r="A7" s="585" t="s">
        <v>114</v>
      </c>
      <c r="B7" s="55">
        <v>22275.361000000001</v>
      </c>
      <c r="C7" s="55">
        <v>21538.046999999999</v>
      </c>
      <c r="D7" s="762">
        <v>3.4233094579095411</v>
      </c>
      <c r="E7" s="798">
        <v>17.522164128210957</v>
      </c>
      <c r="F7" s="799">
        <v>9.1971267503182403</v>
      </c>
      <c r="G7" s="588">
        <v>90.517806309504778</v>
      </c>
      <c r="H7" s="589">
        <v>281.01828966880868</v>
      </c>
    </row>
    <row r="8" spans="1:18" ht="13.5" thickBot="1">
      <c r="A8" s="586" t="s">
        <v>115</v>
      </c>
      <c r="B8" s="58">
        <v>19054.076000000001</v>
      </c>
      <c r="C8" s="58">
        <v>19008.187000000002</v>
      </c>
      <c r="D8" s="763">
        <v>0.24141702730512493</v>
      </c>
      <c r="E8" s="800">
        <v>78.965674016822007</v>
      </c>
      <c r="F8" s="801">
        <v>87.720494635388263</v>
      </c>
      <c r="G8" s="591">
        <v>-9.9803593846065493</v>
      </c>
      <c r="H8" s="594">
        <v>80.031096138896089</v>
      </c>
    </row>
    <row r="9" spans="1:18" ht="15">
      <c r="A9" s="576" t="s">
        <v>261</v>
      </c>
      <c r="B9" s="91">
        <v>16395.937749362824</v>
      </c>
      <c r="C9" s="91">
        <v>16505.227999999999</v>
      </c>
      <c r="D9" s="764">
        <v>-0.66215535245666179</v>
      </c>
      <c r="E9" s="802">
        <v>100</v>
      </c>
      <c r="F9" s="803">
        <v>100</v>
      </c>
      <c r="G9" s="592" t="s">
        <v>80</v>
      </c>
      <c r="H9" s="595">
        <v>51.27099261582697</v>
      </c>
    </row>
    <row r="10" spans="1:18">
      <c r="A10" s="585" t="s">
        <v>113</v>
      </c>
      <c r="B10" s="55" t="s">
        <v>208</v>
      </c>
      <c r="C10" s="55" t="s">
        <v>80</v>
      </c>
      <c r="D10" s="762" t="s">
        <v>80</v>
      </c>
      <c r="E10" s="798">
        <v>2.3672728843578557</v>
      </c>
      <c r="F10" s="799">
        <v>0</v>
      </c>
      <c r="G10" s="588" t="s">
        <v>80</v>
      </c>
      <c r="H10" s="589" t="s">
        <v>80</v>
      </c>
    </row>
    <row r="11" spans="1:18">
      <c r="A11" s="585" t="s">
        <v>114</v>
      </c>
      <c r="B11" s="55" t="s">
        <v>208</v>
      </c>
      <c r="C11" s="55" t="s">
        <v>80</v>
      </c>
      <c r="D11" s="762" t="s">
        <v>80</v>
      </c>
      <c r="E11" s="798">
        <v>0.11231586677610264</v>
      </c>
      <c r="F11" s="799">
        <v>0</v>
      </c>
      <c r="G11" s="588" t="s">
        <v>80</v>
      </c>
      <c r="H11" s="589" t="s">
        <v>80</v>
      </c>
    </row>
    <row r="12" spans="1:18" ht="13.5" thickBot="1">
      <c r="A12" s="587" t="s">
        <v>115</v>
      </c>
      <c r="B12" s="55">
        <v>16480.984</v>
      </c>
      <c r="C12" s="55">
        <v>16505.227999999999</v>
      </c>
      <c r="D12" s="762">
        <v>-0.14688679247568576</v>
      </c>
      <c r="E12" s="798">
        <v>97.52041124886604</v>
      </c>
      <c r="F12" s="799">
        <v>100</v>
      </c>
      <c r="G12" s="588">
        <v>-2.47958875113396</v>
      </c>
      <c r="H12" s="589">
        <v>47.520094099196236</v>
      </c>
      <c r="P12" s="81"/>
      <c r="Q12" s="81"/>
      <c r="R12"/>
    </row>
    <row r="13" spans="1:18" ht="15.75">
      <c r="A13" s="602" t="s">
        <v>116</v>
      </c>
      <c r="B13" s="603"/>
      <c r="C13" s="603"/>
      <c r="D13" s="765"/>
      <c r="E13" s="804"/>
      <c r="F13" s="804"/>
      <c r="G13" s="604"/>
      <c r="H13" s="605"/>
      <c r="P13" s="81"/>
      <c r="Q13" s="81"/>
      <c r="R13"/>
    </row>
    <row r="14" spans="1:18" ht="15">
      <c r="A14" s="399" t="s">
        <v>260</v>
      </c>
      <c r="B14" s="90">
        <v>18948.329014285719</v>
      </c>
      <c r="C14" s="90">
        <v>18799.512875204084</v>
      </c>
      <c r="D14" s="761">
        <v>0.79159571883332325</v>
      </c>
      <c r="E14" s="796">
        <v>100</v>
      </c>
      <c r="F14" s="797">
        <v>100</v>
      </c>
      <c r="G14" s="590" t="s">
        <v>80</v>
      </c>
      <c r="H14" s="593">
        <v>26.428571428571416</v>
      </c>
      <c r="P14" s="81"/>
      <c r="Q14" s="81"/>
      <c r="R14"/>
    </row>
    <row r="15" spans="1:18">
      <c r="A15" s="585" t="s">
        <v>113</v>
      </c>
      <c r="B15" s="55" t="s">
        <v>208</v>
      </c>
      <c r="C15" s="55">
        <v>16093.998</v>
      </c>
      <c r="D15" s="762" t="s">
        <v>80</v>
      </c>
      <c r="E15" s="798">
        <v>0.73446327683615831</v>
      </c>
      <c r="F15" s="799">
        <v>3.8469387755102042</v>
      </c>
      <c r="G15" s="588" t="s">
        <v>80</v>
      </c>
      <c r="H15" s="589" t="s">
        <v>80</v>
      </c>
    </row>
    <row r="16" spans="1:18">
      <c r="A16" s="585" t="s">
        <v>114</v>
      </c>
      <c r="B16" s="55" t="s">
        <v>208</v>
      </c>
      <c r="C16" s="55" t="s">
        <v>208</v>
      </c>
      <c r="D16" s="762" t="s">
        <v>80</v>
      </c>
      <c r="E16" s="798">
        <v>1.4366424535916062</v>
      </c>
      <c r="F16" s="799">
        <v>1.9591836734693877</v>
      </c>
      <c r="G16" s="588" t="s">
        <v>80</v>
      </c>
      <c r="H16" s="589" t="s">
        <v>80</v>
      </c>
    </row>
    <row r="17" spans="1:13" ht="13.5" thickBot="1">
      <c r="A17" s="586" t="s">
        <v>115</v>
      </c>
      <c r="B17" s="58">
        <v>18937.735000000001</v>
      </c>
      <c r="C17" s="58">
        <v>18874.701000000001</v>
      </c>
      <c r="D17" s="763">
        <v>0.33396025717175409</v>
      </c>
      <c r="E17" s="800">
        <v>97.828894269572245</v>
      </c>
      <c r="F17" s="801">
        <v>94.193877551020407</v>
      </c>
      <c r="G17" s="591">
        <v>3.8590796058723882</v>
      </c>
      <c r="H17" s="594">
        <v>31.307550644567211</v>
      </c>
    </row>
    <row r="18" spans="1:13" ht="15">
      <c r="A18" s="576" t="s">
        <v>261</v>
      </c>
      <c r="B18" s="91">
        <v>14382.381778374845</v>
      </c>
      <c r="C18" s="91">
        <v>13913.554</v>
      </c>
      <c r="D18" s="764">
        <v>3.3695760146893119</v>
      </c>
      <c r="E18" s="802">
        <v>100</v>
      </c>
      <c r="F18" s="803">
        <v>100</v>
      </c>
      <c r="G18" s="592" t="s">
        <v>80</v>
      </c>
      <c r="H18" s="595">
        <v>7.8640244380042343</v>
      </c>
    </row>
    <row r="19" spans="1:13">
      <c r="A19" s="585" t="s">
        <v>113</v>
      </c>
      <c r="B19" s="55" t="s">
        <v>208</v>
      </c>
      <c r="C19" s="55" t="s">
        <v>80</v>
      </c>
      <c r="D19" s="762" t="s">
        <v>80</v>
      </c>
      <c r="E19" s="798">
        <v>0.7261636772928618</v>
      </c>
      <c r="F19" s="799">
        <v>0</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14397.57</v>
      </c>
      <c r="C21" s="55">
        <v>13913.554</v>
      </c>
      <c r="D21" s="762">
        <v>3.4787373520812839</v>
      </c>
      <c r="E21" s="798">
        <v>99.27383632270714</v>
      </c>
      <c r="F21" s="799">
        <v>100</v>
      </c>
      <c r="G21" s="588">
        <v>-0.72616367729285969</v>
      </c>
      <c r="H21" s="589">
        <v>7.0807550716691523</v>
      </c>
    </row>
    <row r="22" spans="1:13" ht="15.75">
      <c r="A22" s="602" t="s">
        <v>117</v>
      </c>
      <c r="B22" s="603"/>
      <c r="C22" s="603"/>
      <c r="D22" s="765"/>
      <c r="E22" s="804"/>
      <c r="F22" s="804"/>
      <c r="G22" s="604"/>
      <c r="H22" s="605"/>
    </row>
    <row r="23" spans="1:13" ht="15">
      <c r="A23" s="399" t="s">
        <v>260</v>
      </c>
      <c r="B23" s="90">
        <v>19854.076109852645</v>
      </c>
      <c r="C23" s="90">
        <v>18924.83345421643</v>
      </c>
      <c r="D23" s="761">
        <v>4.9101761338310803</v>
      </c>
      <c r="E23" s="796">
        <v>100</v>
      </c>
      <c r="F23" s="797">
        <v>100</v>
      </c>
      <c r="G23" s="590" t="s">
        <v>80</v>
      </c>
      <c r="H23" s="593">
        <v>213.15598986608762</v>
      </c>
    </row>
    <row r="24" spans="1:13">
      <c r="A24" s="585" t="s">
        <v>113</v>
      </c>
      <c r="B24" s="55">
        <v>16035.460999999999</v>
      </c>
      <c r="C24" s="55">
        <v>15620.27</v>
      </c>
      <c r="D24" s="762">
        <v>2.6580270379449193</v>
      </c>
      <c r="E24" s="798">
        <v>8.4021958971395545</v>
      </c>
      <c r="F24" s="799">
        <v>5.4469779225479549</v>
      </c>
      <c r="G24" s="588">
        <v>54.254267533532165</v>
      </c>
      <c r="H24" s="589">
        <v>383.0564784053156</v>
      </c>
    </row>
    <row r="25" spans="1:13">
      <c r="A25" s="585" t="s">
        <v>114</v>
      </c>
      <c r="B25" s="55">
        <v>22316.306</v>
      </c>
      <c r="C25" s="55" t="s">
        <v>208</v>
      </c>
      <c r="D25" s="762" t="s">
        <v>80</v>
      </c>
      <c r="E25" s="798">
        <v>43.513435423288058</v>
      </c>
      <c r="F25" s="799">
        <v>33.134274339486062</v>
      </c>
      <c r="G25" s="588">
        <v>31.324546231070364</v>
      </c>
      <c r="H25" s="589">
        <v>311.25068268705627</v>
      </c>
    </row>
    <row r="26" spans="1:13" ht="16.5" thickBot="1">
      <c r="A26" s="586" t="s">
        <v>115</v>
      </c>
      <c r="B26" s="58">
        <v>18293.167000000001</v>
      </c>
      <c r="C26" s="58">
        <v>17749.228999999999</v>
      </c>
      <c r="D26" s="763">
        <v>3.0645725512922386</v>
      </c>
      <c r="E26" s="800">
        <v>48.084368679572371</v>
      </c>
      <c r="F26" s="801">
        <v>61.418747737965973</v>
      </c>
      <c r="G26" s="591">
        <v>-21.710600670796421</v>
      </c>
      <c r="H26" s="594">
        <v>145.16794342958161</v>
      </c>
      <c r="J26" s="87"/>
      <c r="K26" s="81"/>
      <c r="L26" s="81"/>
      <c r="M26" s="81"/>
    </row>
    <row r="27" spans="1:13" ht="15">
      <c r="A27" s="576" t="s">
        <v>261</v>
      </c>
      <c r="B27" s="91">
        <v>14727.568177162266</v>
      </c>
      <c r="C27" s="91">
        <v>13987.306999999999</v>
      </c>
      <c r="D27" s="764">
        <v>5.2923781337055589</v>
      </c>
      <c r="E27" s="802">
        <v>100</v>
      </c>
      <c r="F27" s="803">
        <v>100</v>
      </c>
      <c r="G27" s="592" t="s">
        <v>80</v>
      </c>
      <c r="H27" s="595">
        <v>185.91707134852447</v>
      </c>
      <c r="J27" s="1433"/>
      <c r="K27" s="1433"/>
      <c r="L27" s="1433"/>
      <c r="M27" s="1433"/>
    </row>
    <row r="28" spans="1:13">
      <c r="A28" s="585" t="s">
        <v>113</v>
      </c>
      <c r="B28" s="55" t="s">
        <v>80</v>
      </c>
      <c r="C28" s="55" t="s">
        <v>80</v>
      </c>
      <c r="D28" s="762" t="s">
        <v>80</v>
      </c>
      <c r="E28" s="798">
        <v>0</v>
      </c>
      <c r="F28" s="799">
        <v>0</v>
      </c>
      <c r="G28" s="588" t="s">
        <v>80</v>
      </c>
      <c r="H28" s="589" t="s">
        <v>80</v>
      </c>
    </row>
    <row r="29" spans="1:13">
      <c r="A29" s="585" t="s">
        <v>114</v>
      </c>
      <c r="B29" s="55" t="s">
        <v>208</v>
      </c>
      <c r="C29" s="55" t="s">
        <v>80</v>
      </c>
      <c r="D29" s="762" t="s">
        <v>80</v>
      </c>
      <c r="E29" s="798">
        <v>0.67938332897831211</v>
      </c>
      <c r="F29" s="799">
        <v>0</v>
      </c>
      <c r="G29" s="588" t="s">
        <v>80</v>
      </c>
      <c r="H29" s="589" t="s">
        <v>80</v>
      </c>
    </row>
    <row r="30" spans="1:13" ht="13.5" thickBot="1">
      <c r="A30" s="587" t="s">
        <v>115</v>
      </c>
      <c r="B30" s="55">
        <v>14656.214</v>
      </c>
      <c r="C30" s="55" t="s">
        <v>208</v>
      </c>
      <c r="D30" s="762" t="s">
        <v>80</v>
      </c>
      <c r="E30" s="798">
        <v>99.320616671021682</v>
      </c>
      <c r="F30" s="799">
        <v>100</v>
      </c>
      <c r="G30" s="588">
        <v>-0.67938332897831799</v>
      </c>
      <c r="H30" s="589">
        <v>183.97459843107958</v>
      </c>
    </row>
    <row r="31" spans="1:13" ht="15.75">
      <c r="A31" s="602" t="s">
        <v>118</v>
      </c>
      <c r="B31" s="603"/>
      <c r="C31" s="603"/>
      <c r="D31" s="765"/>
      <c r="E31" s="804"/>
      <c r="F31" s="804"/>
      <c r="G31" s="604"/>
      <c r="H31" s="605"/>
    </row>
    <row r="32" spans="1:13" ht="15">
      <c r="A32" s="399" t="s">
        <v>260</v>
      </c>
      <c r="B32" s="90">
        <v>19595.642</v>
      </c>
      <c r="C32" s="90">
        <v>19833.543000000001</v>
      </c>
      <c r="D32" s="761">
        <v>-1.1994881600327367</v>
      </c>
      <c r="E32" s="796">
        <v>100</v>
      </c>
      <c r="F32" s="797">
        <v>100</v>
      </c>
      <c r="G32" s="590" t="s">
        <v>80</v>
      </c>
      <c r="H32" s="593">
        <v>114.31784107946024</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19595.642</v>
      </c>
      <c r="C35" s="58">
        <v>19833.543000000001</v>
      </c>
      <c r="D35" s="763">
        <v>-1.1994881600327367</v>
      </c>
      <c r="E35" s="800">
        <v>100</v>
      </c>
      <c r="F35" s="801">
        <v>100</v>
      </c>
      <c r="G35" s="591">
        <v>0</v>
      </c>
      <c r="H35" s="594">
        <v>114.31784107946024</v>
      </c>
    </row>
    <row r="36" spans="1:8" ht="15">
      <c r="A36" s="576" t="s">
        <v>261</v>
      </c>
      <c r="B36" s="91">
        <v>18001.247326792938</v>
      </c>
      <c r="C36" s="91">
        <v>19132.082999999999</v>
      </c>
      <c r="D36" s="764">
        <v>-5.9106772284390603</v>
      </c>
      <c r="E36" s="802">
        <v>100</v>
      </c>
      <c r="F36" s="803">
        <v>100</v>
      </c>
      <c r="G36" s="592" t="s">
        <v>80</v>
      </c>
      <c r="H36" s="595">
        <v>64.707822187046574</v>
      </c>
    </row>
    <row r="37" spans="1:8">
      <c r="A37" s="585" t="s">
        <v>113</v>
      </c>
      <c r="B37" s="55" t="s">
        <v>208</v>
      </c>
      <c r="C37" s="55" t="s">
        <v>80</v>
      </c>
      <c r="D37" s="762" t="s">
        <v>80</v>
      </c>
      <c r="E37" s="798">
        <v>4.3887398390261483</v>
      </c>
      <c r="F37" s="799">
        <v>0</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18254.835999999999</v>
      </c>
      <c r="C39" s="58">
        <v>19132.082999999999</v>
      </c>
      <c r="D39" s="763">
        <v>-4.5852142707095691</v>
      </c>
      <c r="E39" s="800">
        <v>95.611260160973856</v>
      </c>
      <c r="F39" s="801">
        <v>100</v>
      </c>
      <c r="G39" s="591">
        <v>-4.3887398390261438</v>
      </c>
      <c r="H39" s="594">
        <v>57.47922437673131</v>
      </c>
    </row>
    <row r="40" spans="1:8" ht="14.25" customHeight="1">
      <c r="A40" s="87" t="s">
        <v>262</v>
      </c>
      <c r="B40" s="81"/>
      <c r="C40" s="87"/>
      <c r="D40" s="81"/>
    </row>
    <row r="41" spans="1:8" ht="5.25" customHeight="1">
      <c r="A41" s="1438"/>
      <c r="B41" s="1438"/>
      <c r="C41" s="1438"/>
      <c r="D41" s="1438"/>
    </row>
    <row r="42" spans="1:8" ht="15">
      <c r="A42" s="88" t="s">
        <v>45</v>
      </c>
      <c r="B42" s="89"/>
    </row>
    <row r="43" spans="1:8" ht="15">
      <c r="A43" s="86" t="s">
        <v>77</v>
      </c>
      <c r="B43" s="1439" t="s">
        <v>46</v>
      </c>
      <c r="C43" s="1440"/>
      <c r="D43" s="1440"/>
      <c r="E43" s="1440"/>
      <c r="F43" s="1440"/>
      <c r="G43" s="1440"/>
      <c r="H43" s="1441"/>
    </row>
    <row r="44" spans="1:8" ht="15">
      <c r="A44" s="86" t="s">
        <v>47</v>
      </c>
      <c r="B44" s="1439" t="s">
        <v>48</v>
      </c>
      <c r="C44" s="1440"/>
      <c r="D44" s="1440"/>
      <c r="E44" s="1440"/>
      <c r="F44" s="1440"/>
      <c r="G44" s="1440"/>
      <c r="H44" s="1441"/>
    </row>
    <row r="45" spans="1:8" ht="15">
      <c r="A45" s="86" t="s">
        <v>49</v>
      </c>
      <c r="B45" s="1439" t="s">
        <v>50</v>
      </c>
      <c r="C45" s="1440"/>
      <c r="D45" s="1440"/>
      <c r="E45" s="1440"/>
      <c r="F45" s="1440"/>
      <c r="G45" s="1440"/>
      <c r="H45" s="1441"/>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501</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442" t="s">
        <v>119</v>
      </c>
      <c r="B5" s="1207" t="s">
        <v>468</v>
      </c>
      <c r="C5" s="1208"/>
      <c r="D5" s="1208"/>
      <c r="E5" s="1209" t="s">
        <v>265</v>
      </c>
      <c r="F5" s="1210"/>
      <c r="G5" s="1211"/>
      <c r="H5" s="1212"/>
    </row>
    <row r="6" spans="1:8" s="1213" customFormat="1" ht="30" customHeight="1" thickBot="1">
      <c r="A6" s="1443"/>
      <c r="B6" s="1214" t="s">
        <v>120</v>
      </c>
      <c r="C6" s="1215" t="s">
        <v>121</v>
      </c>
      <c r="D6" s="1216" t="s">
        <v>467</v>
      </c>
      <c r="E6" s="1227" t="s">
        <v>120</v>
      </c>
      <c r="F6" s="1227" t="s">
        <v>121</v>
      </c>
      <c r="G6" s="1228" t="s">
        <v>467</v>
      </c>
      <c r="H6" s="1212"/>
    </row>
    <row r="7" spans="1:8" s="1219" customFormat="1" ht="24.95" customHeight="1" thickBot="1">
      <c r="A7" s="1217" t="s">
        <v>122</v>
      </c>
      <c r="B7" s="1378">
        <v>37544.409</v>
      </c>
      <c r="C7" s="1378">
        <v>32832.875999999997</v>
      </c>
      <c r="D7" s="1379">
        <v>20587.766</v>
      </c>
      <c r="E7" s="1380">
        <v>-1.3934173836909838</v>
      </c>
      <c r="F7" s="1380">
        <v>-2.5268885549753426</v>
      </c>
      <c r="G7" s="1381">
        <v>-0.87726161223224586</v>
      </c>
      <c r="H7" s="1218"/>
    </row>
    <row r="8" spans="1:8" s="1219" customFormat="1" ht="24.95" customHeight="1">
      <c r="A8" s="1220" t="s">
        <v>279</v>
      </c>
      <c r="B8" s="1223">
        <v>31100.9</v>
      </c>
      <c r="C8" s="1223">
        <v>29721.175999999999</v>
      </c>
      <c r="D8" s="1320" t="s">
        <v>208</v>
      </c>
      <c r="E8" s="1361">
        <v>-8.7825036882624499</v>
      </c>
      <c r="F8" s="1226">
        <v>-5.1967478795150681</v>
      </c>
      <c r="G8" s="1230" t="s">
        <v>80</v>
      </c>
      <c r="H8" s="1218"/>
    </row>
    <row r="9" spans="1:8" s="1219" customFormat="1" ht="24.95" customHeight="1">
      <c r="A9" s="1221" t="s">
        <v>276</v>
      </c>
      <c r="B9" s="1224">
        <v>42596.266000000003</v>
      </c>
      <c r="C9" s="1224">
        <v>34044.673999999999</v>
      </c>
      <c r="D9" s="1224" t="s">
        <v>208</v>
      </c>
      <c r="E9" s="1321">
        <v>-8.6116429111922133E-2</v>
      </c>
      <c r="F9" s="1321">
        <v>-0.57364982863574954</v>
      </c>
      <c r="G9" s="1231" t="s">
        <v>80</v>
      </c>
      <c r="H9" s="1218"/>
    </row>
    <row r="10" spans="1:8" s="1219" customFormat="1" ht="24.95" customHeight="1" thickBot="1">
      <c r="A10" s="1222" t="s">
        <v>280</v>
      </c>
      <c r="B10" s="1328" t="s">
        <v>208</v>
      </c>
      <c r="C10" s="1225" t="s">
        <v>208</v>
      </c>
      <c r="D10" s="1232" t="s">
        <v>80</v>
      </c>
      <c r="E10" s="1233" t="s">
        <v>80</v>
      </c>
      <c r="F10" s="1233" t="s">
        <v>80</v>
      </c>
      <c r="G10" s="1229" t="s">
        <v>80</v>
      </c>
      <c r="H10" s="1218"/>
    </row>
    <row r="11" spans="1:8" ht="15.75">
      <c r="A11" s="87" t="s">
        <v>262</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F5" sqref="F5"/>
    </sheetView>
  </sheetViews>
  <sheetFormatPr defaultRowHeight="12.75"/>
  <cols>
    <col min="1" max="1" width="42.85546875" customWidth="1"/>
    <col min="2" max="2" width="13.85546875" customWidth="1"/>
    <col min="3" max="3" width="14.7109375" customWidth="1"/>
    <col min="4" max="4" width="14.42578125" customWidth="1"/>
  </cols>
  <sheetData>
    <row r="2" spans="1:8" ht="16.5">
      <c r="A2" s="1444" t="s">
        <v>503</v>
      </c>
      <c r="B2" s="1444"/>
      <c r="C2" s="1444"/>
      <c r="D2" s="1444"/>
      <c r="E2" s="1444"/>
      <c r="F2" s="1444"/>
      <c r="G2" s="1444"/>
      <c r="H2" s="1444"/>
    </row>
    <row r="3" spans="1:8">
      <c r="A3" s="1090"/>
      <c r="B3" s="1090"/>
      <c r="C3" s="1090"/>
      <c r="D3" s="1090"/>
      <c r="E3" s="1090"/>
      <c r="F3" s="1090"/>
      <c r="G3" s="1090"/>
      <c r="H3" s="1090"/>
    </row>
    <row r="4" spans="1:8" ht="13.5" thickBot="1"/>
    <row r="5" spans="1:8" ht="40.5">
      <c r="A5" s="1075" t="s">
        <v>107</v>
      </c>
      <c r="B5" s="2" t="s">
        <v>9</v>
      </c>
      <c r="C5" s="2"/>
      <c r="D5" s="1241" t="s">
        <v>108</v>
      </c>
    </row>
    <row r="6" spans="1:8" ht="19.5" thickBot="1">
      <c r="A6" s="575"/>
      <c r="B6" s="1049">
        <v>44577</v>
      </c>
      <c r="C6" s="1049">
        <v>44570</v>
      </c>
      <c r="D6" s="1050" t="s">
        <v>54</v>
      </c>
    </row>
    <row r="7" spans="1:8" ht="15.75">
      <c r="A7" s="602"/>
      <c r="B7" s="782"/>
      <c r="C7" s="782"/>
      <c r="D7" s="1322"/>
    </row>
    <row r="8" spans="1:8" ht="15.75">
      <c r="A8" s="399" t="s">
        <v>260</v>
      </c>
      <c r="B8" s="1343">
        <v>18866.237000000001</v>
      </c>
      <c r="C8" s="1343">
        <v>18352.144</v>
      </c>
      <c r="D8" s="1344">
        <v>2.8012694320620017</v>
      </c>
    </row>
    <row r="9" spans="1:8" ht="15.75">
      <c r="A9" s="585" t="s">
        <v>113</v>
      </c>
      <c r="B9" s="1345">
        <v>16077.95</v>
      </c>
      <c r="C9" s="1345">
        <v>15525.361999999999</v>
      </c>
      <c r="D9" s="1346">
        <v>3.5592600030839963</v>
      </c>
    </row>
    <row r="10" spans="1:8" ht="15.75">
      <c r="A10" s="585" t="s">
        <v>114</v>
      </c>
      <c r="B10" s="1345">
        <v>23410.25</v>
      </c>
      <c r="C10" s="1597" t="s">
        <v>208</v>
      </c>
      <c r="D10" s="1346" t="s">
        <v>80</v>
      </c>
    </row>
    <row r="11" spans="1:8" ht="16.5" thickBot="1">
      <c r="A11" s="1341" t="s">
        <v>115</v>
      </c>
      <c r="B11" s="1347">
        <v>18981.731</v>
      </c>
      <c r="C11" s="1347">
        <v>18647.933000000001</v>
      </c>
      <c r="D11" s="1348">
        <v>1.7899999962462265</v>
      </c>
    </row>
    <row r="12" spans="1:8" ht="15.75">
      <c r="A12" s="1342" t="s">
        <v>261</v>
      </c>
      <c r="B12" s="1349">
        <v>15215.424999999999</v>
      </c>
      <c r="C12" s="1349">
        <v>14762.132</v>
      </c>
      <c r="D12" s="1350">
        <v>3.0706472479720386</v>
      </c>
    </row>
    <row r="13" spans="1:8" ht="13.5" customHeight="1">
      <c r="A13" s="585" t="s">
        <v>113</v>
      </c>
      <c r="B13" s="1353" t="s">
        <v>208</v>
      </c>
      <c r="C13" s="1353" t="s">
        <v>80</v>
      </c>
      <c r="D13" s="1346" t="s">
        <v>80</v>
      </c>
    </row>
    <row r="14" spans="1:8" ht="14.25" customHeight="1">
      <c r="A14" s="585" t="s">
        <v>114</v>
      </c>
      <c r="B14" s="1597" t="s">
        <v>208</v>
      </c>
      <c r="C14" s="1597" t="s">
        <v>208</v>
      </c>
      <c r="D14" s="1346" t="s">
        <v>80</v>
      </c>
    </row>
    <row r="15" spans="1:8" ht="16.5" customHeight="1" thickBot="1">
      <c r="A15" s="586" t="s">
        <v>115</v>
      </c>
      <c r="B15" s="1351">
        <v>14566.74</v>
      </c>
      <c r="C15" s="1351">
        <v>14153.386</v>
      </c>
      <c r="D15" s="1352">
        <v>2.9205308185617165</v>
      </c>
    </row>
    <row r="16" spans="1:8" ht="15.75">
      <c r="A16" s="87" t="s">
        <v>262</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9" sqref="H9"/>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504</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445" t="s">
        <v>471</v>
      </c>
      <c r="B5" s="1329" t="s">
        <v>468</v>
      </c>
      <c r="C5" s="1330"/>
      <c r="D5" s="1331"/>
      <c r="E5" s="1335" t="s">
        <v>265</v>
      </c>
      <c r="F5" s="1336"/>
      <c r="G5" s="1337"/>
      <c r="H5" s="1212"/>
    </row>
    <row r="6" spans="1:8" s="1213" customFormat="1" ht="30" customHeight="1" thickBot="1">
      <c r="A6" s="1446"/>
      <c r="B6" s="1332" t="s">
        <v>120</v>
      </c>
      <c r="C6" s="1333" t="s">
        <v>121</v>
      </c>
      <c r="D6" s="1334" t="s">
        <v>467</v>
      </c>
      <c r="E6" s="1338" t="s">
        <v>120</v>
      </c>
      <c r="F6" s="1339" t="s">
        <v>121</v>
      </c>
      <c r="G6" s="1340" t="s">
        <v>467</v>
      </c>
      <c r="H6" s="1212"/>
    </row>
    <row r="7" spans="1:8" s="1219" customFormat="1" ht="24.95" customHeight="1" thickBot="1">
      <c r="A7" s="1354" t="s">
        <v>488</v>
      </c>
      <c r="B7" s="1373">
        <v>36855.07</v>
      </c>
      <c r="C7" s="1374">
        <v>30790.504000000001</v>
      </c>
      <c r="D7" s="1398" t="s">
        <v>208</v>
      </c>
      <c r="E7" s="1375">
        <v>10.831619288231693</v>
      </c>
      <c r="F7" s="1376">
        <v>2.5114972303205199</v>
      </c>
      <c r="G7" s="1377" t="s">
        <v>80</v>
      </c>
      <c r="H7" s="1218"/>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I-XI_2021</vt:lpstr>
      <vt:lpstr>Eksport I-XI_2021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2022-01-20T14:24:13Z</dcterms:modified>
</cp:coreProperties>
</file>