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filterPrivacy="1" defaultThemeVersion="124226"/>
  <xr:revisionPtr revIDLastSave="0" documentId="8_{B8540B8C-3A79-4594-A68A-F9C94AFA3B11}" xr6:coauthVersionLast="36" xr6:coauthVersionMax="36" xr10:uidLastSave="{00000000-0000-0000-0000-000000000000}"/>
  <bookViews>
    <workbookView xWindow="240" yWindow="705" windowWidth="14805" windowHeight="7410" xr2:uid="{00000000-000D-0000-FFFF-FFFF00000000}"/>
  </bookViews>
  <sheets>
    <sheet name=" 1 -Gęstość zaludnienia" sheetId="2" r:id="rId1"/>
    <sheet name="2 - Liczba linii" sheetId="6" r:id="rId2"/>
    <sheet name="3 - Długośc linii" sheetId="7" r:id="rId3"/>
    <sheet name="4 - Liczba zatrzymań " sheetId="8" r:id="rId4"/>
    <sheet name="5-Liczba przystanków i dworców" sheetId="11" r:id="rId5"/>
    <sheet name="Wskaźnik dochodó" sheetId="9" r:id="rId6"/>
    <sheet name="dostępność komunikacyjna" sheetId="15" r:id="rId7"/>
    <sheet name="Punktacja ogółem" sheetId="13" r:id="rId8"/>
  </sheets>
  <definedNames>
    <definedName name="_xlnm._FilterDatabase" localSheetId="0" hidden="1">' 1 -Gęstość zaludnienia'!$B$3:$G$6</definedName>
    <definedName name="_xlnm._FilterDatabase" localSheetId="1" hidden="1">'2 - Liczba linii'!$B$5:$C$6</definedName>
  </definedNames>
  <calcPr calcId="191029"/>
</workbook>
</file>

<file path=xl/calcChain.xml><?xml version="1.0" encoding="utf-8"?>
<calcChain xmlns="http://schemas.openxmlformats.org/spreadsheetml/2006/main">
  <c r="F4" i="13" l="1"/>
  <c r="E6" i="2" l="1"/>
  <c r="E5" i="9" l="1"/>
  <c r="H3" i="13" s="1"/>
  <c r="E6" i="9"/>
  <c r="H4" i="13" s="1"/>
  <c r="E5" i="2" l="1"/>
  <c r="E6" i="11" l="1"/>
  <c r="E6" i="15"/>
  <c r="I4" i="13" s="1"/>
  <c r="E5" i="15"/>
  <c r="I3" i="13" s="1"/>
  <c r="E5" i="11" l="1"/>
  <c r="G6" i="11" l="1"/>
  <c r="G4" i="13" s="1"/>
  <c r="G5" i="11"/>
  <c r="G3" i="13" s="1"/>
  <c r="E5" i="7" l="1"/>
  <c r="G6" i="2" l="1"/>
  <c r="C4" i="13" s="1"/>
  <c r="G5" i="2" l="1"/>
  <c r="C3" i="13" s="1"/>
  <c r="E6" i="7" l="1"/>
  <c r="E3" i="13" l="1"/>
  <c r="E4" i="13"/>
  <c r="E6" i="6"/>
  <c r="E6" i="8" l="1"/>
  <c r="E5" i="8" l="1"/>
  <c r="F3" i="13" s="1"/>
  <c r="E5" i="6"/>
  <c r="D4" i="13" l="1"/>
  <c r="J4" i="13" s="1"/>
  <c r="D3" i="13"/>
  <c r="J3" i="13"/>
</calcChain>
</file>

<file path=xl/sharedStrings.xml><?xml version="1.0" encoding="utf-8"?>
<sst xmlns="http://schemas.openxmlformats.org/spreadsheetml/2006/main" count="141" uniqueCount="51">
  <si>
    <t>Organizator</t>
  </si>
  <si>
    <t>Liczba mieszkańców obszaru właściwości organizatora</t>
  </si>
  <si>
    <t>Wskaźnik dochodów podatkowych na 1 mieszkańca</t>
  </si>
  <si>
    <t xml:space="preserve">Lp. </t>
  </si>
  <si>
    <t>Długość linni</t>
  </si>
  <si>
    <t>Liczba linii</t>
  </si>
  <si>
    <t>Liczba linii komuniakcyjnych, dla których organizator złożył wniosek</t>
  </si>
  <si>
    <t>Długośc linii komunikacyjnych, dla których organizator złożył wniosek, które nie funkcjonowały co najmniej 3 miesiące przed wejściem w życie ustawy</t>
  </si>
  <si>
    <t>Liczba zatrzymań autobusów</t>
  </si>
  <si>
    <t>Liczba zatrzymań autobusu na przystankach komunikacyjnych na liniach komuniakcyjnych, które nie funkcjonowały co najmniej 3 miesiące przed wejściem w życie ustawy</t>
  </si>
  <si>
    <t>1.</t>
  </si>
  <si>
    <t>2.</t>
  </si>
  <si>
    <t>3.</t>
  </si>
  <si>
    <t>4.</t>
  </si>
  <si>
    <t>5.</t>
  </si>
  <si>
    <t>6.</t>
  </si>
  <si>
    <t>Gęstość</t>
  </si>
  <si>
    <t>Liczba wszystkich przystanków</t>
  </si>
  <si>
    <t>Liczba przystanków dostosowanych do osób z niepełnosprawnościami</t>
  </si>
  <si>
    <t>współczynnik</t>
  </si>
  <si>
    <t>punktacja</t>
  </si>
  <si>
    <t>Gęstość zaludnienia</t>
  </si>
  <si>
    <t>LP.</t>
  </si>
  <si>
    <t>Punktacja ogółem</t>
  </si>
  <si>
    <t>punkty</t>
  </si>
  <si>
    <t>Dostosowanie dla osób z niepełnosprawnościami</t>
  </si>
  <si>
    <t>PUNKTACJA OGÓŁEM</t>
  </si>
  <si>
    <t>Załącznik nr 1</t>
  </si>
  <si>
    <t>Załącznik nr 2</t>
  </si>
  <si>
    <t>Załącznik nr 3</t>
  </si>
  <si>
    <t>Załącznik nr 4</t>
  </si>
  <si>
    <t>Załącznik nr 5</t>
  </si>
  <si>
    <t>Załącznik nr 6</t>
  </si>
  <si>
    <t>Gęstość zaludnienia
załącznik nr 1</t>
  </si>
  <si>
    <t>Liczba linii
załącznik nr 2</t>
  </si>
  <si>
    <t>Długość linii
załącznik nr 3</t>
  </si>
  <si>
    <t>Liczba zastrzymań
załącznik nr 4</t>
  </si>
  <si>
    <t>Dostępność dla osób z niepełnosprawnościami
załącznik nr 5</t>
  </si>
  <si>
    <t>dochodowość
załącznik nr 6</t>
  </si>
  <si>
    <r>
      <t>Powierzchnia obszaru właściwości organizatora
km</t>
    </r>
    <r>
      <rPr>
        <vertAlign val="superscript"/>
        <sz val="10"/>
        <color theme="1"/>
        <rFont val="Arial"/>
        <family val="2"/>
        <charset val="238"/>
      </rPr>
      <t>2</t>
    </r>
  </si>
  <si>
    <t>Punkty</t>
  </si>
  <si>
    <t>stosunek liczby przystanków dostosowanych do osób z niepełnosprawnościami do liczby wszsytkich przystanków
%</t>
  </si>
  <si>
    <t>Załącznik nr 7</t>
  </si>
  <si>
    <t>Zapewnienie dostępności komunikacyjnej terenów objętych przedsięwzięciami lub inwestycjami powiązanymi z przedsięwzięciem infrastrukturalnym</t>
  </si>
  <si>
    <t xml:space="preserve">liczba przystanków komunikacyjnych i dworców (…) </t>
  </si>
  <si>
    <t>Bierawa</t>
  </si>
  <si>
    <t>Dostępność komunikacyjna
załącznik nr 7</t>
  </si>
  <si>
    <t>5=4*współczynnik</t>
  </si>
  <si>
    <t>ostateczna ilość punktów</t>
  </si>
  <si>
    <t>7=6*współczynnik</t>
  </si>
  <si>
    <t xml:space="preserve">Jedź z nami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</si>
</sst>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  <font>
      <i/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3" fontId="6" fillId="0" borderId="0" applyFont="0" applyFill="0" applyBorder="0" applyAlignment="0" applyProtection="0"/>
  </cellStyleXfs>
  <cellXfs count="52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4" fontId="1" fillId="0" borderId="1" xfId="0" applyNumberFormat="1" applyFont="1" applyBorder="1"/>
    <xf numFmtId="0" fontId="4" fillId="0" borderId="0" xfId="0" applyFont="1"/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Border="1"/>
    <xf numFmtId="0" fontId="1" fillId="0" borderId="1" xfId="0" applyFont="1" applyBorder="1"/>
    <xf numFmtId="0" fontId="0" fillId="0" borderId="1" xfId="0" applyBorder="1"/>
    <xf numFmtId="3" fontId="1" fillId="0" borderId="1" xfId="0" applyNumberFormat="1" applyFont="1" applyBorder="1"/>
    <xf numFmtId="0" fontId="0" fillId="0" borderId="1" xfId="0" applyFill="1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/>
    <xf numFmtId="3" fontId="0" fillId="0" borderId="1" xfId="0" applyNumberFormat="1" applyFill="1" applyBorder="1"/>
    <xf numFmtId="10" fontId="0" fillId="0" borderId="1" xfId="0" applyNumberFormat="1" applyFill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right" vertical="center"/>
    </xf>
    <xf numFmtId="2" fontId="0" fillId="0" borderId="1" xfId="0" applyNumberFormat="1" applyBorder="1" applyAlignment="1">
      <alignment horizontal="right"/>
    </xf>
    <xf numFmtId="0" fontId="0" fillId="0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3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0" fillId="0" borderId="4" xfId="0" applyNumberFormat="1" applyBorder="1"/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3">
    <cellStyle name="Dziesiętny 2" xfId="2" xr:uid="{00000000-0005-0000-0000-000000000000}"/>
    <cellStyle name="Normalny" xfId="0" builtinId="0"/>
    <cellStyle name="Normalny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"/>
  <sheetViews>
    <sheetView tabSelected="1" workbookViewId="0">
      <selection activeCell="C6" sqref="C6"/>
    </sheetView>
  </sheetViews>
  <sheetFormatPr defaultRowHeight="15" x14ac:dyDescent="0.25"/>
  <cols>
    <col min="1" max="1" width="4.42578125" customWidth="1"/>
    <col min="2" max="2" width="38.7109375" customWidth="1"/>
    <col min="3" max="3" width="26.28515625" customWidth="1"/>
    <col min="4" max="4" width="21.5703125" customWidth="1"/>
    <col min="5" max="5" width="17.85546875" customWidth="1"/>
    <col min="6" max="6" width="12.140625" customWidth="1"/>
    <col min="7" max="7" width="17.5703125" customWidth="1"/>
    <col min="10" max="10" width="9.140625" customWidth="1"/>
  </cols>
  <sheetData>
    <row r="1" spans="1:7" x14ac:dyDescent="0.25">
      <c r="F1" t="s">
        <v>27</v>
      </c>
    </row>
    <row r="2" spans="1:7" ht="15" customHeight="1" x14ac:dyDescent="0.25">
      <c r="A2" s="42" t="s">
        <v>21</v>
      </c>
      <c r="B2" s="42"/>
      <c r="C2" s="42"/>
      <c r="D2" s="42"/>
      <c r="E2" s="42"/>
      <c r="F2" s="39" t="s">
        <v>19</v>
      </c>
      <c r="G2" s="37">
        <v>0.15</v>
      </c>
    </row>
    <row r="3" spans="1:7" ht="45.75" customHeight="1" x14ac:dyDescent="0.25">
      <c r="A3" s="2"/>
      <c r="B3" s="26" t="s">
        <v>0</v>
      </c>
      <c r="C3" s="2" t="s">
        <v>39</v>
      </c>
      <c r="D3" s="2" t="s">
        <v>1</v>
      </c>
      <c r="E3" s="2" t="s">
        <v>16</v>
      </c>
      <c r="F3" s="40" t="s">
        <v>24</v>
      </c>
      <c r="G3" s="23" t="s">
        <v>48</v>
      </c>
    </row>
    <row r="4" spans="1:7" ht="14.25" customHeight="1" x14ac:dyDescent="0.25">
      <c r="A4" s="32" t="s">
        <v>10</v>
      </c>
      <c r="B4" s="32" t="s">
        <v>11</v>
      </c>
      <c r="C4" s="32" t="s">
        <v>12</v>
      </c>
      <c r="D4" s="32" t="s">
        <v>13</v>
      </c>
      <c r="E4" s="32" t="s">
        <v>14</v>
      </c>
      <c r="F4" s="32" t="s">
        <v>15</v>
      </c>
      <c r="G4" s="33" t="s">
        <v>49</v>
      </c>
    </row>
    <row r="5" spans="1:7" x14ac:dyDescent="0.25">
      <c r="A5" s="1" t="s">
        <v>10</v>
      </c>
      <c r="B5" s="18" t="s">
        <v>45</v>
      </c>
      <c r="C5" s="15">
        <v>119</v>
      </c>
      <c r="D5" s="15">
        <v>7895</v>
      </c>
      <c r="E5" s="10">
        <f t="shared" ref="E5" si="0">D5/C5</f>
        <v>66.344537815126046</v>
      </c>
      <c r="F5" s="15">
        <v>500</v>
      </c>
      <c r="G5" s="15">
        <f t="shared" ref="G5:G6" si="1">F5*$G$2</f>
        <v>75</v>
      </c>
    </row>
    <row r="6" spans="1:7" x14ac:dyDescent="0.25">
      <c r="A6" s="14" t="s">
        <v>11</v>
      </c>
      <c r="B6" s="18" t="s">
        <v>50</v>
      </c>
      <c r="C6" s="15">
        <v>999</v>
      </c>
      <c r="D6" s="15">
        <v>124404</v>
      </c>
      <c r="E6" s="20">
        <f>D6/C6</f>
        <v>124.52852852852853</v>
      </c>
      <c r="F6" s="15">
        <v>499</v>
      </c>
      <c r="G6" s="15">
        <f t="shared" si="1"/>
        <v>74.849999999999994</v>
      </c>
    </row>
  </sheetData>
  <autoFilter ref="B3:G6" xr:uid="{00000000-0009-0000-0000-000001000000}">
    <sortState ref="B4:G13">
      <sortCondition ref="E3:E13"/>
    </sortState>
  </autoFilter>
  <sortState ref="B5:E14">
    <sortCondition ref="E5:E14"/>
  </sortState>
  <mergeCells count="1">
    <mergeCell ref="A2:E2"/>
  </mergeCells>
  <pageMargins left="0.7" right="0.7" top="0.75" bottom="0.75" header="0.3" footer="0.3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workbookViewId="0">
      <selection activeCell="F13" sqref="F13"/>
    </sheetView>
  </sheetViews>
  <sheetFormatPr defaultRowHeight="15" x14ac:dyDescent="0.25"/>
  <cols>
    <col min="1" max="1" width="4.42578125" customWidth="1"/>
    <col min="2" max="2" width="33.28515625" customWidth="1"/>
    <col min="3" max="3" width="34.85546875" customWidth="1"/>
    <col min="4" max="4" width="13.5703125" customWidth="1"/>
    <col min="5" max="5" width="19.42578125" customWidth="1"/>
  </cols>
  <sheetData>
    <row r="1" spans="1:5" x14ac:dyDescent="0.25">
      <c r="D1" t="s">
        <v>28</v>
      </c>
    </row>
    <row r="2" spans="1:5" x14ac:dyDescent="0.25">
      <c r="A2" s="43" t="s">
        <v>5</v>
      </c>
      <c r="B2" s="44"/>
      <c r="C2" s="45"/>
      <c r="D2" s="29" t="s">
        <v>19</v>
      </c>
      <c r="E2" s="37">
        <v>0.25</v>
      </c>
    </row>
    <row r="3" spans="1:5" ht="30.75" customHeight="1" x14ac:dyDescent="0.25">
      <c r="A3" s="3" t="s">
        <v>3</v>
      </c>
      <c r="B3" s="3" t="s">
        <v>0</v>
      </c>
      <c r="C3" s="2" t="s">
        <v>6</v>
      </c>
      <c r="D3" s="2" t="s">
        <v>20</v>
      </c>
      <c r="E3" s="23" t="s">
        <v>48</v>
      </c>
    </row>
    <row r="4" spans="1:5" ht="14.25" customHeight="1" x14ac:dyDescent="0.25">
      <c r="A4" s="32" t="s">
        <v>10</v>
      </c>
      <c r="B4" s="32" t="s">
        <v>11</v>
      </c>
      <c r="C4" s="32" t="s">
        <v>12</v>
      </c>
      <c r="D4" s="32" t="s">
        <v>13</v>
      </c>
      <c r="E4" s="33" t="s">
        <v>47</v>
      </c>
    </row>
    <row r="5" spans="1:5" x14ac:dyDescent="0.25">
      <c r="A5" s="1" t="s">
        <v>10</v>
      </c>
      <c r="B5" s="18" t="s">
        <v>50</v>
      </c>
      <c r="C5" s="13">
        <v>9</v>
      </c>
      <c r="D5" s="7">
        <v>500</v>
      </c>
      <c r="E5" s="7">
        <f>D5*$E$2</f>
        <v>125</v>
      </c>
    </row>
    <row r="6" spans="1:5" x14ac:dyDescent="0.25">
      <c r="A6" s="18" t="s">
        <v>11</v>
      </c>
      <c r="B6" s="18" t="s">
        <v>45</v>
      </c>
      <c r="C6" s="13">
        <v>2</v>
      </c>
      <c r="D6" s="7">
        <v>499</v>
      </c>
      <c r="E6" s="7">
        <f>D6*$E$2</f>
        <v>124.75</v>
      </c>
    </row>
  </sheetData>
  <sortState ref="B5:E6">
    <sortCondition descending="1" ref="E5:E6"/>
  </sortState>
  <mergeCells count="1">
    <mergeCell ref="A2:C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"/>
  <sheetViews>
    <sheetView workbookViewId="0">
      <selection activeCell="E15" sqref="E15"/>
    </sheetView>
  </sheetViews>
  <sheetFormatPr defaultRowHeight="15" x14ac:dyDescent="0.25"/>
  <cols>
    <col min="1" max="1" width="5.42578125" customWidth="1"/>
    <col min="2" max="2" width="37.140625" customWidth="1"/>
    <col min="3" max="3" width="30.28515625" customWidth="1"/>
    <col min="4" max="4" width="17.7109375" customWidth="1"/>
    <col min="5" max="5" width="18.28515625" customWidth="1"/>
  </cols>
  <sheetData>
    <row r="1" spans="1:5" x14ac:dyDescent="0.25">
      <c r="E1" t="s">
        <v>29</v>
      </c>
    </row>
    <row r="2" spans="1:5" x14ac:dyDescent="0.25">
      <c r="A2" s="43" t="s">
        <v>4</v>
      </c>
      <c r="B2" s="46"/>
      <c r="C2" s="47"/>
      <c r="D2" s="29" t="s">
        <v>19</v>
      </c>
      <c r="E2" s="35">
        <v>0.09</v>
      </c>
    </row>
    <row r="3" spans="1:5" ht="63.75" customHeight="1" x14ac:dyDescent="0.25">
      <c r="A3" s="2" t="s">
        <v>3</v>
      </c>
      <c r="B3" s="2" t="s">
        <v>0</v>
      </c>
      <c r="C3" s="2" t="s">
        <v>7</v>
      </c>
      <c r="D3" s="24" t="s">
        <v>20</v>
      </c>
      <c r="E3" s="23" t="s">
        <v>48</v>
      </c>
    </row>
    <row r="4" spans="1:5" ht="14.25" customHeight="1" x14ac:dyDescent="0.25">
      <c r="A4" s="32" t="s">
        <v>10</v>
      </c>
      <c r="B4" s="32" t="s">
        <v>11</v>
      </c>
      <c r="C4" s="32" t="s">
        <v>12</v>
      </c>
      <c r="D4" s="32" t="s">
        <v>13</v>
      </c>
      <c r="E4" s="33" t="s">
        <v>47</v>
      </c>
    </row>
    <row r="5" spans="1:5" x14ac:dyDescent="0.25">
      <c r="A5" s="1" t="s">
        <v>10</v>
      </c>
      <c r="B5" s="18" t="s">
        <v>50</v>
      </c>
      <c r="C5" s="8">
        <v>236</v>
      </c>
      <c r="D5" s="7">
        <v>500</v>
      </c>
      <c r="E5" s="7">
        <f>D5*$E$2</f>
        <v>45</v>
      </c>
    </row>
    <row r="6" spans="1:5" x14ac:dyDescent="0.25">
      <c r="A6" s="14" t="s">
        <v>11</v>
      </c>
      <c r="B6" s="18" t="s">
        <v>45</v>
      </c>
      <c r="C6" s="8">
        <v>104.9</v>
      </c>
      <c r="D6" s="7">
        <v>499</v>
      </c>
      <c r="E6" s="7">
        <f>D6*$E$2</f>
        <v>44.91</v>
      </c>
    </row>
  </sheetData>
  <sortState ref="B5:E6">
    <sortCondition descending="1" ref="E5:E6"/>
  </sortState>
  <mergeCells count="1">
    <mergeCell ref="A2:C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"/>
  <sheetViews>
    <sheetView workbookViewId="0">
      <selection activeCell="D7" sqref="D7"/>
    </sheetView>
  </sheetViews>
  <sheetFormatPr defaultRowHeight="15" x14ac:dyDescent="0.25"/>
  <cols>
    <col min="2" max="2" width="38" customWidth="1"/>
    <col min="3" max="3" width="28.7109375" customWidth="1"/>
    <col min="4" max="4" width="13.5703125" customWidth="1"/>
    <col min="5" max="5" width="18.140625" customWidth="1"/>
  </cols>
  <sheetData>
    <row r="1" spans="1:5" x14ac:dyDescent="0.25">
      <c r="E1" t="s">
        <v>30</v>
      </c>
    </row>
    <row r="2" spans="1:5" x14ac:dyDescent="0.25">
      <c r="A2" s="43" t="s">
        <v>8</v>
      </c>
      <c r="B2" s="46"/>
      <c r="C2" s="47"/>
      <c r="D2" s="29" t="s">
        <v>19</v>
      </c>
      <c r="E2" s="37">
        <v>0.14000000000000001</v>
      </c>
    </row>
    <row r="3" spans="1:5" ht="84.75" customHeight="1" x14ac:dyDescent="0.25">
      <c r="A3" s="4" t="s">
        <v>3</v>
      </c>
      <c r="B3" s="2" t="s">
        <v>0</v>
      </c>
      <c r="C3" s="2" t="s">
        <v>9</v>
      </c>
      <c r="D3" s="24" t="s">
        <v>20</v>
      </c>
      <c r="E3" s="23" t="s">
        <v>48</v>
      </c>
    </row>
    <row r="4" spans="1:5" ht="14.25" customHeight="1" x14ac:dyDescent="0.25">
      <c r="A4" s="32" t="s">
        <v>10</v>
      </c>
      <c r="B4" s="32" t="s">
        <v>11</v>
      </c>
      <c r="C4" s="32" t="s">
        <v>12</v>
      </c>
      <c r="D4" s="32" t="s">
        <v>13</v>
      </c>
      <c r="E4" s="33" t="s">
        <v>47</v>
      </c>
    </row>
    <row r="5" spans="1:5" x14ac:dyDescent="0.25">
      <c r="A5" s="1" t="s">
        <v>10</v>
      </c>
      <c r="B5" s="18" t="s">
        <v>45</v>
      </c>
      <c r="C5" s="13">
        <v>47249</v>
      </c>
      <c r="D5" s="17">
        <v>500</v>
      </c>
      <c r="E5" s="7">
        <f t="shared" ref="E5:E6" si="0">D5*$E$2</f>
        <v>70</v>
      </c>
    </row>
    <row r="6" spans="1:5" x14ac:dyDescent="0.25">
      <c r="A6" s="1" t="s">
        <v>11</v>
      </c>
      <c r="B6" s="18" t="s">
        <v>50</v>
      </c>
      <c r="C6" s="16">
        <v>22401</v>
      </c>
      <c r="D6" s="17">
        <v>499</v>
      </c>
      <c r="E6" s="7">
        <f t="shared" si="0"/>
        <v>69.860000000000014</v>
      </c>
    </row>
  </sheetData>
  <sortState ref="B5:C14">
    <sortCondition descending="1" ref="C5:C14"/>
  </sortState>
  <mergeCells count="1">
    <mergeCell ref="A2:C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6"/>
  <sheetViews>
    <sheetView workbookViewId="0">
      <selection activeCell="F7" sqref="F7"/>
    </sheetView>
  </sheetViews>
  <sheetFormatPr defaultRowHeight="15" x14ac:dyDescent="0.25"/>
  <cols>
    <col min="1" max="1" width="5.42578125" customWidth="1"/>
    <col min="2" max="2" width="37.140625" customWidth="1"/>
    <col min="3" max="3" width="27.5703125" customWidth="1"/>
    <col min="4" max="4" width="14.5703125" customWidth="1"/>
    <col min="5" max="5" width="26.42578125" customWidth="1"/>
    <col min="6" max="6" width="13.85546875" customWidth="1"/>
    <col min="7" max="7" width="19.5703125" customWidth="1"/>
  </cols>
  <sheetData>
    <row r="1" spans="1:7" x14ac:dyDescent="0.25">
      <c r="F1" t="s">
        <v>31</v>
      </c>
    </row>
    <row r="2" spans="1:7" x14ac:dyDescent="0.25">
      <c r="A2" s="48" t="s">
        <v>25</v>
      </c>
      <c r="B2" s="48"/>
      <c r="C2" s="48"/>
      <c r="D2" s="48"/>
      <c r="E2" s="48"/>
      <c r="F2" s="36" t="s">
        <v>19</v>
      </c>
      <c r="G2" s="37">
        <v>0.14000000000000001</v>
      </c>
    </row>
    <row r="3" spans="1:7" ht="93.75" customHeight="1" x14ac:dyDescent="0.25">
      <c r="A3" s="5" t="s">
        <v>3</v>
      </c>
      <c r="B3" s="28" t="s">
        <v>0</v>
      </c>
      <c r="C3" s="27" t="s">
        <v>18</v>
      </c>
      <c r="D3" s="27" t="s">
        <v>17</v>
      </c>
      <c r="E3" s="27" t="s">
        <v>41</v>
      </c>
      <c r="F3" s="38" t="s">
        <v>40</v>
      </c>
      <c r="G3" s="23" t="s">
        <v>48</v>
      </c>
    </row>
    <row r="4" spans="1:7" ht="14.25" customHeight="1" x14ac:dyDescent="0.25">
      <c r="A4" s="32" t="s">
        <v>10</v>
      </c>
      <c r="B4" s="32" t="s">
        <v>11</v>
      </c>
      <c r="C4" s="32" t="s">
        <v>12</v>
      </c>
      <c r="D4" s="32" t="s">
        <v>13</v>
      </c>
      <c r="E4" s="32" t="s">
        <v>14</v>
      </c>
      <c r="F4" s="32" t="s">
        <v>15</v>
      </c>
      <c r="G4" s="33" t="s">
        <v>49</v>
      </c>
    </row>
    <row r="5" spans="1:7" x14ac:dyDescent="0.25">
      <c r="A5" s="7" t="s">
        <v>10</v>
      </c>
      <c r="B5" s="18" t="s">
        <v>45</v>
      </c>
      <c r="C5" s="21">
        <v>0</v>
      </c>
      <c r="D5" s="21">
        <v>26</v>
      </c>
      <c r="E5" s="22">
        <f t="shared" ref="E5:E6" si="0">C5/D5</f>
        <v>0</v>
      </c>
      <c r="F5" s="7">
        <v>0</v>
      </c>
      <c r="G5" s="7">
        <f>F5*$G$2</f>
        <v>0</v>
      </c>
    </row>
    <row r="6" spans="1:7" x14ac:dyDescent="0.25">
      <c r="A6" s="7" t="s">
        <v>11</v>
      </c>
      <c r="B6" s="18" t="s">
        <v>50</v>
      </c>
      <c r="C6" s="13">
        <v>0</v>
      </c>
      <c r="D6" s="13">
        <v>114</v>
      </c>
      <c r="E6" s="22">
        <f t="shared" si="0"/>
        <v>0</v>
      </c>
      <c r="F6" s="7">
        <v>0</v>
      </c>
      <c r="G6" s="15">
        <f t="shared" ref="G6" si="1">F6*$G$2</f>
        <v>0</v>
      </c>
    </row>
  </sheetData>
  <sortState ref="B5:E14">
    <sortCondition descending="1" ref="E5:E14"/>
  </sortState>
  <mergeCells count="1">
    <mergeCell ref="A2:E2"/>
  </mergeCells>
  <pageMargins left="0.7" right="0.7" top="0.75" bottom="0.75" header="0.3" footer="0.3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6"/>
  <sheetViews>
    <sheetView workbookViewId="0">
      <selection activeCell="C7" sqref="C7"/>
    </sheetView>
  </sheetViews>
  <sheetFormatPr defaultRowHeight="15" x14ac:dyDescent="0.25"/>
  <cols>
    <col min="1" max="1" width="5.7109375" customWidth="1"/>
    <col min="2" max="2" width="37.28515625" customWidth="1"/>
    <col min="3" max="3" width="27.28515625" customWidth="1"/>
    <col min="4" max="4" width="14.5703125" customWidth="1"/>
    <col min="5" max="5" width="19.7109375" customWidth="1"/>
  </cols>
  <sheetData>
    <row r="1" spans="1:5" x14ac:dyDescent="0.25">
      <c r="E1" t="s">
        <v>32</v>
      </c>
    </row>
    <row r="2" spans="1:5" ht="16.5" customHeight="1" x14ac:dyDescent="0.25">
      <c r="A2" s="43" t="s">
        <v>2</v>
      </c>
      <c r="B2" s="46"/>
      <c r="C2" s="47"/>
      <c r="D2" s="29" t="s">
        <v>19</v>
      </c>
      <c r="E2" s="35">
        <v>0.19</v>
      </c>
    </row>
    <row r="3" spans="1:5" ht="44.25" customHeight="1" x14ac:dyDescent="0.25">
      <c r="A3" s="25" t="s">
        <v>3</v>
      </c>
      <c r="B3" s="25" t="s">
        <v>0</v>
      </c>
      <c r="C3" s="23" t="s">
        <v>2</v>
      </c>
      <c r="D3" s="23" t="s">
        <v>20</v>
      </c>
      <c r="E3" s="23" t="s">
        <v>48</v>
      </c>
    </row>
    <row r="4" spans="1:5" ht="14.25" customHeight="1" x14ac:dyDescent="0.25">
      <c r="A4" s="32" t="s">
        <v>10</v>
      </c>
      <c r="B4" s="32" t="s">
        <v>11</v>
      </c>
      <c r="C4" s="32" t="s">
        <v>12</v>
      </c>
      <c r="D4" s="32" t="s">
        <v>13</v>
      </c>
      <c r="E4" s="33" t="s">
        <v>47</v>
      </c>
    </row>
    <row r="5" spans="1:5" x14ac:dyDescent="0.25">
      <c r="A5" s="1" t="s">
        <v>10</v>
      </c>
      <c r="B5" s="18" t="s">
        <v>45</v>
      </c>
      <c r="C5" s="8">
        <v>2047.87</v>
      </c>
      <c r="D5" s="17">
        <v>500</v>
      </c>
      <c r="E5" s="17">
        <f t="shared" ref="E5:E6" si="0">D5*$E$2</f>
        <v>95</v>
      </c>
    </row>
    <row r="6" spans="1:5" x14ac:dyDescent="0.25">
      <c r="A6" s="1" t="s">
        <v>11</v>
      </c>
      <c r="B6" s="18" t="s">
        <v>50</v>
      </c>
      <c r="C6" s="8">
        <v>19985.57</v>
      </c>
      <c r="D6" s="7">
        <v>499</v>
      </c>
      <c r="E6" s="7">
        <f t="shared" si="0"/>
        <v>94.81</v>
      </c>
    </row>
  </sheetData>
  <sortState ref="B5:C14">
    <sortCondition ref="C5:C14"/>
  </sortState>
  <mergeCells count="1">
    <mergeCell ref="A2:C2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6"/>
  <sheetViews>
    <sheetView workbookViewId="0">
      <selection activeCell="E6" sqref="E6"/>
    </sheetView>
  </sheetViews>
  <sheetFormatPr defaultRowHeight="15" x14ac:dyDescent="0.25"/>
  <cols>
    <col min="1" max="1" width="5.7109375" customWidth="1"/>
    <col min="2" max="2" width="31.5703125" customWidth="1"/>
    <col min="3" max="3" width="47.28515625" customWidth="1"/>
    <col min="4" max="4" width="14.7109375" customWidth="1"/>
    <col min="5" max="5" width="20.5703125" customWidth="1"/>
  </cols>
  <sheetData>
    <row r="1" spans="1:5" x14ac:dyDescent="0.25">
      <c r="A1" s="15"/>
      <c r="B1" s="15"/>
      <c r="C1" s="15"/>
      <c r="D1" s="15"/>
      <c r="E1" s="15" t="s">
        <v>42</v>
      </c>
    </row>
    <row r="2" spans="1:5" ht="30.75" customHeight="1" x14ac:dyDescent="0.25">
      <c r="A2" s="49" t="s">
        <v>43</v>
      </c>
      <c r="B2" s="50"/>
      <c r="C2" s="51"/>
      <c r="D2" s="34" t="s">
        <v>19</v>
      </c>
      <c r="E2" s="34">
        <v>0.05</v>
      </c>
    </row>
    <row r="3" spans="1:5" ht="25.5" x14ac:dyDescent="0.25">
      <c r="A3" s="15" t="s">
        <v>3</v>
      </c>
      <c r="B3" s="28" t="s">
        <v>0</v>
      </c>
      <c r="C3" s="28" t="s">
        <v>44</v>
      </c>
      <c r="D3" s="28" t="s">
        <v>20</v>
      </c>
      <c r="E3" s="23" t="s">
        <v>48</v>
      </c>
    </row>
    <row r="4" spans="1:5" ht="14.25" customHeight="1" x14ac:dyDescent="0.25">
      <c r="A4" s="32" t="s">
        <v>10</v>
      </c>
      <c r="B4" s="32" t="s">
        <v>11</v>
      </c>
      <c r="C4" s="32" t="s">
        <v>12</v>
      </c>
      <c r="D4" s="32" t="s">
        <v>13</v>
      </c>
      <c r="E4" s="33" t="s">
        <v>47</v>
      </c>
    </row>
    <row r="5" spans="1:5" x14ac:dyDescent="0.25">
      <c r="A5" s="15" t="s">
        <v>10</v>
      </c>
      <c r="B5" s="18" t="s">
        <v>45</v>
      </c>
      <c r="C5" s="15">
        <v>0</v>
      </c>
      <c r="D5" s="15">
        <v>0</v>
      </c>
      <c r="E5" s="15">
        <f>D5*$E$2</f>
        <v>0</v>
      </c>
    </row>
    <row r="6" spans="1:5" x14ac:dyDescent="0.25">
      <c r="A6" s="15" t="s">
        <v>11</v>
      </c>
      <c r="B6" s="19" t="s">
        <v>50</v>
      </c>
      <c r="C6" s="15">
        <v>0</v>
      </c>
      <c r="D6" s="15">
        <v>0</v>
      </c>
      <c r="E6" s="15">
        <f t="shared" ref="E6" si="0">D6*$E$2</f>
        <v>0</v>
      </c>
    </row>
  </sheetData>
  <sortState ref="B5:C14">
    <sortCondition descending="1" ref="C5:C14"/>
  </sortState>
  <mergeCells count="1">
    <mergeCell ref="A2:C2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15"/>
  <sheetViews>
    <sheetView workbookViewId="0">
      <selection activeCell="H13" sqref="H13"/>
    </sheetView>
  </sheetViews>
  <sheetFormatPr defaultRowHeight="15" x14ac:dyDescent="0.25"/>
  <cols>
    <col min="1" max="1" width="6" customWidth="1"/>
    <col min="2" max="2" width="37.28515625" customWidth="1"/>
    <col min="3" max="3" width="18.7109375" bestFit="1" customWidth="1"/>
    <col min="4" max="4" width="15.140625" customWidth="1"/>
    <col min="5" max="6" width="14.85546875" customWidth="1"/>
    <col min="7" max="7" width="22.85546875" customWidth="1"/>
    <col min="8" max="8" width="17.85546875" customWidth="1"/>
    <col min="9" max="9" width="16.42578125" customWidth="1"/>
    <col min="10" max="10" width="19.85546875" customWidth="1"/>
  </cols>
  <sheetData>
    <row r="1" spans="1:10" x14ac:dyDescent="0.25">
      <c r="C1" s="11" t="s">
        <v>26</v>
      </c>
    </row>
    <row r="2" spans="1:10" ht="45" x14ac:dyDescent="0.25">
      <c r="A2" s="9" t="s">
        <v>22</v>
      </c>
      <c r="B2" s="9" t="s">
        <v>0</v>
      </c>
      <c r="C2" s="9" t="s">
        <v>33</v>
      </c>
      <c r="D2" s="9" t="s">
        <v>34</v>
      </c>
      <c r="E2" s="9" t="s">
        <v>35</v>
      </c>
      <c r="F2" s="9" t="s">
        <v>36</v>
      </c>
      <c r="G2" s="9" t="s">
        <v>37</v>
      </c>
      <c r="H2" s="9" t="s">
        <v>38</v>
      </c>
      <c r="I2" s="12" t="s">
        <v>46</v>
      </c>
      <c r="J2" s="12" t="s">
        <v>23</v>
      </c>
    </row>
    <row r="3" spans="1:10" x14ac:dyDescent="0.25">
      <c r="A3" s="6" t="s">
        <v>10</v>
      </c>
      <c r="B3" s="18" t="s">
        <v>45</v>
      </c>
      <c r="C3" s="8">
        <f>' 1 -Gęstość zaludnienia'!G5</f>
        <v>75</v>
      </c>
      <c r="D3" s="8">
        <f>'2 - Liczba linii'!E5</f>
        <v>125</v>
      </c>
      <c r="E3" s="8">
        <f>'3 - Długośc linii'!E5</f>
        <v>45</v>
      </c>
      <c r="F3" s="8">
        <f>'4 - Liczba zatrzymań '!E5</f>
        <v>70</v>
      </c>
      <c r="G3" s="41">
        <f>'5-Liczba przystanków i dworców'!G5</f>
        <v>0</v>
      </c>
      <c r="H3" s="8">
        <f>'Wskaźnik dochodó'!E5</f>
        <v>95</v>
      </c>
      <c r="I3" s="8">
        <f>'dostępność komunikacyjna'!E5</f>
        <v>0</v>
      </c>
      <c r="J3" s="8">
        <f t="shared" ref="J3:J4" si="0">SUM(C3:I3)</f>
        <v>410</v>
      </c>
    </row>
    <row r="4" spans="1:10" x14ac:dyDescent="0.25">
      <c r="A4" s="6" t="s">
        <v>11</v>
      </c>
      <c r="B4" s="18" t="s">
        <v>50</v>
      </c>
      <c r="C4" s="8">
        <f>' 1 -Gęstość zaludnienia'!G6</f>
        <v>74.849999999999994</v>
      </c>
      <c r="D4" s="8">
        <f>'2 - Liczba linii'!E6</f>
        <v>124.75</v>
      </c>
      <c r="E4" s="8">
        <f>'3 - Długośc linii'!E6</f>
        <v>44.91</v>
      </c>
      <c r="F4" s="8">
        <f>'4 - Liczba zatrzymań '!E6</f>
        <v>69.860000000000014</v>
      </c>
      <c r="G4" s="41">
        <f>'5-Liczba przystanków i dworców'!G6</f>
        <v>0</v>
      </c>
      <c r="H4" s="8">
        <f>'Wskaźnik dochodó'!E6</f>
        <v>94.81</v>
      </c>
      <c r="I4" s="8">
        <f>'dostępność komunikacyjna'!E6</f>
        <v>0</v>
      </c>
      <c r="J4" s="8">
        <f t="shared" si="0"/>
        <v>409.18</v>
      </c>
    </row>
    <row r="6" spans="1:10" x14ac:dyDescent="0.25">
      <c r="B6" s="30"/>
    </row>
    <row r="7" spans="1:10" x14ac:dyDescent="0.25">
      <c r="B7" s="30"/>
    </row>
    <row r="8" spans="1:10" x14ac:dyDescent="0.25">
      <c r="B8" s="30"/>
    </row>
    <row r="9" spans="1:10" x14ac:dyDescent="0.25">
      <c r="B9" s="30"/>
    </row>
    <row r="10" spans="1:10" x14ac:dyDescent="0.25">
      <c r="B10" s="31"/>
    </row>
    <row r="11" spans="1:10" x14ac:dyDescent="0.25">
      <c r="B11" s="30"/>
    </row>
    <row r="12" spans="1:10" x14ac:dyDescent="0.25">
      <c r="B12" s="30"/>
    </row>
    <row r="13" spans="1:10" x14ac:dyDescent="0.25">
      <c r="B13" s="30"/>
    </row>
    <row r="14" spans="1:10" x14ac:dyDescent="0.25">
      <c r="B14" s="30"/>
    </row>
    <row r="15" spans="1:10" x14ac:dyDescent="0.25">
      <c r="B15" s="30"/>
    </row>
  </sheetData>
  <sortState ref="B3:J12">
    <sortCondition descending="1" ref="J3:J12"/>
  </sortState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 1 -Gęstość zaludnienia</vt:lpstr>
      <vt:lpstr>2 - Liczba linii</vt:lpstr>
      <vt:lpstr>3 - Długośc linii</vt:lpstr>
      <vt:lpstr>4 - Liczba zatrzymań </vt:lpstr>
      <vt:lpstr>5-Liczba przystanków i dworców</vt:lpstr>
      <vt:lpstr>Wskaźnik dochodó</vt:lpstr>
      <vt:lpstr>dostępność komunikacyjna</vt:lpstr>
      <vt:lpstr>Punktacja ogółem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2021-07-19T06:51:25Z</dcterms:modified>
</cp:coreProperties>
</file>