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firstSheet="7" activeTab="16"/>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II_2020" sheetId="60" r:id="rId11"/>
    <sheet name="Eksport I-VII_2020" sheetId="61" r:id="rId12"/>
    <sheet name="Import_I-VII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I-VII_2020'!$A$6:$D$22</definedName>
    <definedName name="_xlnm._FilterDatabase" localSheetId="12" hidden="1">'Import_I-VII_2020'!$K$7:$N$33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J342" i="36" l="1"/>
  <c r="J343" i="36"/>
  <c r="J344" i="36"/>
  <c r="I342" i="36"/>
  <c r="I343" i="36"/>
  <c r="I344"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R508" i="36"/>
  <c r="P508" i="36"/>
  <c r="M508" i="36"/>
  <c r="L508" i="36"/>
  <c r="D508" i="36"/>
  <c r="C508" i="36"/>
  <c r="B508" i="36"/>
  <c r="Z507" i="36"/>
  <c r="W507" i="36"/>
  <c r="V507" i="36"/>
  <c r="S507" i="36"/>
  <c r="R507" i="36"/>
  <c r="P507" i="36"/>
  <c r="M507" i="36"/>
  <c r="D507" i="36"/>
  <c r="C507" i="36"/>
  <c r="B507" i="36"/>
  <c r="Z506" i="36"/>
  <c r="W506" i="36"/>
  <c r="S506" i="36"/>
  <c r="R506" i="36"/>
  <c r="P506" i="36"/>
  <c r="M506" i="36"/>
  <c r="J506" i="36"/>
  <c r="F506" i="36"/>
  <c r="D506" i="36"/>
  <c r="C506" i="36"/>
  <c r="B506" i="36"/>
  <c r="Z505" i="36"/>
  <c r="W505" i="36"/>
  <c r="S505" i="36"/>
  <c r="R505" i="36"/>
  <c r="P505" i="36"/>
  <c r="M505" i="36"/>
  <c r="D505" i="36"/>
  <c r="C505" i="36"/>
  <c r="B505" i="36"/>
  <c r="Z504" i="36"/>
  <c r="W504" i="36"/>
  <c r="S504" i="36"/>
  <c r="R504" i="36"/>
  <c r="Q504" i="36"/>
  <c r="P504" i="36"/>
  <c r="M504" i="36"/>
  <c r="D504" i="36"/>
  <c r="C504" i="36"/>
  <c r="B504" i="36"/>
  <c r="Z503" i="36"/>
  <c r="W503" i="36"/>
  <c r="S503" i="36"/>
  <c r="R503" i="36"/>
  <c r="Q503" i="36"/>
  <c r="P503" i="36"/>
  <c r="M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K508" i="36" s="1"/>
  <c r="J508" i="36"/>
  <c r="I508" i="36"/>
  <c r="H344" i="36"/>
  <c r="H508" i="36" s="1"/>
  <c r="G344" i="36"/>
  <c r="G508" i="36" s="1"/>
  <c r="F344" i="36"/>
  <c r="F508" i="36" s="1"/>
  <c r="E344" i="36"/>
  <c r="E508" i="36" s="1"/>
  <c r="D344" i="36"/>
  <c r="C344" i="36"/>
  <c r="B344" i="36"/>
  <c r="Z343" i="36"/>
  <c r="W343" i="36"/>
  <c r="V343" i="36"/>
  <c r="S343" i="36"/>
  <c r="R343" i="36"/>
  <c r="Q343" i="36"/>
  <c r="Q507" i="36" s="1"/>
  <c r="P343" i="36"/>
  <c r="M343" i="36"/>
  <c r="L343" i="36"/>
  <c r="L507" i="36" s="1"/>
  <c r="K343" i="36"/>
  <c r="K507" i="36" s="1"/>
  <c r="J507" i="36"/>
  <c r="I507" i="36"/>
  <c r="H343" i="36"/>
  <c r="H507" i="36" s="1"/>
  <c r="G343" i="36"/>
  <c r="G507" i="36" s="1"/>
  <c r="F343" i="36"/>
  <c r="F507" i="36" s="1"/>
  <c r="E343" i="36"/>
  <c r="E507" i="36" s="1"/>
  <c r="D343" i="36"/>
  <c r="C343" i="36"/>
  <c r="B343" i="36"/>
  <c r="Z342" i="36"/>
  <c r="W342" i="36"/>
  <c r="V342" i="36"/>
  <c r="V506" i="36" s="1"/>
  <c r="S342" i="36"/>
  <c r="R342" i="36"/>
  <c r="Q342" i="36"/>
  <c r="Q506" i="36" s="1"/>
  <c r="P342" i="36"/>
  <c r="M342" i="36"/>
  <c r="L342" i="36"/>
  <c r="L506" i="36" s="1"/>
  <c r="K342" i="36"/>
  <c r="K506" i="36" s="1"/>
  <c r="I506" i="36"/>
  <c r="H342" i="36"/>
  <c r="H506" i="36" s="1"/>
  <c r="G342" i="36"/>
  <c r="G506" i="36" s="1"/>
  <c r="F342" i="36"/>
  <c r="E342" i="36"/>
  <c r="E506" i="36" s="1"/>
  <c r="D342" i="36"/>
  <c r="C342" i="36"/>
  <c r="B342" i="36"/>
  <c r="Z341" i="36"/>
  <c r="W341" i="36"/>
  <c r="V341" i="36"/>
  <c r="V505" i="36" s="1"/>
  <c r="S341" i="36"/>
  <c r="R341" i="36"/>
  <c r="Q341" i="36"/>
  <c r="Q505" i="36" s="1"/>
  <c r="P341" i="36"/>
  <c r="M341" i="36"/>
  <c r="L341" i="36"/>
  <c r="L505" i="36" s="1"/>
  <c r="K341" i="36"/>
  <c r="K505" i="36" s="1"/>
  <c r="J341" i="36"/>
  <c r="J505" i="36" s="1"/>
  <c r="I341" i="36"/>
  <c r="I505" i="36" s="1"/>
  <c r="H341" i="36"/>
  <c r="H505" i="36" s="1"/>
  <c r="G341" i="36"/>
  <c r="G505" i="36" s="1"/>
  <c r="F341" i="36"/>
  <c r="F505" i="36" s="1"/>
  <c r="E341" i="36"/>
  <c r="E505" i="36" s="1"/>
  <c r="D341" i="36"/>
  <c r="C341" i="36"/>
  <c r="B341" i="36"/>
  <c r="Z340" i="36"/>
  <c r="W340" i="36"/>
  <c r="V340" i="36"/>
  <c r="V504" i="36" s="1"/>
  <c r="S340" i="36"/>
  <c r="R340" i="36"/>
  <c r="Q340" i="36"/>
  <c r="P340" i="36"/>
  <c r="M340" i="36"/>
  <c r="L340" i="36"/>
  <c r="L504" i="36" s="1"/>
  <c r="K340" i="36"/>
  <c r="K504" i="36" s="1"/>
  <c r="J340" i="36"/>
  <c r="J504" i="36" s="1"/>
  <c r="I340" i="36"/>
  <c r="I504" i="36" s="1"/>
  <c r="H340" i="36"/>
  <c r="H504" i="36" s="1"/>
  <c r="G340" i="36"/>
  <c r="G504" i="36" s="1"/>
  <c r="F340" i="36"/>
  <c r="F504" i="36" s="1"/>
  <c r="E340" i="36"/>
  <c r="E504" i="36" s="1"/>
  <c r="D340" i="36"/>
  <c r="C340" i="36"/>
  <c r="B340" i="36"/>
  <c r="Z339" i="36"/>
  <c r="W339" i="36"/>
  <c r="V339" i="36"/>
  <c r="V503" i="36" s="1"/>
  <c r="S339" i="36"/>
  <c r="R339" i="36"/>
  <c r="Q339" i="36"/>
  <c r="P339" i="36"/>
  <c r="M339" i="36"/>
  <c r="L339" i="36"/>
  <c r="L503" i="36" s="1"/>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<sst xmlns="http://schemas.openxmlformats.org/spreadsheetml/2006/main" count="6035" uniqueCount="494">
  <si>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</si>
  <si>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</si>
  <si>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</si>
  <si>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</si>
  <si>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</si>
  <si>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</si>
  <si>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</si>
  <si>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</si>
  <si>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</si>
  <si>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</si>
  <si>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</si>
  <si>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</si>
  <si>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</si>
  <si>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</si>
  <si>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</si>
  <si>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</si>
  <si>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</si>
  <si>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</si>
  <si>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</si>
  <si>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</si>
  <si>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</si>
  <si>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</si>
  <si>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</si>
  <si>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</si>
  <si>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</si>
  <si>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</si>
  <si>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</si>
  <si>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</si>
  <si>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</si>
  <si>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</si>
  <si>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</si>
  <si>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</si>
  <si>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</si>
  <si>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</si>
  <si>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</si>
  <si>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</si>
  <si>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</si>
  <si>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</si>
  <si>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</si>
  <si>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</si>
  <si>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</si>
  <si>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</si>
  <si>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</si>
  <si>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</si>
  <si>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</si>
  <si>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</si>
  <si>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</si>
  <si>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</si>
  <si>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</si>
  <si>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</si>
  <si>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</si>
  <si>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</si>
  <si>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</si>
  <si>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</si>
  <si>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</si>
  <si>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</si>
  <si>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</si>
  <si>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</si>
  <si>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</si>
  <si>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</si>
  <si>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</si>
  <si>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</si>
  <si>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</si>
  <si>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</si>
  <si>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</si>
  <si>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</si>
  <si>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</si>
  <si>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</si>
  <si>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</si>
  <si>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</si>
  <si>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</si>
  <si>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</si>
  <si>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</si>
  <si>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</si>
  <si>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</si>
  <si>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</si>
  <si>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</si>
  <si>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</si>
  <si>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</si>
  <si>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</si>
  <si>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</si>
  <si>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</si>
  <si>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</si>
  <si>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</si>
  <si>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</si>
  <si>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</si>
  <si>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</si>
  <si>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</si>
  <si>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</si>
  <si>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</si>
  <si>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</si>
  <si>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</si>
  <si>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</si>
  <si>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</si>
  <si>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</si>
  <si>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</si>
  <si>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</si>
  <si>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</si>
  <si>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</si>
  <si>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</si>
  <si>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</si>
  <si>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</si>
  <si>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</si>
  <si>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</si>
  <si>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</si>
  <si>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</si>
  <si>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</si>
  <si>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</si>
  <si>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</si>
  <si>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</si>
  <si>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</si>
  <si>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</si>
  <si>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</si>
  <si>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</si>
  <si>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</si>
  <si>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</si>
  <si>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</si>
  <si>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</si>
  <si>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</si>
  <si>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</si>
  <si>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</si>
  <si>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</si>
  <si>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</si>
  <si>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</si>
  <si>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</si>
  <si>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</si>
  <si>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</si>
  <si>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</si>
  <si>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</si>
  <si>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</si>
  <si>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</si>
  <si>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</si>
  <si>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</si>
  <si>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</si>
  <si>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</si>
  <si>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</si>
  <si>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</si>
  <si>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</si>
  <si>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</si>
  <si>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</si>
  <si>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</si>
  <si>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</si>
  <si>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</si>
  <si>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</si>
  <si>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</si>
  <si>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</si>
  <si>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</si>
  <si>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</si>
  <si>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</si>
  <si>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</si>
  <si>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</si>
  <si>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</si>
  <si>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</si>
  <si>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</si>
  <si>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</si>
  <si>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</si>
  <si>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</si>
  <si>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</si>
  <si>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</si>
  <si>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</si>
  <si>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</si>
  <si>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</si>
  <si>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</si>
  <si>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</si>
  <si>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</si>
  <si>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</si>
  <si>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</si>
  <si>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</si>
  <si>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</si>
  <si>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</si>
  <si>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</si>
  <si>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</si>
  <si>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</si>
  <si>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</si>
  <si>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</si>
  <si>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</si>
  <si>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</si>
  <si>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</si>
  <si>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</si>
  <si>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</si>
  <si>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</si>
  <si>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</si>
  <si>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</si>
  <si>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</si>
  <si>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</si>
  <si>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</si>
  <si>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</si>
  <si>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</si>
  <si>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</si>
  <si>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</si>
  <si>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</si>
  <si>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</si>
  <si>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</si>
  <si>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</si>
  <si>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</si>
  <si>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</si>
  <si>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</si>
  <si>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</si>
  <si>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</si>
  <si>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</si>
  <si>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</si>
  <si>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</si>
  <si>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</si>
  <si>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</si>
  <si>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</si>
  <si>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</si>
  <si>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</si>
  <si>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</si>
  <si>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</si>
  <si>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</si>
  <si>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</si>
  <si>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</si>
  <si>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</si>
  <si>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</si>
  <si>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</si>
  <si>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</si>
  <si>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</si>
  <si>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</si>
  <si>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</si>
  <si>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</si>
  <si>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</si>
  <si>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</si>
  <si>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</si>
  <si>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</si>
  <si>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</si>
  <si>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</si>
  <si>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</si>
  <si>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</si>
  <si>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</si>
  <si>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</si>
  <si>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</si>
  <si>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</si>
  <si>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</si>
  <si>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</si>
  <si>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</si>
  <si>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</si>
  <si>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</si>
  <si>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</si>
  <si>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</si>
  <si>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</si>
  <si>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</si>
  <si>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</si>
  <si>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</si>
  <si>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</si>
  <si>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</si>
  <si>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</si>
  <si>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</si>
  <si>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</si>
  <si>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</si>
  <si>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</si>
  <si>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</si>
  <si>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</si>
  <si>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</si>
  <si>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</si>
  <si>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</si>
  <si>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</si>
  <si>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</si>
  <si>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</si>
  <si>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</si>
  <si>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</si>
  <si>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</si>
  <si>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</si>
  <si>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</si>
  <si>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</si>
  <si>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</si>
  <si>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</si>
  <si>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</si>
  <si>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</si>
  <si>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</si>
  <si>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</si>
  <si>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</si>
  <si>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</si>
  <si>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</si>
  <si>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</si>
  <si>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</si>
  <si>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</si>
  <si>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</si>
  <si>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</si>
  <si>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</si>
  <si>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</si>
  <si>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</si>
  <si>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</si>
  <si>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</si>
  <si>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</si>
  <si>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</si>
  <si>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</si>
  <si>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</si>
  <si>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</si>
  <si>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</si>
  <si>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</si>
  <si>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</si>
  <si>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</si>
  <si>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</si>
  <si>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</si>
  <si>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</si>
  <si>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</si>
  <si>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</si>
  <si>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</si>
  <si>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</si>
  <si>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</si>
  <si>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</si>
  <si>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</si>
  <si>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</si>
  <si>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</si>
  <si>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</si>
  <si>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</si>
  <si>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</si>
  <si>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</si>
  <si>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</si>
  <si>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</si>
  <si>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</si>
  <si>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</si>
  <si>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</si>
  <si>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</si>
  <si>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</si>
  <si>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</si>
  <si>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</si>
  <si>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</si>
  <si>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</si>
  <si>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</si>
  <si>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</si>
  <si>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</si>
  <si>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</si>
  <si>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</si>
  <si>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</si>
  <si>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</si>
  <si>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</si>
  <si>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</si>
  <si>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</si>
  <si>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</si>
  <si>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</si>
  <si>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</si>
  <si>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</si>
  <si>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</si>
  <si>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</si>
  <si>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</si>
  <si>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</si>
  <si>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</si>
  <si>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</si>
  <si>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</si>
  <si>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</si>
  <si>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</si>
  <si>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</si>
  <si>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</si>
  <si>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</si>
  <si>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</si>
  <si>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</si>
  <si>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</si>
  <si>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</si>
  <si>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</si>
  <si>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</si>
  <si>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</si>
  <si>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</si>
  <si>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</si>
  <si>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</si>
  <si>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</si>
  <si>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</si>
  <si>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</si>
  <si>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</si>
  <si>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</si>
  <si>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</si>
  <si>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</si>
  <si>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</si>
  <si>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</si>
  <si>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</si>
  <si>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</si>
  <si>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</si>
  <si>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</si>
  <si>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</si>
  <si>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</si>
  <si>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</si>
  <si>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</si>
  <si>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</si>
  <si>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</si>
  <si>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</si>
  <si>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</si>
  <si>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</si>
  <si>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</si>
  <si>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</si>
  <si>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</si>
  <si>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</si>
  <si>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</si>
  <si>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</si>
  <si>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</si>
  <si>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</si>
  <si>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</si>
  <si>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</si>
  <si>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</si>
  <si>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</si>
  <si>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</si>
  <si>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</si>
  <si>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</si>
  <si>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</si>
  <si>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</si>
  <si>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</si>
  <si>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</si>
  <si>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</si>
  <si>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</si>
  <si>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</si>
  <si>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</si>
  <si>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</si>
  <si>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</si>
  <si>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</si>
  <si>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</si>
  <si>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</si>
  <si>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</si>
  <si>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</si>
  <si>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</si>
  <si>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</si>
  <si>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</si>
  <si>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</si>
  <si>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</si>
  <si>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</si>
  <si>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</si>
  <si>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</si>
  <si>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</si>
  <si>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</si>
  <si>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</si>
  <si>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</si>
  <si>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</si>
  <si>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</si>
  <si>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</si>
  <si>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</si>
  <si>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</si>
  <si>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</si>
  <si>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</si>
  <si>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</si>
  <si>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</si>
  <si>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</si>
  <si>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</si>
  <si>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</si>
  <si>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</si>
  <si>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</si>
  <si>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</si>
  <si>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</si>
  <si>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</si>
  <si>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</si>
  <si>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</si>
  <si>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</si>
  <si>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</si>
  <si>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</si>
  <si>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</si>
  <si>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</si>
  <si>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</si>
  <si>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</si>
  <si>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</si>
  <si>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</si>
  <si>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</si>
  <si>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</si>
  <si>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</si>
  <si>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</si>
  <si>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</si>
  <si>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</si>
  <si>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</si>
  <si>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</si>
  <si>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</si>
  <si>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</si>
  <si>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</si>
  <si>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</si>
  <si>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</si>
  <si>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</si>
  <si>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</si>
  <si>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</si>
  <si>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</si>
  <si>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</si>
  <si>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</si>
  <si>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</si>
  <si>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</si>
  <si>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Iran</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</si>
  <si>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</si>
  <si>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</si>
  <si>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</si>
  <si>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</si>
  <si>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I-VII 2020 r.</t>
    </r>
    <r>
      <rPr>
        <b/>
        <sz val="14"/>
        <color indexed="8"/>
        <rFont val="Arial"/>
        <family val="2"/>
        <charset val="238"/>
      </rPr>
      <t xml:space="preserve"> (dane wstępne)</t>
    </r>
  </si>
  <si>
    <t>OKRES: I-VII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</si>
  <si>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 2020 r. (dane wstępne) </t>
    </r>
    <r>
      <rPr>
        <b/>
        <sz val="11"/>
        <rFont val="Times New Roman"/>
        <family val="1"/>
        <charset val="238"/>
      </rPr>
      <t xml:space="preserve">w porównaniu do I-VII 2019 r. </t>
    </r>
    <r>
      <rPr>
        <i/>
        <sz val="11"/>
        <rFont val="Times New Roman"/>
        <family val="1"/>
        <charset val="238"/>
      </rPr>
      <t>(wg wstępnych danych Min. Finansów).</t>
    </r>
  </si>
  <si>
    <t>I-VII 2020 r. (wstępne)</t>
  </si>
  <si>
    <t>I-VII 2019 r.</t>
  </si>
  <si>
    <t>zmiana w stos. do I-VII 2019r. (%)</t>
  </si>
  <si>
    <t>Cypr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</si>
  <si>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 2020 r. (dane wstępne)  </t>
    </r>
    <r>
      <rPr>
        <b/>
        <sz val="11"/>
        <rFont val="Times New Roman"/>
        <family val="1"/>
        <charset val="238"/>
      </rPr>
      <t>w porównaniu do I-VII 2019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</si>
  <si>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 2020 r.</t>
    </r>
    <r>
      <rPr>
        <b/>
        <sz val="14"/>
        <color indexed="8"/>
        <rFont val="Arial"/>
        <family val="2"/>
        <charset val="238"/>
      </rPr>
      <t xml:space="preserve"> (dane wstępne)</t>
    </r>
  </si>
  <si>
    <t>OKRES: I-VII 2020 r. (wstępne) - ważniejsze państwa</t>
  </si>
  <si>
    <t>04.10.2020</t>
  </si>
  <si>
    <t>2020-10-04</t>
  </si>
  <si>
    <t>Tydzień 40</t>
  </si>
  <si>
    <t>28.09 - 04.10.2020r.</t>
  </si>
  <si>
    <t>Dane nie zostały przesłane - niektóre ceny takie same jak tydzień wcześniej: EL, MT</t>
  </si>
  <si>
    <t>NR 41/2020</t>
  </si>
  <si>
    <t>15.10.2020 r.</t>
  </si>
  <si>
    <t>Notowania z okresu: 05.10 - 11.10.2020r.</t>
  </si>
  <si>
    <r>
      <t xml:space="preserve">Tablica 5. Średnie ceny sprzedaży netto (bez VAT) elementów mięsa wołowego wg makroregionów </t>
    </r>
    <r>
      <rPr>
        <b/>
        <sz val="14"/>
        <color rgb="FF0000FF"/>
        <rFont val="Times New Roman CE"/>
        <family val="1"/>
        <charset val="238"/>
      </rPr>
      <t>w okresie: 05.10 - 11.10.2020</t>
    </r>
  </si>
  <si>
    <t>11.10.2020</t>
  </si>
  <si>
    <t>2020-10-05 - 2020-10-11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</si>
</sst>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2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3" fillId="0" borderId="0"/>
    <xf numFmtId="43" fontId="58" fillId="0" borderId="0" applyFont="0" applyFill="0" applyBorder="0" applyAlignment="0" applyProtection="0"/>
    <xf numFmtId="43" fontId="58" fillId="0" borderId="0" applyFont="0" applyFill="0" applyBorder="0" applyAlignment="0" applyProtection="0"/>
  </cellStyleXfs>
  <cellXfs count="1557">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24" fillId="0" borderId="0" xfId="0" applyFont="1" applyAlignment="1">
      <alignment horizontal="left" vertical="center"/>
    </xf>
    <xf numFmtId="14" fontId="5" fillId="0" borderId="47" xfId="0" applyNumberFormat="1" applyFont="1" applyBorder="1" applyAlignment="1">
      <alignment horizontal="center" vertical="center" wrapText="1"/>
    </xf>
    <xf numFmtId="0" fontId="200" fillId="60" borderId="0" xfId="188" applyFont="1" applyFill="1" applyBorder="1" applyAlignment="1">
      <alignment horizontal="center" vertical="center"/>
    </xf>
    <xf numFmtId="0" fontId="204" fillId="60" borderId="0" xfId="188" applyFont="1" applyFill="1" applyBorder="1" applyAlignment="1" applyProtection="1">
      <alignment horizontal="center" vertical="center"/>
      <protection locked="0"/>
    </xf>
    <xf numFmtId="2" fontId="204" fillId="60" borderId="2"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lignment horizontal="center" vertical="center"/>
    </xf>
    <xf numFmtId="2" fontId="204" fillId="64" borderId="3" xfId="188"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188" applyNumberFormat="1" applyFont="1" applyFill="1" applyBorder="1" applyAlignment="1">
      <alignment horizontal="center" vertical="center"/>
    </xf>
    <xf numFmtId="43" fontId="204" fillId="60" borderId="3" xfId="223" applyFont="1" applyFill="1" applyBorder="1" applyAlignment="1">
      <alignment horizontal="center" vertical="center"/>
    </xf>
    <xf numFmtId="0" fontId="200" fillId="60" borderId="0" xfId="188" applyFont="1" applyFill="1" applyBorder="1" applyAlignment="1">
      <alignment horizontal="center" vertical="center"/>
    </xf>
    <xf numFmtId="0" fontId="200" fillId="60" borderId="0" xfId="188" applyFont="1" applyFill="1" applyAlignment="1">
      <alignment vertical="center"/>
    </xf>
    <xf numFmtId="2" fontId="204" fillId="60" borderId="96" xfId="188" applyNumberFormat="1" applyFont="1" applyFill="1" applyBorder="1" applyAlignment="1">
      <alignment horizontal="center" vertical="center"/>
    </xf>
    <xf numFmtId="2" fontId="204" fillId="60" borderId="97" xfId="188" applyNumberFormat="1" applyFont="1" applyFill="1" applyBorder="1" applyAlignment="1">
      <alignment horizontal="center" vertical="center"/>
    </xf>
    <xf numFmtId="2" fontId="204" fillId="64" borderId="97" xfId="188"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188"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188" applyNumberFormat="1" applyFont="1" applyFill="1" applyBorder="1" applyAlignment="1">
      <alignment horizontal="center" vertical="center"/>
    </xf>
    <xf numFmtId="0" fontId="200" fillId="60" borderId="0" xfId="188" applyFont="1" applyFill="1"/>
    <xf numFmtId="171" fontId="204" fillId="60" borderId="96" xfId="99" applyNumberFormat="1" applyFont="1" applyFill="1" applyBorder="1" applyAlignment="1">
      <alignment horizontal="center" vertical="center"/>
    </xf>
    <xf numFmtId="2" fontId="204" fillId="60" borderId="100" xfId="188" applyNumberFormat="1" applyFont="1" applyFill="1" applyBorder="1" applyAlignment="1">
      <alignment horizontal="center" vertical="center"/>
    </xf>
    <xf numFmtId="2" fontId="204" fillId="60" borderId="101" xfId="188" applyNumberFormat="1" applyFont="1" applyFill="1" applyBorder="1" applyAlignment="1">
      <alignment horizontal="center" vertical="center"/>
    </xf>
    <xf numFmtId="2" fontId="204" fillId="64" borderId="101" xfId="188"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188"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188" applyNumberFormat="1" applyFont="1" applyFill="1" applyBorder="1" applyAlignment="1">
      <alignment horizontal="center" vertical="center"/>
    </xf>
    <xf numFmtId="2" fontId="204" fillId="60" borderId="100" xfId="188" applyNumberFormat="1" applyFont="1" applyFill="1" applyBorder="1" applyAlignment="1" applyProtection="1">
      <alignment horizontal="center" vertical="center"/>
      <protection locked="0"/>
    </xf>
    <xf numFmtId="2" fontId="204" fillId="60" borderId="101" xfId="188" applyNumberFormat="1" applyFont="1" applyFill="1" applyBorder="1" applyAlignment="1" applyProtection="1">
      <alignment horizontal="center" vertical="center"/>
      <protection locked="0"/>
    </xf>
    <xf numFmtId="2" fontId="204" fillId="64" borderId="101" xfId="188" applyNumberFormat="1" applyFont="1" applyFill="1" applyBorder="1" applyAlignment="1" applyProtection="1">
      <alignment horizontal="center" vertical="center"/>
      <protection locked="0"/>
    </xf>
    <xf numFmtId="169" fontId="204" fillId="60" borderId="0" xfId="188"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188" applyNumberFormat="1" applyFont="1" applyFill="1" applyBorder="1" applyAlignment="1">
      <alignment horizontal="center" vertical="center"/>
    </xf>
    <xf numFmtId="2" fontId="204" fillId="61" borderId="101" xfId="188" applyNumberFormat="1" applyFont="1" applyFill="1" applyBorder="1" applyAlignment="1" applyProtection="1">
      <alignment horizontal="center" vertical="center"/>
      <protection locked="0"/>
    </xf>
    <xf numFmtId="2" fontId="204" fillId="61" borderId="101" xfId="188"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188"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188" applyNumberFormat="1" applyFont="1" applyFill="1" applyBorder="1" applyAlignment="1" applyProtection="1">
      <alignment horizontal="center" vertical="center"/>
      <protection locked="0"/>
    </xf>
    <xf numFmtId="2" fontId="204" fillId="61" borderId="106" xfId="188"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188"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0" fontId="26" fillId="0" borderId="0" xfId="0" applyFont="1" applyBorder="1" applyAlignment="1">
      <alignment horizontal="center"/>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0" fontId="0" fillId="0" borderId="11" xfId="0" applyBorder="1"/>
    <xf numFmtId="0" fontId="0" fillId="0" borderId="0" xfId="0" applyBorder="1"/>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0" fillId="0" borderId="11" xfId="0" applyBorder="1"/>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0" fontId="42" fillId="4" borderId="93" xfId="0" applyFont="1" applyFill="1" applyBorder="1" applyAlignment="1">
      <alignment horizontal="lef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cellXfs>
  <cellStyles count="22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9" name="Obraz 8"/>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zoomScale="130" zoomScaleNormal="130" workbookViewId="0">
      <selection activeCell="I19" sqref="I19"/>
    </sheetView>
  </sheetViews>
  <sheetFormatPr defaultRowHeight="11.25"/>
  <cols>
    <col min="1" max="1" width="4.42578125" style="1175" customWidth="1"/>
    <col min="2" max="2" width="13.7109375" style="1175" customWidth="1"/>
    <col min="3" max="3" width="10.28515625" style="1175" customWidth="1"/>
    <col min="4" max="4" width="10.7109375" style="1175" customWidth="1"/>
    <col min="5" max="6" width="9.140625" style="1175"/>
    <col min="7" max="7" width="12.42578125" style="1175" customWidth="1"/>
    <col min="8" max="16384" width="9.140625" style="1175"/>
  </cols>
  <sheetData>
    <row r="2" spans="1:18" ht="12.75">
      <c r="B2" s="1176" t="s">
        <v>0</v>
      </c>
      <c r="G2" s="1177" t="s">
        <v>489</v>
      </c>
      <c r="I2" s="1178"/>
    </row>
    <row r="3" spans="1:18" ht="12.75">
      <c r="B3" s="1176" t="s">
        <v>457</v>
      </c>
    </row>
    <row r="5" spans="1:18">
      <c r="B5" s="1179" t="s">
        <v>458</v>
      </c>
      <c r="C5" s="1179"/>
      <c r="D5" s="1179"/>
      <c r="E5" s="1179"/>
      <c r="F5" s="1179"/>
    </row>
    <row r="6" spans="1:18">
      <c r="B6" s="1180"/>
      <c r="C6" s="1181"/>
      <c r="D6" s="1182"/>
      <c r="E6" s="1182"/>
      <c r="F6" s="1182"/>
      <c r="G6" s="1182"/>
      <c r="H6" s="1182"/>
      <c r="I6" s="1182"/>
      <c r="J6" s="1182"/>
    </row>
    <row r="7" spans="1:18">
      <c r="B7" s="1180" t="s">
        <v>1</v>
      </c>
      <c r="C7" s="1181"/>
      <c r="D7" s="1182"/>
      <c r="E7" s="1182"/>
      <c r="F7" s="1182"/>
      <c r="G7" s="1182"/>
      <c r="H7" s="1182"/>
      <c r="I7" s="1182"/>
      <c r="J7" s="1182"/>
    </row>
    <row r="8" spans="1:18">
      <c r="B8" s="1180" t="s">
        <v>2</v>
      </c>
      <c r="C8" s="1181"/>
      <c r="D8" s="1182"/>
      <c r="E8" s="1182"/>
      <c r="F8" s="1182"/>
      <c r="G8" s="1182"/>
      <c r="H8" s="1182"/>
      <c r="I8" s="1182"/>
      <c r="J8" s="1182"/>
    </row>
    <row r="9" spans="1:18" ht="23.25">
      <c r="B9" s="1182"/>
      <c r="C9" s="1182"/>
      <c r="D9" s="1182"/>
      <c r="E9" s="1182"/>
      <c r="H9" s="1182"/>
      <c r="I9" s="1182"/>
      <c r="J9" s="1183"/>
    </row>
    <row r="10" spans="1:18" ht="24.75" customHeight="1">
      <c r="B10" s="1184" t="s">
        <v>488</v>
      </c>
      <c r="C10" s="1185"/>
      <c r="D10" s="1186" t="s">
        <v>68</v>
      </c>
      <c r="E10" s="1183"/>
      <c r="F10" s="1183"/>
      <c r="G10" s="1183"/>
      <c r="H10" s="1183"/>
      <c r="I10" s="1183"/>
      <c r="J10" s="1182"/>
    </row>
    <row r="11" spans="1:18">
      <c r="B11" s="1181"/>
      <c r="C11" s="1181"/>
      <c r="E11" s="1182"/>
      <c r="F11" s="1187" t="s">
        <v>254</v>
      </c>
      <c r="G11" s="1182"/>
      <c r="H11" s="1182"/>
      <c r="I11" s="1182"/>
      <c r="J11" s="1182"/>
    </row>
    <row r="12" spans="1:18" ht="15.75">
      <c r="B12" s="1188"/>
      <c r="C12" s="1181"/>
      <c r="D12" s="1182"/>
      <c r="E12" s="1182"/>
      <c r="F12" s="1182"/>
      <c r="G12" s="1189"/>
      <c r="H12" s="1190"/>
      <c r="I12" s="1182"/>
      <c r="J12" s="1182"/>
    </row>
    <row r="13" spans="1:18" ht="15.75">
      <c r="A13" s="1182"/>
      <c r="B13" s="1184" t="s">
        <v>490</v>
      </c>
      <c r="C13" s="1191"/>
      <c r="D13" s="1191"/>
      <c r="E13" s="1191"/>
      <c r="F13" s="1182"/>
      <c r="G13" s="1182"/>
      <c r="H13" s="65"/>
      <c r="I13" s="1182"/>
      <c r="J13" s="1182"/>
    </row>
    <row r="14" spans="1:18" ht="12.75">
      <c r="A14" s="1182"/>
      <c r="B14" s="1182"/>
      <c r="C14" s="1182"/>
      <c r="D14" s="1182"/>
      <c r="E14" s="1182"/>
      <c r="F14" s="1182"/>
      <c r="G14" s="1182"/>
      <c r="H14" s="65"/>
      <c r="I14" s="1182"/>
      <c r="J14" s="1182"/>
    </row>
    <row r="15" spans="1:18" ht="18.75">
      <c r="A15" s="1192"/>
      <c r="B15" s="1193"/>
      <c r="C15" s="1194"/>
      <c r="D15" s="1194"/>
      <c r="E15" s="1195"/>
      <c r="F15" s="1195"/>
      <c r="G15" s="1195"/>
      <c r="H15" s="1195"/>
      <c r="I15" s="1194"/>
      <c r="J15" s="1194"/>
      <c r="K15" s="1194"/>
      <c r="L15" s="1195"/>
      <c r="M15" s="1195"/>
      <c r="N15" s="1195"/>
      <c r="P15" s="1182"/>
      <c r="Q15" s="1182"/>
      <c r="R15" s="1182"/>
    </row>
    <row r="16" spans="1:18" ht="12.75">
      <c r="B16" s="1196"/>
      <c r="C16" s="1196"/>
      <c r="D16" s="1197"/>
      <c r="E16" s="1197"/>
      <c r="F16" s="1197"/>
      <c r="G16" s="1197"/>
      <c r="H16" s="1197"/>
      <c r="I16" s="1197"/>
      <c r="J16" s="1197"/>
      <c r="K16" s="1198"/>
      <c r="L16" s="1198"/>
      <c r="M16" s="1198"/>
      <c r="N16" s="1198"/>
      <c r="O16" s="1198"/>
    </row>
    <row r="17" spans="2:11">
      <c r="B17" s="1180" t="s">
        <v>335</v>
      </c>
      <c r="C17" s="1181"/>
      <c r="D17" s="1182"/>
      <c r="E17" s="1182"/>
      <c r="F17" s="1182"/>
      <c r="G17" s="1182"/>
      <c r="H17" s="1182"/>
      <c r="I17" s="1182"/>
      <c r="J17" s="1182"/>
    </row>
    <row r="18" spans="2:11">
      <c r="B18" s="1182" t="s">
        <v>3</v>
      </c>
      <c r="C18" s="1182"/>
      <c r="D18" s="1182"/>
      <c r="E18" s="1182"/>
      <c r="F18" s="1182"/>
      <c r="G18" s="1182"/>
      <c r="H18" s="1182"/>
      <c r="I18" s="1182"/>
      <c r="J18" s="1182"/>
    </row>
    <row r="19" spans="2:11">
      <c r="B19" s="1182" t="s">
        <v>461</v>
      </c>
      <c r="C19" s="1182"/>
      <c r="D19" s="1182"/>
      <c r="E19" s="1182"/>
      <c r="F19" s="1182"/>
      <c r="G19" s="1182"/>
      <c r="H19" s="1182"/>
      <c r="I19" s="1182"/>
      <c r="J19" s="1182"/>
    </row>
    <row r="20" spans="2:11">
      <c r="B20" s="1182" t="s">
        <v>4</v>
      </c>
      <c r="C20" s="1182"/>
      <c r="D20" s="1182"/>
      <c r="E20" s="1182"/>
      <c r="F20" s="1182"/>
      <c r="G20" s="1182"/>
      <c r="H20" s="1182"/>
      <c r="I20" s="1182"/>
      <c r="J20" s="1182"/>
    </row>
    <row r="21" spans="2:11">
      <c r="B21" s="1182" t="s">
        <v>5</v>
      </c>
      <c r="C21" s="1182"/>
      <c r="D21" s="1182"/>
      <c r="E21" s="1182"/>
      <c r="F21" s="1182"/>
      <c r="G21" s="1182"/>
      <c r="H21" s="1182"/>
      <c r="I21" s="1182"/>
      <c r="J21" s="1182"/>
    </row>
    <row r="22" spans="2:11">
      <c r="B22" s="1182" t="s">
        <v>85</v>
      </c>
      <c r="C22" s="1182"/>
      <c r="D22" s="1182"/>
      <c r="E22" s="1182"/>
      <c r="F22" s="1182"/>
      <c r="G22" s="1182"/>
      <c r="H22" s="1182"/>
      <c r="I22" s="1182"/>
      <c r="J22" s="1182"/>
    </row>
    <row r="23" spans="2:11">
      <c r="B23" s="1182" t="s">
        <v>6</v>
      </c>
      <c r="C23" s="1182"/>
      <c r="D23" s="1182"/>
      <c r="E23" s="1182"/>
      <c r="F23" s="1182"/>
      <c r="G23" s="1182"/>
      <c r="H23" s="1182"/>
      <c r="I23" s="1182"/>
      <c r="J23" s="1182"/>
    </row>
    <row r="24" spans="2:11">
      <c r="B24" s="1182" t="s">
        <v>96</v>
      </c>
      <c r="C24" s="1182"/>
      <c r="D24" s="1182"/>
      <c r="E24" s="1182"/>
      <c r="F24" s="1182"/>
      <c r="G24" s="1182"/>
      <c r="H24" s="1182"/>
      <c r="I24" s="1182"/>
      <c r="J24" s="1182"/>
    </row>
    <row r="25" spans="2:11">
      <c r="B25" s="1182" t="s">
        <v>7</v>
      </c>
      <c r="C25" s="1182"/>
      <c r="D25" s="1182"/>
      <c r="E25" s="1182"/>
      <c r="F25" s="1182"/>
      <c r="G25" s="1182"/>
      <c r="H25" s="1182"/>
      <c r="I25" s="1182"/>
      <c r="J25" s="1182"/>
    </row>
    <row r="26" spans="2:11">
      <c r="C26" s="1182"/>
      <c r="D26" s="1182"/>
      <c r="E26" s="1182"/>
      <c r="F26" s="1182"/>
      <c r="G26" s="1182"/>
      <c r="H26" s="1182"/>
      <c r="I26" s="1182"/>
      <c r="J26" s="1182"/>
    </row>
    <row r="27" spans="2:11" ht="11.25" customHeight="1">
      <c r="B27" s="1199" t="s">
        <v>462</v>
      </c>
      <c r="C27" s="1182"/>
      <c r="D27" s="1182"/>
      <c r="E27" s="1182"/>
      <c r="F27" s="1182"/>
      <c r="G27" s="1182"/>
      <c r="H27" s="1182"/>
      <c r="I27" s="1182"/>
    </row>
    <row r="28" spans="2:11" ht="12.75">
      <c r="B28" s="1199"/>
    </row>
    <row r="29" spans="2:11" ht="12.75">
      <c r="B29" s="1199" t="s">
        <v>329</v>
      </c>
    </row>
    <row r="30" spans="2:11">
      <c r="B30" s="1200"/>
      <c r="C30" s="1201"/>
      <c r="D30" s="1201"/>
      <c r="E30" s="1201"/>
      <c r="F30" s="1201"/>
      <c r="G30" s="1201"/>
      <c r="H30" s="1201"/>
      <c r="I30" s="1201"/>
      <c r="J30" s="1201"/>
      <c r="K30" s="1201"/>
    </row>
    <row r="31" spans="2:11">
      <c r="B31" s="1202"/>
      <c r="C31" s="1201"/>
      <c r="D31" s="1201"/>
      <c r="E31" s="1201"/>
      <c r="F31" s="1201"/>
      <c r="G31" s="1201"/>
      <c r="H31" s="1201"/>
      <c r="I31" s="1201"/>
      <c r="J31" s="1201"/>
      <c r="K31" s="1201"/>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AC14" sqref="AC14"/>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79" t="s">
        <v>472</v>
      </c>
      <c r="B1" s="1074"/>
      <c r="C1" s="1073"/>
      <c r="D1" s="1073"/>
      <c r="E1" s="1073"/>
      <c r="F1" s="1073"/>
      <c r="G1" s="1073"/>
      <c r="H1" s="1073"/>
      <c r="I1" s="1074"/>
      <c r="J1" s="1073"/>
      <c r="K1" s="1073"/>
      <c r="L1" s="1073"/>
      <c r="M1" s="1073"/>
      <c r="N1" s="1073"/>
      <c r="O1" s="1073"/>
      <c r="P1" s="1074"/>
      <c r="Q1" s="1073"/>
      <c r="R1" s="1073"/>
      <c r="S1" s="1073"/>
      <c r="T1" s="1073"/>
      <c r="U1" s="1073"/>
      <c r="V1" s="1073"/>
      <c r="W1" s="1074"/>
      <c r="X1" s="1073"/>
      <c r="Y1" s="1073"/>
      <c r="Z1" s="1073"/>
      <c r="AA1" s="1073"/>
      <c r="AB1" s="1076"/>
    </row>
    <row r="2" spans="1:34">
      <c r="A2" s="1279" t="s">
        <v>471</v>
      </c>
      <c r="B2" s="1077"/>
      <c r="C2" s="1075"/>
      <c r="D2" s="1075"/>
      <c r="E2" s="1075"/>
      <c r="F2" s="1075"/>
      <c r="G2" s="1075"/>
      <c r="H2" s="1076"/>
      <c r="I2" s="1077"/>
      <c r="J2" s="1075"/>
      <c r="K2" s="1075"/>
      <c r="L2" s="1075"/>
      <c r="M2" s="1075"/>
      <c r="N2" s="1075"/>
      <c r="O2" s="1076"/>
      <c r="P2" s="1077"/>
      <c r="Q2" s="1075"/>
      <c r="R2" s="1075"/>
      <c r="S2" s="1075"/>
      <c r="T2" s="1075"/>
      <c r="U2" s="1075"/>
      <c r="V2" s="1076"/>
      <c r="W2" s="1077"/>
      <c r="X2" s="1075"/>
      <c r="Y2" s="1075"/>
      <c r="Z2" s="1075"/>
      <c r="AA2" s="1075"/>
      <c r="AB2" s="1073"/>
    </row>
    <row r="3" spans="1:34" ht="23.25">
      <c r="A3" s="1073"/>
      <c r="B3" s="1074"/>
      <c r="C3" s="1073"/>
      <c r="D3" s="1073"/>
      <c r="E3" s="1073"/>
      <c r="F3" s="1109"/>
      <c r="G3" s="1108"/>
      <c r="H3" s="1109"/>
      <c r="I3" s="1074"/>
      <c r="J3" s="1073"/>
      <c r="K3" s="1073"/>
      <c r="L3" s="1080" t="s">
        <v>426</v>
      </c>
      <c r="M3" s="1073"/>
      <c r="N3" s="1073"/>
      <c r="O3" s="1073"/>
      <c r="P3" s="1074"/>
      <c r="Q3" s="1073"/>
      <c r="R3" s="1073"/>
      <c r="S3" s="1073"/>
      <c r="T3" s="1073"/>
      <c r="U3" s="1073"/>
      <c r="V3" s="1109"/>
      <c r="W3" s="1108"/>
      <c r="X3" s="1111"/>
      <c r="Y3" s="1112" t="s">
        <v>485</v>
      </c>
      <c r="Z3" s="1111"/>
      <c r="AA3" s="1108"/>
      <c r="AB3" s="1076"/>
      <c r="AC3" s="106"/>
      <c r="AD3" s="106"/>
      <c r="AE3" s="106"/>
      <c r="AF3" s="106"/>
      <c r="AG3" s="106"/>
      <c r="AH3" s="106"/>
    </row>
    <row r="4" spans="1:34" s="1079" customFormat="1" ht="15.75">
      <c r="A4" s="1210" t="s">
        <v>487</v>
      </c>
      <c r="B4" s="1218"/>
      <c r="C4" s="1219"/>
      <c r="D4" s="1219"/>
      <c r="E4" s="1219"/>
      <c r="F4" s="1220"/>
      <c r="G4" s="1221"/>
      <c r="H4" s="1220"/>
      <c r="I4" s="1218"/>
      <c r="J4" s="1219"/>
      <c r="K4" s="1075"/>
      <c r="L4" s="1075"/>
      <c r="M4" s="1075"/>
      <c r="N4" s="1075"/>
      <c r="O4" s="1076"/>
      <c r="P4" s="1077"/>
      <c r="Q4" s="1075"/>
      <c r="R4" s="1075"/>
      <c r="S4" s="1075"/>
      <c r="T4" s="1075"/>
      <c r="U4" s="1075"/>
      <c r="V4" s="1107"/>
      <c r="W4" s="1106"/>
      <c r="X4" s="1110"/>
      <c r="Y4" s="1137" t="s">
        <v>486</v>
      </c>
      <c r="Z4" s="1110"/>
      <c r="AA4" s="1106"/>
      <c r="AB4" s="1076"/>
      <c r="AC4" s="106"/>
      <c r="AD4" s="106"/>
      <c r="AE4" s="106"/>
      <c r="AF4" s="106"/>
      <c r="AG4" s="106"/>
      <c r="AH4" s="106"/>
    </row>
    <row r="5" spans="1:34" ht="13.5" thickBot="1">
      <c r="A5" s="1073"/>
      <c r="B5" s="1074"/>
      <c r="C5" s="1073"/>
      <c r="D5" s="1073"/>
      <c r="E5" s="1073"/>
      <c r="F5" s="1073"/>
      <c r="G5" s="1073"/>
      <c r="H5" s="1073"/>
      <c r="I5" s="1074"/>
      <c r="J5" s="1073"/>
      <c r="K5" s="1073"/>
      <c r="L5" s="1073"/>
      <c r="M5" s="1073"/>
      <c r="N5" s="1073"/>
      <c r="O5" s="1073"/>
      <c r="P5" s="1074"/>
      <c r="Q5" s="1073"/>
      <c r="R5" s="1073"/>
      <c r="S5" s="1073"/>
      <c r="T5" s="1073"/>
      <c r="U5" s="1073"/>
      <c r="V5" s="1109"/>
      <c r="W5" s="1108"/>
      <c r="X5" s="1109"/>
      <c r="Y5" s="1108"/>
      <c r="Z5" s="1109"/>
      <c r="AA5" s="1108"/>
      <c r="AB5" s="1073"/>
      <c r="AC5" s="106"/>
      <c r="AD5" s="106"/>
      <c r="AE5" s="106"/>
      <c r="AF5" s="106"/>
      <c r="AG5" s="106"/>
      <c r="AH5" s="106"/>
    </row>
    <row r="6" spans="1:34" ht="13.5" thickBot="1">
      <c r="A6" s="1158" t="s">
        <v>377</v>
      </c>
      <c r="B6" s="1156"/>
      <c r="C6" s="1391" t="s">
        <v>451</v>
      </c>
      <c r="D6" s="1392"/>
      <c r="E6" s="1392"/>
      <c r="F6" s="1392"/>
      <c r="G6" s="1392"/>
      <c r="H6" s="1393"/>
      <c r="I6" s="1157"/>
      <c r="J6" s="1391" t="s">
        <v>452</v>
      </c>
      <c r="K6" s="1392"/>
      <c r="L6" s="1392"/>
      <c r="M6" s="1392"/>
      <c r="N6" s="1392"/>
      <c r="O6" s="1393"/>
      <c r="P6" s="1157"/>
      <c r="Q6" s="1391" t="s">
        <v>453</v>
      </c>
      <c r="R6" s="1392"/>
      <c r="S6" s="1392"/>
      <c r="T6" s="1392"/>
      <c r="U6" s="1392"/>
      <c r="V6" s="1393"/>
      <c r="W6" s="1157"/>
      <c r="X6" s="1394" t="s">
        <v>454</v>
      </c>
      <c r="Y6" s="1395"/>
      <c r="Z6" s="1395"/>
      <c r="AA6" s="1396"/>
      <c r="AB6" s="1128"/>
      <c r="AC6" s="106"/>
      <c r="AD6" s="106"/>
      <c r="AE6" s="106"/>
      <c r="AF6" s="106"/>
      <c r="AG6" s="106"/>
      <c r="AH6" s="106"/>
    </row>
    <row r="7" spans="1:34">
      <c r="A7" s="1156"/>
      <c r="B7" s="1156"/>
      <c r="C7" s="1397" t="s">
        <v>378</v>
      </c>
      <c r="D7" s="1397" t="s">
        <v>379</v>
      </c>
      <c r="E7" s="1397" t="s">
        <v>380</v>
      </c>
      <c r="F7" s="1397" t="s">
        <v>381</v>
      </c>
      <c r="G7" s="1159" t="s">
        <v>430</v>
      </c>
      <c r="H7" s="1160"/>
      <c r="I7" s="1157"/>
      <c r="J7" s="1399" t="s">
        <v>382</v>
      </c>
      <c r="K7" s="1399" t="s">
        <v>383</v>
      </c>
      <c r="L7" s="1399" t="s">
        <v>384</v>
      </c>
      <c r="M7" s="1399" t="s">
        <v>381</v>
      </c>
      <c r="N7" s="1159" t="s">
        <v>430</v>
      </c>
      <c r="O7" s="1159"/>
      <c r="P7" s="1157"/>
      <c r="Q7" s="1397" t="s">
        <v>378</v>
      </c>
      <c r="R7" s="1397" t="s">
        <v>379</v>
      </c>
      <c r="S7" s="1397" t="s">
        <v>380</v>
      </c>
      <c r="T7" s="1397" t="s">
        <v>381</v>
      </c>
      <c r="U7" s="1159" t="s">
        <v>430</v>
      </c>
      <c r="V7" s="1160"/>
      <c r="W7" s="1157"/>
      <c r="X7" s="1400" t="s">
        <v>385</v>
      </c>
      <c r="Y7" s="1161" t="s">
        <v>386</v>
      </c>
      <c r="Z7" s="1159" t="s">
        <v>430</v>
      </c>
      <c r="AA7" s="1159"/>
      <c r="AB7" s="1128"/>
      <c r="AC7" s="106"/>
      <c r="AD7" s="106"/>
      <c r="AE7" s="106"/>
      <c r="AF7" s="106"/>
      <c r="AG7" s="106"/>
      <c r="AH7" s="106"/>
    </row>
    <row r="8" spans="1:34" ht="13.5" thickBot="1">
      <c r="A8" s="1162" t="s">
        <v>431</v>
      </c>
      <c r="B8" s="1156"/>
      <c r="C8" s="1398"/>
      <c r="D8" s="1398"/>
      <c r="E8" s="1398"/>
      <c r="F8" s="1398"/>
      <c r="G8" s="1163" t="s">
        <v>432</v>
      </c>
      <c r="H8" s="1164" t="s">
        <v>387</v>
      </c>
      <c r="I8" s="1165"/>
      <c r="J8" s="1398"/>
      <c r="K8" s="1398"/>
      <c r="L8" s="1398"/>
      <c r="M8" s="1398"/>
      <c r="N8" s="1163" t="s">
        <v>432</v>
      </c>
      <c r="O8" s="1164" t="s">
        <v>387</v>
      </c>
      <c r="P8" s="1156"/>
      <c r="Q8" s="1398"/>
      <c r="R8" s="1398"/>
      <c r="S8" s="1398"/>
      <c r="T8" s="1398"/>
      <c r="U8" s="1163" t="s">
        <v>432</v>
      </c>
      <c r="V8" s="1164" t="s">
        <v>387</v>
      </c>
      <c r="W8" s="1156"/>
      <c r="X8" s="1401"/>
      <c r="Y8" s="1166" t="s">
        <v>388</v>
      </c>
      <c r="Z8" s="1163" t="s">
        <v>432</v>
      </c>
      <c r="AA8" s="1163" t="s">
        <v>387</v>
      </c>
      <c r="AB8" s="1127"/>
      <c r="AC8" s="106"/>
    </row>
    <row r="9" spans="1:34" ht="13.5" thickBot="1">
      <c r="A9" s="1167" t="s">
        <v>433</v>
      </c>
      <c r="B9" s="1156"/>
      <c r="C9" s="1283">
        <v>358.72500000000002</v>
      </c>
      <c r="D9" s="1284">
        <v>349.64499999999998</v>
      </c>
      <c r="E9" s="1285"/>
      <c r="F9" s="1286">
        <v>351.00200000000001</v>
      </c>
      <c r="G9" s="1287">
        <v>8.4000000000003183E-2</v>
      </c>
      <c r="H9" s="1288">
        <v>2.3937216101765912E-4</v>
      </c>
      <c r="I9" s="1282"/>
      <c r="J9" s="1283">
        <v>310.65499999999997</v>
      </c>
      <c r="K9" s="1284">
        <v>368.017</v>
      </c>
      <c r="L9" s="1285">
        <v>363.09399999999999</v>
      </c>
      <c r="M9" s="1286">
        <v>364.33</v>
      </c>
      <c r="N9" s="1287">
        <v>-0.69900000000001228</v>
      </c>
      <c r="O9" s="1288">
        <v>-1.9149163491120058E-3</v>
      </c>
      <c r="P9" s="1281"/>
      <c r="Q9" s="1283">
        <v>362.66899999999998</v>
      </c>
      <c r="R9" s="1284">
        <v>356.30900000000003</v>
      </c>
      <c r="S9" s="1285"/>
      <c r="T9" s="1286">
        <v>348.274</v>
      </c>
      <c r="U9" s="1287">
        <v>1.5180000000000291</v>
      </c>
      <c r="V9" s="1288">
        <v>4.3777180495796486E-3</v>
      </c>
      <c r="W9" s="1281"/>
      <c r="X9" s="1289">
        <v>352.17790000000002</v>
      </c>
      <c r="Y9" s="1290">
        <v>158.35337230215828</v>
      </c>
      <c r="Z9" s="1287">
        <v>0.26609999999999445</v>
      </c>
      <c r="AA9" s="1288">
        <v>7.5615537756901219E-4</v>
      </c>
      <c r="AB9" s="1128"/>
      <c r="AC9" s="106"/>
    </row>
    <row r="10" spans="1:34" ht="3.75" customHeight="1">
      <c r="A10" s="1168"/>
      <c r="B10" s="1156"/>
      <c r="C10" s="1168"/>
      <c r="D10" s="1169"/>
      <c r="E10" s="1169"/>
      <c r="F10" s="1169"/>
      <c r="G10" s="1169"/>
      <c r="H10" s="1238"/>
      <c r="I10" s="1169"/>
      <c r="J10" s="1169"/>
      <c r="K10" s="1169"/>
      <c r="L10" s="1169"/>
      <c r="M10" s="1169"/>
      <c r="N10" s="1169"/>
      <c r="O10" s="1239"/>
      <c r="P10" s="1156"/>
      <c r="Q10" s="1168"/>
      <c r="R10" s="1169"/>
      <c r="S10" s="1169"/>
      <c r="T10" s="1169"/>
      <c r="U10" s="1169"/>
      <c r="V10" s="1238"/>
      <c r="W10" s="1156"/>
      <c r="X10" s="1170"/>
      <c r="Y10" s="1171"/>
      <c r="Z10" s="1168"/>
      <c r="AA10" s="1168"/>
      <c r="AB10" s="1128"/>
      <c r="AC10" s="106"/>
    </row>
    <row r="11" spans="1:34" ht="13.5" thickBot="1">
      <c r="A11" s="1213"/>
      <c r="B11" s="1211"/>
      <c r="C11" s="1215" t="s">
        <v>389</v>
      </c>
      <c r="D11" s="1215" t="s">
        <v>390</v>
      </c>
      <c r="E11" s="1215" t="s">
        <v>391</v>
      </c>
      <c r="F11" s="1215" t="s">
        <v>392</v>
      </c>
      <c r="G11" s="1215"/>
      <c r="H11" s="1240"/>
      <c r="I11" s="1212"/>
      <c r="J11" s="1215" t="s">
        <v>389</v>
      </c>
      <c r="K11" s="1215" t="s">
        <v>390</v>
      </c>
      <c r="L11" s="1215" t="s">
        <v>391</v>
      </c>
      <c r="M11" s="1215" t="s">
        <v>392</v>
      </c>
      <c r="N11" s="1216"/>
      <c r="O11" s="1241"/>
      <c r="P11" s="1212"/>
      <c r="Q11" s="1215" t="s">
        <v>389</v>
      </c>
      <c r="R11" s="1215" t="s">
        <v>390</v>
      </c>
      <c r="S11" s="1215" t="s">
        <v>391</v>
      </c>
      <c r="T11" s="1215" t="s">
        <v>392</v>
      </c>
      <c r="U11" s="1215"/>
      <c r="V11" s="1240"/>
      <c r="W11" s="1211"/>
      <c r="X11" s="1217" t="s">
        <v>385</v>
      </c>
      <c r="Y11" s="1212"/>
      <c r="Z11" s="1214"/>
      <c r="AA11" s="1214"/>
      <c r="AB11" s="1128"/>
      <c r="AC11" s="106"/>
    </row>
    <row r="12" spans="1:34">
      <c r="A12" s="1242" t="s">
        <v>393</v>
      </c>
      <c r="B12" s="1156"/>
      <c r="C12" s="1293">
        <v>338.85629999999998</v>
      </c>
      <c r="D12" s="1294">
        <v>314.69240000000002</v>
      </c>
      <c r="E12" s="1294" t="s">
        <v>467</v>
      </c>
      <c r="F12" s="1295">
        <v>335.74439999999998</v>
      </c>
      <c r="G12" s="1296">
        <v>-0.90080000000000382</v>
      </c>
      <c r="H12" s="1297">
        <v>-2.6758141806270119E-3</v>
      </c>
      <c r="I12" s="1298"/>
      <c r="J12" s="1293" t="s">
        <v>467</v>
      </c>
      <c r="K12" s="1294" t="s">
        <v>467</v>
      </c>
      <c r="L12" s="1294" t="s">
        <v>467</v>
      </c>
      <c r="M12" s="1295" t="s">
        <v>467</v>
      </c>
      <c r="N12" s="1296"/>
      <c r="O12" s="1297"/>
      <c r="P12" s="1291"/>
      <c r="Q12" s="1293" t="s">
        <v>467</v>
      </c>
      <c r="R12" s="1294" t="s">
        <v>467</v>
      </c>
      <c r="S12" s="1294" t="s">
        <v>467</v>
      </c>
      <c r="T12" s="1295" t="s">
        <v>467</v>
      </c>
      <c r="U12" s="1296" t="s">
        <v>467</v>
      </c>
      <c r="V12" s="1299" t="s">
        <v>467</v>
      </c>
      <c r="W12" s="1291"/>
      <c r="X12" s="1300">
        <v>335.74439999999998</v>
      </c>
      <c r="Y12" s="1301"/>
      <c r="Z12" s="1302">
        <v>-0.90080000000000382</v>
      </c>
      <c r="AA12" s="1299">
        <v>-2.6758141806270119E-3</v>
      </c>
      <c r="AB12" s="1127"/>
    </row>
    <row r="13" spans="1:34">
      <c r="A13" s="1243" t="s">
        <v>394</v>
      </c>
      <c r="B13" s="1156"/>
      <c r="C13" s="1303" t="s">
        <v>467</v>
      </c>
      <c r="D13" s="1304" t="s">
        <v>467</v>
      </c>
      <c r="E13" s="1304" t="s">
        <v>467</v>
      </c>
      <c r="F13" s="1305" t="s">
        <v>467</v>
      </c>
      <c r="G13" s="1306"/>
      <c r="H13" s="1307" t="s">
        <v>467</v>
      </c>
      <c r="I13" s="1298"/>
      <c r="J13" s="1303" t="s">
        <v>467</v>
      </c>
      <c r="K13" s="1304" t="s">
        <v>467</v>
      </c>
      <c r="L13" s="1304" t="s">
        <v>467</v>
      </c>
      <c r="M13" s="1305" t="s">
        <v>467</v>
      </c>
      <c r="N13" s="1306" t="s">
        <v>467</v>
      </c>
      <c r="O13" s="1308" t="s">
        <v>467</v>
      </c>
      <c r="P13" s="1291"/>
      <c r="Q13" s="1303" t="s">
        <v>467</v>
      </c>
      <c r="R13" s="1304" t="s">
        <v>467</v>
      </c>
      <c r="S13" s="1304" t="s">
        <v>467</v>
      </c>
      <c r="T13" s="1305" t="s">
        <v>467</v>
      </c>
      <c r="U13" s="1306" t="s">
        <v>467</v>
      </c>
      <c r="V13" s="1308" t="s">
        <v>467</v>
      </c>
      <c r="W13" s="1291"/>
      <c r="X13" s="1309" t="s">
        <v>467</v>
      </c>
      <c r="Y13" s="1292"/>
      <c r="Z13" s="1310" t="s">
        <v>467</v>
      </c>
      <c r="AA13" s="1308" t="s">
        <v>467</v>
      </c>
      <c r="AB13" s="1128"/>
    </row>
    <row r="14" spans="1:34">
      <c r="A14" s="1243" t="s">
        <v>395</v>
      </c>
      <c r="B14" s="1156"/>
      <c r="C14" s="1303">
        <v>300.45179999999999</v>
      </c>
      <c r="D14" s="1304">
        <v>303.7534</v>
      </c>
      <c r="E14" s="1304">
        <v>314.39400000000001</v>
      </c>
      <c r="F14" s="1305">
        <v>305.57889999999998</v>
      </c>
      <c r="G14" s="1306">
        <v>-2.4473000000000411</v>
      </c>
      <c r="H14" s="1307">
        <v>-7.9451033710770114E-3</v>
      </c>
      <c r="I14" s="1298"/>
      <c r="J14" s="1303" t="s">
        <v>467</v>
      </c>
      <c r="K14" s="1304" t="s">
        <v>467</v>
      </c>
      <c r="L14" s="1304" t="s">
        <v>467</v>
      </c>
      <c r="M14" s="1305" t="s">
        <v>467</v>
      </c>
      <c r="N14" s="1306" t="s">
        <v>467</v>
      </c>
      <c r="O14" s="1308" t="s">
        <v>467</v>
      </c>
      <c r="P14" s="1291"/>
      <c r="Q14" s="1303" t="s">
        <v>467</v>
      </c>
      <c r="R14" s="1304" t="s">
        <v>399</v>
      </c>
      <c r="S14" s="1304" t="s">
        <v>467</v>
      </c>
      <c r="T14" s="1305" t="s">
        <v>399</v>
      </c>
      <c r="U14" s="1306" t="s">
        <v>467</v>
      </c>
      <c r="V14" s="1308" t="s">
        <v>467</v>
      </c>
      <c r="W14" s="1291"/>
      <c r="X14" s="1309" t="s">
        <v>399</v>
      </c>
      <c r="Y14" s="1292"/>
      <c r="Z14" s="1310" t="s">
        <v>467</v>
      </c>
      <c r="AA14" s="1308" t="s">
        <v>467</v>
      </c>
      <c r="AB14" s="1128"/>
    </row>
    <row r="15" spans="1:34">
      <c r="A15" s="1243" t="s">
        <v>396</v>
      </c>
      <c r="B15" s="1156"/>
      <c r="C15" s="1303" t="s">
        <v>467</v>
      </c>
      <c r="D15" s="1304">
        <v>327.61079999999998</v>
      </c>
      <c r="E15" s="1304">
        <v>317.38569999999999</v>
      </c>
      <c r="F15" s="1305">
        <v>320.77609999999999</v>
      </c>
      <c r="G15" s="1306">
        <v>-2.6933999999999969</v>
      </c>
      <c r="H15" s="1307">
        <v>-8.3265964797298864E-3</v>
      </c>
      <c r="I15" s="1298"/>
      <c r="J15" s="1303" t="s">
        <v>467</v>
      </c>
      <c r="K15" s="1304" t="s">
        <v>467</v>
      </c>
      <c r="L15" s="1304" t="s">
        <v>467</v>
      </c>
      <c r="M15" s="1305" t="s">
        <v>467</v>
      </c>
      <c r="N15" s="1306" t="s">
        <v>467</v>
      </c>
      <c r="O15" s="1308" t="s">
        <v>467</v>
      </c>
      <c r="P15" s="1291"/>
      <c r="Q15" s="1303" t="s">
        <v>467</v>
      </c>
      <c r="R15" s="1304">
        <v>341.4067</v>
      </c>
      <c r="S15" s="1304">
        <v>351.78030000000001</v>
      </c>
      <c r="T15" s="1305">
        <v>349.7045</v>
      </c>
      <c r="U15" s="1306">
        <v>1.7572000000000116</v>
      </c>
      <c r="V15" s="1308">
        <v>5.0501900718873394E-3</v>
      </c>
      <c r="W15" s="1291"/>
      <c r="X15" s="1311">
        <v>339.20690000000002</v>
      </c>
      <c r="Y15" s="1291"/>
      <c r="Z15" s="1310">
        <v>0.14220000000000255</v>
      </c>
      <c r="AA15" s="1308">
        <v>4.1938898387239298E-4</v>
      </c>
      <c r="AB15" s="1127"/>
    </row>
    <row r="16" spans="1:34">
      <c r="A16" s="1243" t="s">
        <v>397</v>
      </c>
      <c r="B16" s="1156"/>
      <c r="C16" s="1303">
        <v>353.93020000000001</v>
      </c>
      <c r="D16" s="1304">
        <v>364.16379999999998</v>
      </c>
      <c r="E16" s="1304" t="s">
        <v>467</v>
      </c>
      <c r="F16" s="1305">
        <v>358.67500000000001</v>
      </c>
      <c r="G16" s="1306">
        <v>1.9727000000000317</v>
      </c>
      <c r="H16" s="1307">
        <v>5.530382058091643E-3</v>
      </c>
      <c r="I16" s="1298"/>
      <c r="J16" s="1303" t="s">
        <v>467</v>
      </c>
      <c r="K16" s="1304" t="s">
        <v>467</v>
      </c>
      <c r="L16" s="1304" t="s">
        <v>467</v>
      </c>
      <c r="M16" s="1305" t="s">
        <v>467</v>
      </c>
      <c r="N16" s="1306" t="s">
        <v>467</v>
      </c>
      <c r="O16" s="1308" t="s">
        <v>467</v>
      </c>
      <c r="P16" s="1291"/>
      <c r="Q16" s="1303" t="s">
        <v>467</v>
      </c>
      <c r="R16" s="1304" t="s">
        <v>467</v>
      </c>
      <c r="S16" s="1304" t="s">
        <v>467</v>
      </c>
      <c r="T16" s="1305" t="s">
        <v>467</v>
      </c>
      <c r="U16" s="1306" t="s">
        <v>467</v>
      </c>
      <c r="V16" s="1308" t="s">
        <v>467</v>
      </c>
      <c r="W16" s="1291"/>
      <c r="X16" s="1311">
        <v>358.67500000000001</v>
      </c>
      <c r="Y16" s="1292"/>
      <c r="Z16" s="1310">
        <v>1.9727000000000317</v>
      </c>
      <c r="AA16" s="1308">
        <v>5.530382058091643E-3</v>
      </c>
      <c r="AB16" s="1128"/>
    </row>
    <row r="17" spans="1:28">
      <c r="A17" s="1243" t="s">
        <v>398</v>
      </c>
      <c r="B17" s="1156"/>
      <c r="C17" s="1303" t="s">
        <v>467</v>
      </c>
      <c r="D17" s="1304" t="s">
        <v>399</v>
      </c>
      <c r="E17" s="1304" t="s">
        <v>467</v>
      </c>
      <c r="F17" s="1305" t="s">
        <v>399</v>
      </c>
      <c r="G17" s="1306" t="s">
        <v>467</v>
      </c>
      <c r="H17" s="1307" t="s">
        <v>467</v>
      </c>
      <c r="I17" s="1298"/>
      <c r="J17" s="1303" t="s">
        <v>467</v>
      </c>
      <c r="K17" s="1304" t="s">
        <v>467</v>
      </c>
      <c r="L17" s="1304" t="s">
        <v>467</v>
      </c>
      <c r="M17" s="1305" t="s">
        <v>467</v>
      </c>
      <c r="N17" s="1306" t="s">
        <v>467</v>
      </c>
      <c r="O17" s="1308" t="s">
        <v>467</v>
      </c>
      <c r="P17" s="1291"/>
      <c r="Q17" s="1303" t="s">
        <v>467</v>
      </c>
      <c r="R17" s="1304" t="s">
        <v>467</v>
      </c>
      <c r="S17" s="1304" t="s">
        <v>467</v>
      </c>
      <c r="T17" s="1305" t="s">
        <v>467</v>
      </c>
      <c r="U17" s="1306" t="s">
        <v>467</v>
      </c>
      <c r="V17" s="1308" t="s">
        <v>467</v>
      </c>
      <c r="W17" s="1291"/>
      <c r="X17" s="1311" t="s">
        <v>399</v>
      </c>
      <c r="Y17" s="1292"/>
      <c r="Z17" s="1310" t="s">
        <v>467</v>
      </c>
      <c r="AA17" s="1308" t="s">
        <v>467</v>
      </c>
      <c r="AB17" s="1128"/>
    </row>
    <row r="18" spans="1:28">
      <c r="A18" s="1243" t="s">
        <v>400</v>
      </c>
      <c r="B18" s="1156"/>
      <c r="C18" s="1312" t="s">
        <v>467</v>
      </c>
      <c r="D18" s="1313" t="s">
        <v>467</v>
      </c>
      <c r="E18" s="1313" t="s">
        <v>467</v>
      </c>
      <c r="F18" s="1314" t="s">
        <v>467</v>
      </c>
      <c r="G18" s="1306"/>
      <c r="H18" s="1307"/>
      <c r="I18" s="1315"/>
      <c r="J18" s="1312">
        <v>360.95769999999999</v>
      </c>
      <c r="K18" s="1313">
        <v>366.60770000000002</v>
      </c>
      <c r="L18" s="1313">
        <v>367.06439999999998</v>
      </c>
      <c r="M18" s="1314">
        <v>366.16090000000003</v>
      </c>
      <c r="N18" s="1306">
        <v>-0.16909999999995762</v>
      </c>
      <c r="O18" s="1308">
        <v>-4.6160565610231519E-4</v>
      </c>
      <c r="P18" s="1291"/>
      <c r="Q18" s="1312" t="s">
        <v>467</v>
      </c>
      <c r="R18" s="1313" t="s">
        <v>467</v>
      </c>
      <c r="S18" s="1313" t="s">
        <v>467</v>
      </c>
      <c r="T18" s="1314" t="s">
        <v>467</v>
      </c>
      <c r="U18" s="1306" t="s">
        <v>467</v>
      </c>
      <c r="V18" s="1308" t="s">
        <v>467</v>
      </c>
      <c r="W18" s="1291"/>
      <c r="X18" s="1311">
        <v>366.16090000000003</v>
      </c>
      <c r="Y18" s="1301"/>
      <c r="Z18" s="1310">
        <v>-0.16909999999995762</v>
      </c>
      <c r="AA18" s="1308">
        <v>-4.6160565610231519E-4</v>
      </c>
      <c r="AB18" s="1127"/>
    </row>
    <row r="19" spans="1:28">
      <c r="A19" s="1243" t="s">
        <v>401</v>
      </c>
      <c r="B19" s="1156"/>
      <c r="C19" s="1303" t="s">
        <v>467</v>
      </c>
      <c r="D19" s="1304">
        <v>432.2774</v>
      </c>
      <c r="E19" s="1304">
        <v>420.35399999999998</v>
      </c>
      <c r="F19" s="1305">
        <v>426.7217</v>
      </c>
      <c r="G19" s="1306">
        <v>0</v>
      </c>
      <c r="H19" s="1307">
        <v>0</v>
      </c>
      <c r="I19" s="1298"/>
      <c r="J19" s="1303" t="s">
        <v>467</v>
      </c>
      <c r="K19" s="1304" t="s">
        <v>467</v>
      </c>
      <c r="L19" s="1304" t="s">
        <v>467</v>
      </c>
      <c r="M19" s="1305" t="s">
        <v>467</v>
      </c>
      <c r="N19" s="1306" t="s">
        <v>467</v>
      </c>
      <c r="O19" s="1308" t="s">
        <v>467</v>
      </c>
      <c r="P19" s="1291"/>
      <c r="Q19" s="1303" t="s">
        <v>467</v>
      </c>
      <c r="R19" s="1304">
        <v>461.15269999999998</v>
      </c>
      <c r="S19" s="1304" t="s">
        <v>467</v>
      </c>
      <c r="T19" s="1305">
        <v>461.15269999999998</v>
      </c>
      <c r="U19" s="1306" t="s">
        <v>467</v>
      </c>
      <c r="V19" s="1308" t="s">
        <v>467</v>
      </c>
      <c r="W19" s="1291"/>
      <c r="X19" s="1311">
        <v>440.7448</v>
      </c>
      <c r="Y19" s="1301"/>
      <c r="Z19" s="1310" t="s">
        <v>467</v>
      </c>
      <c r="AA19" s="1308" t="s">
        <v>467</v>
      </c>
      <c r="AB19" s="1128"/>
    </row>
    <row r="20" spans="1:28">
      <c r="A20" s="1243" t="s">
        <v>402</v>
      </c>
      <c r="B20" s="1156"/>
      <c r="C20" s="1303">
        <v>325.91320000000002</v>
      </c>
      <c r="D20" s="1304">
        <v>329.22789999999998</v>
      </c>
      <c r="E20" s="1304" t="s">
        <v>467</v>
      </c>
      <c r="F20" s="1305">
        <v>326.9837</v>
      </c>
      <c r="G20" s="1306">
        <v>0.58159999999998035</v>
      </c>
      <c r="H20" s="1307">
        <v>1.7818512809812947E-3</v>
      </c>
      <c r="I20" s="1298"/>
      <c r="J20" s="1303" t="s">
        <v>467</v>
      </c>
      <c r="K20" s="1304" t="s">
        <v>467</v>
      </c>
      <c r="L20" s="1304" t="s">
        <v>467</v>
      </c>
      <c r="M20" s="1305" t="s">
        <v>467</v>
      </c>
      <c r="N20" s="1306" t="s">
        <v>467</v>
      </c>
      <c r="O20" s="1308" t="s">
        <v>467</v>
      </c>
      <c r="P20" s="1291"/>
      <c r="Q20" s="1303">
        <v>357.5403</v>
      </c>
      <c r="R20" s="1304">
        <v>360.99029999999999</v>
      </c>
      <c r="S20" s="1304" t="s">
        <v>467</v>
      </c>
      <c r="T20" s="1305">
        <v>359.05739999999997</v>
      </c>
      <c r="U20" s="1306">
        <v>3.6832999999999743</v>
      </c>
      <c r="V20" s="1308">
        <v>1.0364570743900403E-2</v>
      </c>
      <c r="W20" s="1291"/>
      <c r="X20" s="1311">
        <v>347.23540000000003</v>
      </c>
      <c r="Y20" s="1301"/>
      <c r="Z20" s="1310">
        <v>2.5401000000000522</v>
      </c>
      <c r="AA20" s="1308">
        <v>7.3691170143603824E-3</v>
      </c>
      <c r="AB20" s="1128"/>
    </row>
    <row r="21" spans="1:28">
      <c r="A21" s="1243" t="s">
        <v>403</v>
      </c>
      <c r="B21" s="1156"/>
      <c r="C21" s="1312">
        <v>367.35250000000002</v>
      </c>
      <c r="D21" s="1313">
        <v>359.54860000000002</v>
      </c>
      <c r="E21" s="1313">
        <v>330.86680000000001</v>
      </c>
      <c r="F21" s="1314">
        <v>359.31279999999998</v>
      </c>
      <c r="G21" s="1306">
        <v>0.21699999999998454</v>
      </c>
      <c r="H21" s="1307">
        <v>6.0429556680974272E-4</v>
      </c>
      <c r="I21" s="1298"/>
      <c r="J21" s="1312">
        <v>394.63600000000002</v>
      </c>
      <c r="K21" s="1313">
        <v>371</v>
      </c>
      <c r="L21" s="1313">
        <v>341.82589999999999</v>
      </c>
      <c r="M21" s="1314">
        <v>356.60669999999999</v>
      </c>
      <c r="N21" s="1306">
        <v>-2.9372999999999934</v>
      </c>
      <c r="O21" s="1308">
        <v>-8.1695147186435779E-3</v>
      </c>
      <c r="P21" s="1291"/>
      <c r="Q21" s="1312" t="s">
        <v>467</v>
      </c>
      <c r="R21" s="1313" t="s">
        <v>467</v>
      </c>
      <c r="S21" s="1313" t="s">
        <v>467</v>
      </c>
      <c r="T21" s="1314" t="s">
        <v>467</v>
      </c>
      <c r="U21" s="1306" t="s">
        <v>467</v>
      </c>
      <c r="V21" s="1308" t="s">
        <v>467</v>
      </c>
      <c r="W21" s="1291"/>
      <c r="X21" s="1311">
        <v>358.93270000000001</v>
      </c>
      <c r="Y21" s="1292"/>
      <c r="Z21" s="1310">
        <v>-0.22609999999997399</v>
      </c>
      <c r="AA21" s="1308">
        <v>-6.2952654925896301E-4</v>
      </c>
      <c r="AB21" s="1127"/>
    </row>
    <row r="22" spans="1:28">
      <c r="A22" s="1243" t="s">
        <v>404</v>
      </c>
      <c r="B22" s="1156"/>
      <c r="C22" s="1312">
        <v>308.77550000000002</v>
      </c>
      <c r="D22" s="1313">
        <v>324.68560000000002</v>
      </c>
      <c r="E22" s="1313" t="s">
        <v>467</v>
      </c>
      <c r="F22" s="1314">
        <v>320.43150000000003</v>
      </c>
      <c r="G22" s="1306">
        <v>-0.90069999999997208</v>
      </c>
      <c r="H22" s="1307">
        <v>-2.803018184918793E-3</v>
      </c>
      <c r="I22" s="1298"/>
      <c r="J22" s="1312" t="s">
        <v>467</v>
      </c>
      <c r="K22" s="1313" t="s">
        <v>467</v>
      </c>
      <c r="L22" s="1313" t="s">
        <v>467</v>
      </c>
      <c r="M22" s="1314" t="s">
        <v>467</v>
      </c>
      <c r="N22" s="1306" t="s">
        <v>467</v>
      </c>
      <c r="O22" s="1308" t="s">
        <v>467</v>
      </c>
      <c r="P22" s="1291"/>
      <c r="Q22" s="1312" t="s">
        <v>467</v>
      </c>
      <c r="R22" s="1313" t="s">
        <v>467</v>
      </c>
      <c r="S22" s="1313" t="s">
        <v>467</v>
      </c>
      <c r="T22" s="1314" t="s">
        <v>467</v>
      </c>
      <c r="U22" s="1306" t="s">
        <v>467</v>
      </c>
      <c r="V22" s="1308" t="s">
        <v>467</v>
      </c>
      <c r="W22" s="1291"/>
      <c r="X22" s="1311">
        <v>320.43150000000003</v>
      </c>
      <c r="Y22" s="1292"/>
      <c r="Z22" s="1310">
        <v>-0.90069999999997208</v>
      </c>
      <c r="AA22" s="1308">
        <v>-2.803018184918793E-3</v>
      </c>
      <c r="AB22" s="1128"/>
    </row>
    <row r="23" spans="1:28">
      <c r="A23" s="1243" t="s">
        <v>405</v>
      </c>
      <c r="B23" s="1156"/>
      <c r="C23" s="1303">
        <v>383.9058</v>
      </c>
      <c r="D23" s="1304">
        <v>360.27850000000001</v>
      </c>
      <c r="E23" s="1304">
        <v>342.24400000000003</v>
      </c>
      <c r="F23" s="1305">
        <v>380.07580000000002</v>
      </c>
      <c r="G23" s="1316">
        <v>-1.768100000000004</v>
      </c>
      <c r="H23" s="1307">
        <v>-4.6304262029588372E-3</v>
      </c>
      <c r="I23" s="1298"/>
      <c r="J23" s="1303" t="s">
        <v>467</v>
      </c>
      <c r="K23" s="1304" t="s">
        <v>467</v>
      </c>
      <c r="L23" s="1304" t="s">
        <v>467</v>
      </c>
      <c r="M23" s="1305" t="s">
        <v>467</v>
      </c>
      <c r="N23" s="1306" t="s">
        <v>467</v>
      </c>
      <c r="O23" s="1308" t="s">
        <v>467</v>
      </c>
      <c r="P23" s="1291"/>
      <c r="Q23" s="1303">
        <v>430.88850000000002</v>
      </c>
      <c r="R23" s="1304">
        <v>374.77269999999999</v>
      </c>
      <c r="S23" s="1304">
        <v>389.96859999999998</v>
      </c>
      <c r="T23" s="1305">
        <v>407.46210000000002</v>
      </c>
      <c r="U23" s="1306">
        <v>-7.049699999999973</v>
      </c>
      <c r="V23" s="1308">
        <v>-1.7007235982184232E-2</v>
      </c>
      <c r="W23" s="1291"/>
      <c r="X23" s="1311">
        <v>381.70269999999999</v>
      </c>
      <c r="Y23" s="1292"/>
      <c r="Z23" s="1310">
        <v>-2.0819000000000187</v>
      </c>
      <c r="AA23" s="1308">
        <v>-5.4246574771369405E-3</v>
      </c>
      <c r="AB23" s="1128"/>
    </row>
    <row r="24" spans="1:28">
      <c r="A24" s="1243" t="s">
        <v>406</v>
      </c>
      <c r="B24" s="1156"/>
      <c r="C24" s="1303" t="s">
        <v>467</v>
      </c>
      <c r="D24" s="1304" t="s">
        <v>467</v>
      </c>
      <c r="E24" s="1304" t="s">
        <v>467</v>
      </c>
      <c r="F24" s="1305" t="s">
        <v>467</v>
      </c>
      <c r="G24" s="1306">
        <v>0</v>
      </c>
      <c r="H24" s="1307">
        <v>0</v>
      </c>
      <c r="I24" s="1298"/>
      <c r="J24" s="1303" t="s">
        <v>467</v>
      </c>
      <c r="K24" s="1304" t="s">
        <v>467</v>
      </c>
      <c r="L24" s="1304" t="s">
        <v>467</v>
      </c>
      <c r="M24" s="1305" t="s">
        <v>467</v>
      </c>
      <c r="N24" s="1306" t="s">
        <v>467</v>
      </c>
      <c r="O24" s="1308" t="s">
        <v>467</v>
      </c>
      <c r="P24" s="1291"/>
      <c r="Q24" s="1303" t="s">
        <v>467</v>
      </c>
      <c r="R24" s="1304" t="s">
        <v>467</v>
      </c>
      <c r="S24" s="1304" t="s">
        <v>467</v>
      </c>
      <c r="T24" s="1305" t="s">
        <v>467</v>
      </c>
      <c r="U24" s="1306" t="s">
        <v>467</v>
      </c>
      <c r="V24" s="1308" t="s">
        <v>467</v>
      </c>
      <c r="W24" s="1291"/>
      <c r="X24" s="1311" t="s">
        <v>467</v>
      </c>
      <c r="Y24" s="1301"/>
      <c r="Z24" s="1310" t="s">
        <v>467</v>
      </c>
      <c r="AA24" s="1308" t="s">
        <v>467</v>
      </c>
      <c r="AB24" s="1127"/>
    </row>
    <row r="25" spans="1:28">
      <c r="A25" s="1243" t="s">
        <v>407</v>
      </c>
      <c r="B25" s="1156"/>
      <c r="C25" s="1303" t="s">
        <v>467</v>
      </c>
      <c r="D25" s="1304">
        <v>265.3005</v>
      </c>
      <c r="E25" s="1304" t="s">
        <v>467</v>
      </c>
      <c r="F25" s="1305">
        <v>265.3005</v>
      </c>
      <c r="G25" s="1306">
        <v>23.823299999999989</v>
      </c>
      <c r="H25" s="1307">
        <v>9.865651912478679E-2</v>
      </c>
      <c r="I25" s="1298"/>
      <c r="J25" s="1303" t="s">
        <v>467</v>
      </c>
      <c r="K25" s="1304" t="s">
        <v>467</v>
      </c>
      <c r="L25" s="1304" t="s">
        <v>467</v>
      </c>
      <c r="M25" s="1305" t="s">
        <v>467</v>
      </c>
      <c r="N25" s="1306" t="s">
        <v>467</v>
      </c>
      <c r="O25" s="1308" t="s">
        <v>467</v>
      </c>
      <c r="P25" s="1291"/>
      <c r="Q25" s="1303" t="s">
        <v>467</v>
      </c>
      <c r="R25" s="1304">
        <v>191.09360000000001</v>
      </c>
      <c r="S25" s="1304" t="s">
        <v>467</v>
      </c>
      <c r="T25" s="1305">
        <v>191.09360000000001</v>
      </c>
      <c r="U25" s="1306">
        <v>-23.536900000000003</v>
      </c>
      <c r="V25" s="1308">
        <v>-0.10966241983315517</v>
      </c>
      <c r="W25" s="1291"/>
      <c r="X25" s="1311">
        <v>249.0343</v>
      </c>
      <c r="Y25" s="1301"/>
      <c r="Z25" s="1310">
        <v>13.441900000000004</v>
      </c>
      <c r="AA25" s="1308">
        <v>5.7055745431516591E-2</v>
      </c>
      <c r="AB25" s="1128"/>
    </row>
    <row r="26" spans="1:28">
      <c r="A26" s="1243" t="s">
        <v>408</v>
      </c>
      <c r="B26" s="1156"/>
      <c r="C26" s="1303" t="s">
        <v>467</v>
      </c>
      <c r="D26" s="1304">
        <v>262.34629999999999</v>
      </c>
      <c r="E26" s="1304">
        <v>276.06670000000003</v>
      </c>
      <c r="F26" s="1305">
        <v>272.52960000000002</v>
      </c>
      <c r="G26" s="1306">
        <v>2.7633999999999901</v>
      </c>
      <c r="H26" s="1307">
        <v>1.0243685087308885E-2</v>
      </c>
      <c r="I26" s="1298"/>
      <c r="J26" s="1303" t="s">
        <v>467</v>
      </c>
      <c r="K26" s="1304" t="s">
        <v>467</v>
      </c>
      <c r="L26" s="1304" t="s">
        <v>467</v>
      </c>
      <c r="M26" s="1305" t="s">
        <v>467</v>
      </c>
      <c r="N26" s="1306" t="s">
        <v>467</v>
      </c>
      <c r="O26" s="1308" t="s">
        <v>467</v>
      </c>
      <c r="P26" s="1291"/>
      <c r="Q26" s="1303" t="s">
        <v>467</v>
      </c>
      <c r="R26" s="1304" t="s">
        <v>399</v>
      </c>
      <c r="S26" s="1304" t="s">
        <v>467</v>
      </c>
      <c r="T26" s="1305" t="s">
        <v>399</v>
      </c>
      <c r="U26" s="1306" t="s">
        <v>467</v>
      </c>
      <c r="V26" s="1308" t="s">
        <v>467</v>
      </c>
      <c r="W26" s="1291"/>
      <c r="X26" s="1311" t="s">
        <v>399</v>
      </c>
      <c r="Y26" s="1301"/>
      <c r="Z26" s="1310" t="s">
        <v>467</v>
      </c>
      <c r="AA26" s="1308" t="s">
        <v>467</v>
      </c>
      <c r="AB26" s="1128"/>
    </row>
    <row r="27" spans="1:28">
      <c r="A27" s="1243" t="s">
        <v>409</v>
      </c>
      <c r="B27" s="1156"/>
      <c r="C27" s="1303">
        <v>387.40249999999997</v>
      </c>
      <c r="D27" s="1313">
        <v>365.3775</v>
      </c>
      <c r="E27" s="1313" t="s">
        <v>467</v>
      </c>
      <c r="F27" s="1314">
        <v>381.21359999999999</v>
      </c>
      <c r="G27" s="1306">
        <v>-2.6759000000000128</v>
      </c>
      <c r="H27" s="1307">
        <v>-6.9704954159987009E-3</v>
      </c>
      <c r="I27" s="1298"/>
      <c r="J27" s="1303" t="s">
        <v>467</v>
      </c>
      <c r="K27" s="1313" t="s">
        <v>467</v>
      </c>
      <c r="L27" s="1313" t="s">
        <v>467</v>
      </c>
      <c r="M27" s="1314" t="s">
        <v>467</v>
      </c>
      <c r="N27" s="1306" t="s">
        <v>467</v>
      </c>
      <c r="O27" s="1308" t="s">
        <v>467</v>
      </c>
      <c r="P27" s="1291"/>
      <c r="Q27" s="1303" t="s">
        <v>467</v>
      </c>
      <c r="R27" s="1313" t="s">
        <v>467</v>
      </c>
      <c r="S27" s="1313" t="s">
        <v>467</v>
      </c>
      <c r="T27" s="1314" t="s">
        <v>467</v>
      </c>
      <c r="U27" s="1306" t="s">
        <v>467</v>
      </c>
      <c r="V27" s="1308" t="s">
        <v>467</v>
      </c>
      <c r="W27" s="1291"/>
      <c r="X27" s="1311">
        <v>381.21359999999999</v>
      </c>
      <c r="Y27" s="1301"/>
      <c r="Z27" s="1310">
        <v>-2.6759000000000128</v>
      </c>
      <c r="AA27" s="1308">
        <v>-6.9704954159987009E-3</v>
      </c>
      <c r="AB27" s="1127"/>
    </row>
    <row r="28" spans="1:28">
      <c r="A28" s="1243" t="s">
        <v>410</v>
      </c>
      <c r="B28" s="1156"/>
      <c r="C28" s="1303" t="s">
        <v>467</v>
      </c>
      <c r="D28" s="1313">
        <v>183.40819999999999</v>
      </c>
      <c r="E28" s="1313" t="s">
        <v>467</v>
      </c>
      <c r="F28" s="1314">
        <v>183.40819999999999</v>
      </c>
      <c r="G28" s="1306">
        <v>-20.364300000000014</v>
      </c>
      <c r="H28" s="1307">
        <v>-9.9936448735722494E-2</v>
      </c>
      <c r="I28" s="1298"/>
      <c r="J28" s="1303" t="s">
        <v>467</v>
      </c>
      <c r="K28" s="1313" t="s">
        <v>467</v>
      </c>
      <c r="L28" s="1313" t="s">
        <v>467</v>
      </c>
      <c r="M28" s="1314" t="s">
        <v>467</v>
      </c>
      <c r="N28" s="1306" t="s">
        <v>467</v>
      </c>
      <c r="O28" s="1308" t="s">
        <v>467</v>
      </c>
      <c r="P28" s="1291"/>
      <c r="Q28" s="1303" t="s">
        <v>467</v>
      </c>
      <c r="R28" s="1313" t="s">
        <v>467</v>
      </c>
      <c r="S28" s="1313" t="s">
        <v>467</v>
      </c>
      <c r="T28" s="1314" t="s">
        <v>467</v>
      </c>
      <c r="U28" s="1306" t="s">
        <v>467</v>
      </c>
      <c r="V28" s="1308" t="s">
        <v>467</v>
      </c>
      <c r="W28" s="1291"/>
      <c r="X28" s="1311">
        <v>183.40819999999999</v>
      </c>
      <c r="Y28" s="1301"/>
      <c r="Z28" s="1310">
        <v>-20.364300000000014</v>
      </c>
      <c r="AA28" s="1308">
        <v>-9.9936448735722494E-2</v>
      </c>
      <c r="AB28" s="1128"/>
    </row>
    <row r="29" spans="1:28">
      <c r="A29" s="1243" t="s">
        <v>411</v>
      </c>
      <c r="B29" s="1156"/>
      <c r="C29" s="1303" t="s">
        <v>467</v>
      </c>
      <c r="D29" s="1313" t="s">
        <v>467</v>
      </c>
      <c r="E29" s="1313" t="s">
        <v>467</v>
      </c>
      <c r="F29" s="1314" t="s">
        <v>467</v>
      </c>
      <c r="G29" s="1306">
        <v>0</v>
      </c>
      <c r="H29" s="1307" t="s">
        <v>467</v>
      </c>
      <c r="I29" s="1298"/>
      <c r="J29" s="1303" t="s">
        <v>467</v>
      </c>
      <c r="K29" s="1313" t="s">
        <v>467</v>
      </c>
      <c r="L29" s="1313" t="s">
        <v>467</v>
      </c>
      <c r="M29" s="1314" t="s">
        <v>467</v>
      </c>
      <c r="N29" s="1306" t="s">
        <v>467</v>
      </c>
      <c r="O29" s="1308" t="s">
        <v>467</v>
      </c>
      <c r="P29" s="1291"/>
      <c r="Q29" s="1303" t="s">
        <v>467</v>
      </c>
      <c r="R29" s="1313" t="s">
        <v>467</v>
      </c>
      <c r="S29" s="1313" t="s">
        <v>467</v>
      </c>
      <c r="T29" s="1314" t="s">
        <v>467</v>
      </c>
      <c r="U29" s="1306" t="s">
        <v>467</v>
      </c>
      <c r="V29" s="1308" t="s">
        <v>467</v>
      </c>
      <c r="W29" s="1291"/>
      <c r="X29" s="1311" t="s">
        <v>467</v>
      </c>
      <c r="Y29" s="1301"/>
      <c r="Z29" s="1310" t="s">
        <v>467</v>
      </c>
      <c r="AA29" s="1308" t="s">
        <v>467</v>
      </c>
      <c r="AB29" s="1128"/>
    </row>
    <row r="30" spans="1:28">
      <c r="A30" s="1243" t="s">
        <v>412</v>
      </c>
      <c r="B30" s="1156"/>
      <c r="C30" s="1303" t="s">
        <v>467</v>
      </c>
      <c r="D30" s="1304">
        <v>321.87189999999998</v>
      </c>
      <c r="E30" s="1304">
        <v>285.78649999999999</v>
      </c>
      <c r="F30" s="1305">
        <v>305.30070000000001</v>
      </c>
      <c r="G30" s="1306">
        <v>2.1136000000000195</v>
      </c>
      <c r="H30" s="1307">
        <v>6.9712728542870028E-3</v>
      </c>
      <c r="I30" s="1298"/>
      <c r="J30" s="1303" t="s">
        <v>467</v>
      </c>
      <c r="K30" s="1304" t="s">
        <v>467</v>
      </c>
      <c r="L30" s="1304" t="s">
        <v>467</v>
      </c>
      <c r="M30" s="1305" t="s">
        <v>467</v>
      </c>
      <c r="N30" s="1306" t="s">
        <v>467</v>
      </c>
      <c r="O30" s="1308" t="s">
        <v>467</v>
      </c>
      <c r="P30" s="1291"/>
      <c r="Q30" s="1303" t="s">
        <v>467</v>
      </c>
      <c r="R30" s="1304">
        <v>291.65649999999999</v>
      </c>
      <c r="S30" s="1304">
        <v>259.49310000000003</v>
      </c>
      <c r="T30" s="1305">
        <v>263.95699999999999</v>
      </c>
      <c r="U30" s="1306">
        <v>-1.9107000000000198</v>
      </c>
      <c r="V30" s="1308">
        <v>-7.1866571230729814E-3</v>
      </c>
      <c r="W30" s="1291"/>
      <c r="X30" s="1311">
        <v>273.5446</v>
      </c>
      <c r="Y30" s="1292"/>
      <c r="Z30" s="1310">
        <v>-0.97750000000002046</v>
      </c>
      <c r="AA30" s="1308">
        <v>-3.5607333617221348E-3</v>
      </c>
      <c r="AB30" s="1127"/>
    </row>
    <row r="31" spans="1:28">
      <c r="A31" s="1243" t="s">
        <v>413</v>
      </c>
      <c r="B31" s="1156"/>
      <c r="C31" s="1303">
        <v>359.65170000000001</v>
      </c>
      <c r="D31" s="1304">
        <v>358.83030000000002</v>
      </c>
      <c r="E31" s="1304" t="s">
        <v>467</v>
      </c>
      <c r="F31" s="1305">
        <v>359.35649999999998</v>
      </c>
      <c r="G31" s="1306">
        <v>-0.78260000000000218</v>
      </c>
      <c r="H31" s="1307">
        <v>-2.1730492468049478E-3</v>
      </c>
      <c r="I31" s="1298"/>
      <c r="J31" s="1303" t="s">
        <v>467</v>
      </c>
      <c r="K31" s="1304" t="s">
        <v>467</v>
      </c>
      <c r="L31" s="1304" t="s">
        <v>467</v>
      </c>
      <c r="M31" s="1305" t="s">
        <v>467</v>
      </c>
      <c r="N31" s="1306" t="s">
        <v>467</v>
      </c>
      <c r="O31" s="1308" t="s">
        <v>467</v>
      </c>
      <c r="P31" s="1291"/>
      <c r="Q31" s="1303">
        <v>469.27089999999998</v>
      </c>
      <c r="R31" s="1304">
        <v>453.85860000000002</v>
      </c>
      <c r="S31" s="1304" t="s">
        <v>467</v>
      </c>
      <c r="T31" s="1305">
        <v>464.22309999999999</v>
      </c>
      <c r="U31" s="1306">
        <v>-7.8435000000000059</v>
      </c>
      <c r="V31" s="1308">
        <v>-1.6615240307193968E-2</v>
      </c>
      <c r="W31" s="1291"/>
      <c r="X31" s="1311">
        <v>359.35660000000001</v>
      </c>
      <c r="Y31" s="1292"/>
      <c r="Z31" s="1310">
        <v>-0.78260000000000218</v>
      </c>
      <c r="AA31" s="1308">
        <v>-2.1730486434133889E-3</v>
      </c>
      <c r="AB31" s="1128"/>
    </row>
    <row r="32" spans="1:28">
      <c r="A32" s="1243" t="s">
        <v>414</v>
      </c>
      <c r="B32" s="1156"/>
      <c r="C32" s="1303" t="s">
        <v>467</v>
      </c>
      <c r="D32" s="1304">
        <v>294.53699999999998</v>
      </c>
      <c r="E32" s="1304">
        <v>304.67399999999998</v>
      </c>
      <c r="F32" s="1305">
        <v>300.99439999999998</v>
      </c>
      <c r="G32" s="1306">
        <v>1.1660999999999717</v>
      </c>
      <c r="H32" s="1307">
        <v>3.8892259336424928E-3</v>
      </c>
      <c r="I32" s="1298"/>
      <c r="J32" s="1303" t="s">
        <v>467</v>
      </c>
      <c r="K32" s="1304" t="s">
        <v>467</v>
      </c>
      <c r="L32" s="1304" t="s">
        <v>467</v>
      </c>
      <c r="M32" s="1305" t="s">
        <v>467</v>
      </c>
      <c r="N32" s="1306" t="s">
        <v>467</v>
      </c>
      <c r="O32" s="1308" t="s">
        <v>467</v>
      </c>
      <c r="P32" s="1291"/>
      <c r="Q32" s="1303" t="s">
        <v>467</v>
      </c>
      <c r="R32" s="1304" t="s">
        <v>467</v>
      </c>
      <c r="S32" s="1304">
        <v>259.7466</v>
      </c>
      <c r="T32" s="1305">
        <v>264.62970000000001</v>
      </c>
      <c r="U32" s="1306">
        <v>-30.779200000000003</v>
      </c>
      <c r="V32" s="1308">
        <v>-0.10419185068560899</v>
      </c>
      <c r="W32" s="1291"/>
      <c r="X32" s="1311">
        <v>300.76170000000002</v>
      </c>
      <c r="Y32" s="1292"/>
      <c r="Z32" s="1310">
        <v>0.96170000000000755</v>
      </c>
      <c r="AA32" s="1308">
        <v>3.2078052034689719E-3</v>
      </c>
      <c r="AB32" s="1128"/>
    </row>
    <row r="33" spans="1:28">
      <c r="A33" s="1243" t="s">
        <v>415</v>
      </c>
      <c r="B33" s="1156"/>
      <c r="C33" s="1303">
        <v>345.11020000000002</v>
      </c>
      <c r="D33" s="1304">
        <v>355.01440000000002</v>
      </c>
      <c r="E33" s="1304" t="s">
        <v>467</v>
      </c>
      <c r="F33" s="1305">
        <v>349.74669999999998</v>
      </c>
      <c r="G33" s="1306">
        <v>-0.74800000000004729</v>
      </c>
      <c r="H33" s="1307">
        <v>-2.1341264218832645E-3</v>
      </c>
      <c r="I33" s="1298"/>
      <c r="J33" s="1303" t="s">
        <v>467</v>
      </c>
      <c r="K33" s="1304" t="s">
        <v>467</v>
      </c>
      <c r="L33" s="1304" t="s">
        <v>467</v>
      </c>
      <c r="M33" s="1305" t="s">
        <v>467</v>
      </c>
      <c r="N33" s="1306" t="s">
        <v>467</v>
      </c>
      <c r="O33" s="1308" t="s">
        <v>467</v>
      </c>
      <c r="P33" s="1291"/>
      <c r="Q33" s="1303">
        <v>350.32889999999998</v>
      </c>
      <c r="R33" s="1304">
        <v>345.95979999999997</v>
      </c>
      <c r="S33" s="1304" t="s">
        <v>467</v>
      </c>
      <c r="T33" s="1305">
        <v>346.56700000000001</v>
      </c>
      <c r="U33" s="1306">
        <v>1.2716000000000349</v>
      </c>
      <c r="V33" s="1308">
        <v>3.6826439043209369E-3</v>
      </c>
      <c r="W33" s="1291"/>
      <c r="X33" s="1311">
        <v>348.32760000000002</v>
      </c>
      <c r="Y33" s="1292"/>
      <c r="Z33" s="1310">
        <v>0.15340000000003329</v>
      </c>
      <c r="AA33" s="1308">
        <v>4.4058405246572008E-4</v>
      </c>
      <c r="AB33" s="1127"/>
    </row>
    <row r="34" spans="1:28">
      <c r="A34" s="1243" t="s">
        <v>416</v>
      </c>
      <c r="B34" s="1156"/>
      <c r="C34" s="1303">
        <v>281.8587</v>
      </c>
      <c r="D34" s="1304">
        <v>302.90899999999999</v>
      </c>
      <c r="E34" s="1304">
        <v>290.11860000000001</v>
      </c>
      <c r="F34" s="1305">
        <v>292.78219999999999</v>
      </c>
      <c r="G34" s="1306">
        <v>-20.5077</v>
      </c>
      <c r="H34" s="1307">
        <v>-6.5459180139544881E-2</v>
      </c>
      <c r="I34" s="1298"/>
      <c r="J34" s="1303" t="s">
        <v>467</v>
      </c>
      <c r="K34" s="1304" t="s">
        <v>467</v>
      </c>
      <c r="L34" s="1304" t="s">
        <v>467</v>
      </c>
      <c r="M34" s="1305" t="s">
        <v>467</v>
      </c>
      <c r="N34" s="1306" t="s">
        <v>467</v>
      </c>
      <c r="O34" s="1308" t="s">
        <v>467</v>
      </c>
      <c r="P34" s="1291"/>
      <c r="Q34" s="1303">
        <v>286.39150000000001</v>
      </c>
      <c r="R34" s="1304" t="s">
        <v>467</v>
      </c>
      <c r="S34" s="1304">
        <v>282.40350000000001</v>
      </c>
      <c r="T34" s="1305">
        <v>282.4178</v>
      </c>
      <c r="U34" s="1306">
        <v>-13.267699999999991</v>
      </c>
      <c r="V34" s="1308">
        <v>-4.4870986233684018E-2</v>
      </c>
      <c r="W34" s="1291"/>
      <c r="X34" s="1311">
        <v>285.87580000000003</v>
      </c>
      <c r="Y34" s="1292"/>
      <c r="Z34" s="1310">
        <v>-15.683199999999999</v>
      </c>
      <c r="AA34" s="1308">
        <v>-5.2007069926614635E-2</v>
      </c>
      <c r="AB34" s="1128"/>
    </row>
    <row r="35" spans="1:28">
      <c r="A35" s="1243" t="s">
        <v>417</v>
      </c>
      <c r="B35" s="1156"/>
      <c r="C35" s="1303">
        <v>301.80950000000001</v>
      </c>
      <c r="D35" s="1304">
        <v>307.2516</v>
      </c>
      <c r="E35" s="1304">
        <v>300.91000000000003</v>
      </c>
      <c r="F35" s="1305">
        <v>304.74149999999997</v>
      </c>
      <c r="G35" s="1306">
        <v>-0.955600000000004</v>
      </c>
      <c r="H35" s="1307">
        <v>-3.1259701187875688E-3</v>
      </c>
      <c r="I35" s="1298"/>
      <c r="J35" s="1303" t="s">
        <v>467</v>
      </c>
      <c r="K35" s="1304" t="s">
        <v>467</v>
      </c>
      <c r="L35" s="1304" t="s">
        <v>467</v>
      </c>
      <c r="M35" s="1305" t="s">
        <v>467</v>
      </c>
      <c r="N35" s="1306" t="s">
        <v>467</v>
      </c>
      <c r="O35" s="1308" t="s">
        <v>467</v>
      </c>
      <c r="P35" s="1291"/>
      <c r="Q35" s="1303" t="s">
        <v>467</v>
      </c>
      <c r="R35" s="1304" t="s">
        <v>467</v>
      </c>
      <c r="S35" s="1304" t="s">
        <v>467</v>
      </c>
      <c r="T35" s="1305" t="s">
        <v>467</v>
      </c>
      <c r="U35" s="1306" t="s">
        <v>467</v>
      </c>
      <c r="V35" s="1308" t="s">
        <v>467</v>
      </c>
      <c r="W35" s="1291"/>
      <c r="X35" s="1311">
        <v>304.74149999999997</v>
      </c>
      <c r="Y35" s="1292"/>
      <c r="Z35" s="1310">
        <v>-1.9961000000000126</v>
      </c>
      <c r="AA35" s="1308">
        <v>-6.5075165222653331E-3</v>
      </c>
      <c r="AB35" s="1128"/>
    </row>
    <row r="36" spans="1:28">
      <c r="A36" s="1243" t="s">
        <v>418</v>
      </c>
      <c r="B36" s="1156"/>
      <c r="C36" s="1303" t="s">
        <v>467</v>
      </c>
      <c r="D36" s="1304">
        <v>348.745</v>
      </c>
      <c r="E36" s="1304">
        <v>322.38220000000001</v>
      </c>
      <c r="F36" s="1305">
        <v>332.90969999999999</v>
      </c>
      <c r="G36" s="1306">
        <v>-1.060100000000034</v>
      </c>
      <c r="H36" s="1307">
        <v>-3.1742391078475318E-3</v>
      </c>
      <c r="I36" s="1298"/>
      <c r="J36" s="1303" t="s">
        <v>467</v>
      </c>
      <c r="K36" s="1304" t="s">
        <v>467</v>
      </c>
      <c r="L36" s="1304" t="s">
        <v>467</v>
      </c>
      <c r="M36" s="1305" t="s">
        <v>467</v>
      </c>
      <c r="N36" s="1306" t="s">
        <v>467</v>
      </c>
      <c r="O36" s="1308" t="s">
        <v>467</v>
      </c>
      <c r="P36" s="1291"/>
      <c r="Q36" s="1303" t="s">
        <v>467</v>
      </c>
      <c r="R36" s="1304" t="s">
        <v>467</v>
      </c>
      <c r="S36" s="1304" t="s">
        <v>399</v>
      </c>
      <c r="T36" s="1305" t="s">
        <v>399</v>
      </c>
      <c r="U36" s="1306" t="s">
        <v>467</v>
      </c>
      <c r="V36" s="1308" t="s">
        <v>467</v>
      </c>
      <c r="W36" s="1291"/>
      <c r="X36" s="1311" t="s">
        <v>399</v>
      </c>
      <c r="Y36" s="1292"/>
      <c r="Z36" s="1310" t="s">
        <v>467</v>
      </c>
      <c r="AA36" s="1308" t="s">
        <v>467</v>
      </c>
      <c r="AB36" s="1127"/>
    </row>
    <row r="37" spans="1:28">
      <c r="A37" s="1243" t="s">
        <v>419</v>
      </c>
      <c r="B37" s="1156"/>
      <c r="C37" s="1303" t="s">
        <v>467</v>
      </c>
      <c r="D37" s="1304">
        <v>377.01429999999999</v>
      </c>
      <c r="E37" s="1304">
        <v>367.0462</v>
      </c>
      <c r="F37" s="1305">
        <v>368.6044</v>
      </c>
      <c r="G37" s="1306">
        <v>-2.6587999999999852</v>
      </c>
      <c r="H37" s="1307">
        <v>-7.1614962107744429E-3</v>
      </c>
      <c r="I37" s="1298"/>
      <c r="J37" s="1303" t="s">
        <v>467</v>
      </c>
      <c r="K37" s="1304" t="s">
        <v>467</v>
      </c>
      <c r="L37" s="1304" t="s">
        <v>467</v>
      </c>
      <c r="M37" s="1305" t="s">
        <v>467</v>
      </c>
      <c r="N37" s="1306" t="s">
        <v>467</v>
      </c>
      <c r="O37" s="1308" t="s">
        <v>467</v>
      </c>
      <c r="P37" s="1291"/>
      <c r="Q37" s="1303" t="s">
        <v>467</v>
      </c>
      <c r="R37" s="1304" t="s">
        <v>467</v>
      </c>
      <c r="S37" s="1304" t="s">
        <v>467</v>
      </c>
      <c r="T37" s="1305" t="s">
        <v>467</v>
      </c>
      <c r="U37" s="1306" t="s">
        <v>467</v>
      </c>
      <c r="V37" s="1308" t="s">
        <v>467</v>
      </c>
      <c r="W37" s="1291"/>
      <c r="X37" s="1311">
        <v>368.6044</v>
      </c>
      <c r="Y37" s="1292"/>
      <c r="Z37" s="1310">
        <v>-2.6587999999999852</v>
      </c>
      <c r="AA37" s="1308">
        <v>-7.1614962107744429E-3</v>
      </c>
      <c r="AB37" s="1128"/>
    </row>
    <row r="38" spans="1:28">
      <c r="A38" s="1243" t="s">
        <v>420</v>
      </c>
      <c r="B38" s="1156"/>
      <c r="C38" s="1303" t="s">
        <v>467</v>
      </c>
      <c r="D38" s="1304">
        <v>423.45580000000001</v>
      </c>
      <c r="E38" s="1304">
        <v>430.8381</v>
      </c>
      <c r="F38" s="1305">
        <v>427.8963</v>
      </c>
      <c r="G38" s="1306">
        <v>-0.39139999999997599</v>
      </c>
      <c r="H38" s="1307">
        <v>-9.1387168018131071E-4</v>
      </c>
      <c r="I38" s="1298"/>
      <c r="J38" s="1303" t="s">
        <v>467</v>
      </c>
      <c r="K38" s="1304" t="s">
        <v>467</v>
      </c>
      <c r="L38" s="1304" t="s">
        <v>467</v>
      </c>
      <c r="M38" s="1305" t="s">
        <v>467</v>
      </c>
      <c r="N38" s="1306" t="s">
        <v>467</v>
      </c>
      <c r="O38" s="1308" t="s">
        <v>467</v>
      </c>
      <c r="P38" s="1291"/>
      <c r="Q38" s="1303" t="s">
        <v>467</v>
      </c>
      <c r="R38" s="1304">
        <v>440.24869999999999</v>
      </c>
      <c r="S38" s="1304" t="s">
        <v>467</v>
      </c>
      <c r="T38" s="1305">
        <v>440.24869999999999</v>
      </c>
      <c r="U38" s="1306">
        <v>8.3501999999999725</v>
      </c>
      <c r="V38" s="1308">
        <v>1.933370919324795E-2</v>
      </c>
      <c r="W38" s="1291"/>
      <c r="X38" s="1311">
        <v>428.64789999999999</v>
      </c>
      <c r="Y38" s="1292"/>
      <c r="Z38" s="1310">
        <v>0.14049999999997453</v>
      </c>
      <c r="AA38" s="1308">
        <v>3.2788231895164444E-4</v>
      </c>
      <c r="AB38" s="1073"/>
    </row>
    <row r="39" spans="1:28">
      <c r="A39" s="1244" t="s">
        <v>421</v>
      </c>
      <c r="B39" s="1156"/>
      <c r="C39" s="1317">
        <v>389.6148</v>
      </c>
      <c r="D39" s="1318">
        <v>399.32920000000001</v>
      </c>
      <c r="E39" s="1319">
        <v>385.37880000000001</v>
      </c>
      <c r="F39" s="1318">
        <v>391.63389999999998</v>
      </c>
      <c r="G39" s="1320">
        <v>6.1112999999999715</v>
      </c>
      <c r="H39" s="1321">
        <v>1.5851988962514607E-2</v>
      </c>
      <c r="I39" s="1315"/>
      <c r="J39" s="1317">
        <v>402.61430000000001</v>
      </c>
      <c r="K39" s="1319">
        <v>420.48489999999998</v>
      </c>
      <c r="L39" s="1319">
        <v>421.82799999999997</v>
      </c>
      <c r="M39" s="1318">
        <v>417.65600000000001</v>
      </c>
      <c r="N39" s="1320">
        <v>3.3228000000000293</v>
      </c>
      <c r="O39" s="1322">
        <v>8.0196325083290443E-3</v>
      </c>
      <c r="P39" s="1291"/>
      <c r="Q39" s="1317" t="s">
        <v>467</v>
      </c>
      <c r="R39" s="1318" t="s">
        <v>467</v>
      </c>
      <c r="S39" s="1319">
        <v>382.38659999999999</v>
      </c>
      <c r="T39" s="1318">
        <v>382.38869999999997</v>
      </c>
      <c r="U39" s="1320"/>
      <c r="V39" s="1322"/>
      <c r="W39" s="1291"/>
      <c r="X39" s="1323">
        <v>416.7901</v>
      </c>
      <c r="Y39" s="1292"/>
      <c r="Z39" s="1324">
        <v>3.4255999999999744</v>
      </c>
      <c r="AA39" s="1322">
        <v>8.28711706012486E-3</v>
      </c>
      <c r="AB39" s="106"/>
    </row>
    <row r="40" spans="1:28" ht="13.5" thickBot="1">
      <c r="A40" s="1245" t="s">
        <v>422</v>
      </c>
      <c r="B40" s="1156"/>
      <c r="C40" s="1325">
        <v>374.49709999999999</v>
      </c>
      <c r="D40" s="1326">
        <v>386.91050000000001</v>
      </c>
      <c r="E40" s="1326">
        <v>387.52949999999998</v>
      </c>
      <c r="F40" s="1326">
        <v>383.91410000000002</v>
      </c>
      <c r="G40" s="1327">
        <v>5.2471000000000458</v>
      </c>
      <c r="H40" s="1328">
        <v>1.3856765971156815E-2</v>
      </c>
      <c r="I40" s="1315"/>
      <c r="J40" s="1325">
        <v>385.93060000000003</v>
      </c>
      <c r="K40" s="1326">
        <v>403.8657</v>
      </c>
      <c r="L40" s="1326">
        <v>415.33049999999997</v>
      </c>
      <c r="M40" s="1326">
        <v>405.20589999999999</v>
      </c>
      <c r="N40" s="1327">
        <v>2.6359999999999673</v>
      </c>
      <c r="O40" s="1329">
        <v>6.5479311791565298E-3</v>
      </c>
      <c r="P40" s="1291"/>
      <c r="Q40" s="1325" t="s">
        <v>467</v>
      </c>
      <c r="R40" s="1326" t="s">
        <v>467</v>
      </c>
      <c r="S40" s="1326" t="s">
        <v>467</v>
      </c>
      <c r="T40" s="1326" t="s">
        <v>467</v>
      </c>
      <c r="U40" s="1327" t="s">
        <v>467</v>
      </c>
      <c r="V40" s="1329" t="s">
        <v>467</v>
      </c>
      <c r="W40" s="1291"/>
      <c r="X40" s="1330">
        <v>404.34129999999999</v>
      </c>
      <c r="Y40" s="1292"/>
      <c r="Z40" s="1331">
        <v>2.7420999999999935</v>
      </c>
      <c r="AA40" s="1329">
        <v>6.8279518485097057E-3</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K7:K8"/>
    <mergeCell ref="C6:H6"/>
    <mergeCell ref="J6:O6"/>
    <mergeCell ref="Q6:V6"/>
    <mergeCell ref="X6:AA6"/>
    <mergeCell ref="C7:C8"/>
    <mergeCell ref="D7:D8"/>
    <mergeCell ref="E7:E8"/>
    <mergeCell ref="F7:F8"/>
    <mergeCell ref="J7:J8"/>
    <mergeCell ref="X7:X8"/>
    <mergeCell ref="L7:L8"/>
    <mergeCell ref="M7:M8"/>
    <mergeCell ref="Q7:Q8"/>
    <mergeCell ref="R7:R8"/>
    <mergeCell ref="S7:S8"/>
    <mergeCell ref="T7:T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P49"/>
  <sheetViews>
    <sheetView workbookViewId="0">
      <selection activeCell="O16" sqref="O16"/>
    </sheetView>
  </sheetViews>
  <sheetFormatPr defaultRowHeight="12.75"/>
  <cols>
    <col min="1" max="1" width="18.85546875" style="1136" customWidth="1"/>
    <col min="2" max="2" width="14.28515625" style="1136" customWidth="1"/>
    <col min="3" max="3" width="13.7109375" style="1136" customWidth="1"/>
    <col min="4" max="4" width="15" style="1136" customWidth="1"/>
    <col min="5" max="5" width="13.42578125" style="1136" customWidth="1"/>
    <col min="6" max="6" width="17.5703125" style="1136" customWidth="1"/>
    <col min="7" max="7" width="9.140625" style="1136"/>
    <col min="8" max="8" width="18.85546875" style="1136" bestFit="1" customWidth="1"/>
    <col min="9" max="9" width="12.5703125" style="1136" customWidth="1"/>
    <col min="10" max="251" width="9.140625" style="1136"/>
    <col min="252" max="252" width="4.42578125" style="1136" customWidth="1"/>
    <col min="253" max="253" width="20.85546875" style="1136" customWidth="1"/>
    <col min="254" max="255" width="12" style="1136" customWidth="1"/>
    <col min="256" max="256" width="14.5703125" style="1136" customWidth="1"/>
    <col min="257" max="257" width="12.42578125" style="1136" customWidth="1"/>
    <col min="258" max="258" width="19.7109375" style="1136" customWidth="1"/>
    <col min="259" max="259" width="9.140625" style="1136"/>
    <col min="260" max="260" width="16.85546875" style="1136" customWidth="1"/>
    <col min="261" max="261" width="12.5703125" style="1136" customWidth="1"/>
    <col min="262" max="262" width="11.7109375" style="1136" customWidth="1"/>
    <col min="263" max="263" width="12.28515625" style="1136" customWidth="1"/>
    <col min="264" max="507" width="9.140625" style="1136"/>
    <col min="508" max="508" width="4.42578125" style="1136" customWidth="1"/>
    <col min="509" max="509" width="20.85546875" style="1136" customWidth="1"/>
    <col min="510" max="511" width="12" style="1136" customWidth="1"/>
    <col min="512" max="512" width="14.5703125" style="1136" customWidth="1"/>
    <col min="513" max="513" width="12.42578125" style="1136" customWidth="1"/>
    <col min="514" max="514" width="19.7109375" style="1136" customWidth="1"/>
    <col min="515" max="515" width="9.140625" style="1136"/>
    <col min="516" max="516" width="16.85546875" style="1136" customWidth="1"/>
    <col min="517" max="517" width="12.5703125" style="1136" customWidth="1"/>
    <col min="518" max="518" width="11.7109375" style="1136" customWidth="1"/>
    <col min="519" max="519" width="12.28515625" style="1136" customWidth="1"/>
    <col min="520" max="763" width="9.140625" style="1136"/>
    <col min="764" max="764" width="4.42578125" style="1136" customWidth="1"/>
    <col min="765" max="765" width="20.85546875" style="1136" customWidth="1"/>
    <col min="766" max="767" width="12" style="1136" customWidth="1"/>
    <col min="768" max="768" width="14.5703125" style="1136" customWidth="1"/>
    <col min="769" max="769" width="12.42578125" style="1136" customWidth="1"/>
    <col min="770" max="770" width="19.7109375" style="1136" customWidth="1"/>
    <col min="771" max="771" width="9.140625" style="1136"/>
    <col min="772" max="772" width="16.85546875" style="1136" customWidth="1"/>
    <col min="773" max="773" width="12.5703125" style="1136" customWidth="1"/>
    <col min="774" max="774" width="11.7109375" style="1136" customWidth="1"/>
    <col min="775" max="775" width="12.28515625" style="1136" customWidth="1"/>
    <col min="776" max="1019" width="9.140625" style="1136"/>
    <col min="1020" max="1020" width="4.42578125" style="1136" customWidth="1"/>
    <col min="1021" max="1021" width="20.85546875" style="1136" customWidth="1"/>
    <col min="1022" max="1023" width="12" style="1136" customWidth="1"/>
    <col min="1024" max="1024" width="14.5703125" style="1136" customWidth="1"/>
    <col min="1025" max="1025" width="12.42578125" style="1136" customWidth="1"/>
    <col min="1026" max="1026" width="19.7109375" style="1136" customWidth="1"/>
    <col min="1027" max="1027" width="9.140625" style="1136"/>
    <col min="1028" max="1028" width="16.85546875" style="1136" customWidth="1"/>
    <col min="1029" max="1029" width="12.5703125" style="1136" customWidth="1"/>
    <col min="1030" max="1030" width="11.7109375" style="1136" customWidth="1"/>
    <col min="1031" max="1031" width="12.28515625" style="1136" customWidth="1"/>
    <col min="1032" max="1275" width="9.140625" style="1136"/>
    <col min="1276" max="1276" width="4.42578125" style="1136" customWidth="1"/>
    <col min="1277" max="1277" width="20.85546875" style="1136" customWidth="1"/>
    <col min="1278" max="1279" width="12" style="1136" customWidth="1"/>
    <col min="1280" max="1280" width="14.5703125" style="1136" customWidth="1"/>
    <col min="1281" max="1281" width="12.42578125" style="1136" customWidth="1"/>
    <col min="1282" max="1282" width="19.7109375" style="1136" customWidth="1"/>
    <col min="1283" max="1283" width="9.140625" style="1136"/>
    <col min="1284" max="1284" width="16.85546875" style="1136" customWidth="1"/>
    <col min="1285" max="1285" width="12.5703125" style="1136" customWidth="1"/>
    <col min="1286" max="1286" width="11.7109375" style="1136" customWidth="1"/>
    <col min="1287" max="1287" width="12.28515625" style="1136" customWidth="1"/>
    <col min="1288" max="1531" width="9.140625" style="1136"/>
    <col min="1532" max="1532" width="4.42578125" style="1136" customWidth="1"/>
    <col min="1533" max="1533" width="20.85546875" style="1136" customWidth="1"/>
    <col min="1534" max="1535" width="12" style="1136" customWidth="1"/>
    <col min="1536" max="1536" width="14.5703125" style="1136" customWidth="1"/>
    <col min="1537" max="1537" width="12.42578125" style="1136" customWidth="1"/>
    <col min="1538" max="1538" width="19.7109375" style="1136" customWidth="1"/>
    <col min="1539" max="1539" width="9.140625" style="1136"/>
    <col min="1540" max="1540" width="16.85546875" style="1136" customWidth="1"/>
    <col min="1541" max="1541" width="12.5703125" style="1136" customWidth="1"/>
    <col min="1542" max="1542" width="11.7109375" style="1136" customWidth="1"/>
    <col min="1543" max="1543" width="12.28515625" style="1136" customWidth="1"/>
    <col min="1544" max="1787" width="9.140625" style="1136"/>
    <col min="1788" max="1788" width="4.42578125" style="1136" customWidth="1"/>
    <col min="1789" max="1789" width="20.85546875" style="1136" customWidth="1"/>
    <col min="1790" max="1791" width="12" style="1136" customWidth="1"/>
    <col min="1792" max="1792" width="14.5703125" style="1136" customWidth="1"/>
    <col min="1793" max="1793" width="12.42578125" style="1136" customWidth="1"/>
    <col min="1794" max="1794" width="19.7109375" style="1136" customWidth="1"/>
    <col min="1795" max="1795" width="9.140625" style="1136"/>
    <col min="1796" max="1796" width="16.85546875" style="1136" customWidth="1"/>
    <col min="1797" max="1797" width="12.5703125" style="1136" customWidth="1"/>
    <col min="1798" max="1798" width="11.7109375" style="1136" customWidth="1"/>
    <col min="1799" max="1799" width="12.28515625" style="1136" customWidth="1"/>
    <col min="1800" max="2043" width="9.140625" style="1136"/>
    <col min="2044" max="2044" width="4.42578125" style="1136" customWidth="1"/>
    <col min="2045" max="2045" width="20.85546875" style="1136" customWidth="1"/>
    <col min="2046" max="2047" width="12" style="1136" customWidth="1"/>
    <col min="2048" max="2048" width="14.5703125" style="1136" customWidth="1"/>
    <col min="2049" max="2049" width="12.42578125" style="1136" customWidth="1"/>
    <col min="2050" max="2050" width="19.7109375" style="1136" customWidth="1"/>
    <col min="2051" max="2051" width="9.140625" style="1136"/>
    <col min="2052" max="2052" width="16.85546875" style="1136" customWidth="1"/>
    <col min="2053" max="2053" width="12.5703125" style="1136" customWidth="1"/>
    <col min="2054" max="2054" width="11.7109375" style="1136" customWidth="1"/>
    <col min="2055" max="2055" width="12.28515625" style="1136" customWidth="1"/>
    <col min="2056" max="2299" width="9.140625" style="1136"/>
    <col min="2300" max="2300" width="4.42578125" style="1136" customWidth="1"/>
    <col min="2301" max="2301" width="20.85546875" style="1136" customWidth="1"/>
    <col min="2302" max="2303" width="12" style="1136" customWidth="1"/>
    <col min="2304" max="2304" width="14.5703125" style="1136" customWidth="1"/>
    <col min="2305" max="2305" width="12.42578125" style="1136" customWidth="1"/>
    <col min="2306" max="2306" width="19.7109375" style="1136" customWidth="1"/>
    <col min="2307" max="2307" width="9.140625" style="1136"/>
    <col min="2308" max="2308" width="16.85546875" style="1136" customWidth="1"/>
    <col min="2309" max="2309" width="12.5703125" style="1136" customWidth="1"/>
    <col min="2310" max="2310" width="11.7109375" style="1136" customWidth="1"/>
    <col min="2311" max="2311" width="12.28515625" style="1136" customWidth="1"/>
    <col min="2312" max="2555" width="9.140625" style="1136"/>
    <col min="2556" max="2556" width="4.42578125" style="1136" customWidth="1"/>
    <col min="2557" max="2557" width="20.85546875" style="1136" customWidth="1"/>
    <col min="2558" max="2559" width="12" style="1136" customWidth="1"/>
    <col min="2560" max="2560" width="14.5703125" style="1136" customWidth="1"/>
    <col min="2561" max="2561" width="12.42578125" style="1136" customWidth="1"/>
    <col min="2562" max="2562" width="19.7109375" style="1136" customWidth="1"/>
    <col min="2563" max="2563" width="9.140625" style="1136"/>
    <col min="2564" max="2564" width="16.85546875" style="1136" customWidth="1"/>
    <col min="2565" max="2565" width="12.5703125" style="1136" customWidth="1"/>
    <col min="2566" max="2566" width="11.7109375" style="1136" customWidth="1"/>
    <col min="2567" max="2567" width="12.28515625" style="1136" customWidth="1"/>
    <col min="2568" max="2811" width="9.140625" style="1136"/>
    <col min="2812" max="2812" width="4.42578125" style="1136" customWidth="1"/>
    <col min="2813" max="2813" width="20.85546875" style="1136" customWidth="1"/>
    <col min="2814" max="2815" width="12" style="1136" customWidth="1"/>
    <col min="2816" max="2816" width="14.5703125" style="1136" customWidth="1"/>
    <col min="2817" max="2817" width="12.42578125" style="1136" customWidth="1"/>
    <col min="2818" max="2818" width="19.7109375" style="1136" customWidth="1"/>
    <col min="2819" max="2819" width="9.140625" style="1136"/>
    <col min="2820" max="2820" width="16.85546875" style="1136" customWidth="1"/>
    <col min="2821" max="2821" width="12.5703125" style="1136" customWidth="1"/>
    <col min="2822" max="2822" width="11.7109375" style="1136" customWidth="1"/>
    <col min="2823" max="2823" width="12.28515625" style="1136" customWidth="1"/>
    <col min="2824" max="3067" width="9.140625" style="1136"/>
    <col min="3068" max="3068" width="4.42578125" style="1136" customWidth="1"/>
    <col min="3069" max="3069" width="20.85546875" style="1136" customWidth="1"/>
    <col min="3070" max="3071" width="12" style="1136" customWidth="1"/>
    <col min="3072" max="3072" width="14.5703125" style="1136" customWidth="1"/>
    <col min="3073" max="3073" width="12.42578125" style="1136" customWidth="1"/>
    <col min="3074" max="3074" width="19.7109375" style="1136" customWidth="1"/>
    <col min="3075" max="3075" width="9.140625" style="1136"/>
    <col min="3076" max="3076" width="16.85546875" style="1136" customWidth="1"/>
    <col min="3077" max="3077" width="12.5703125" style="1136" customWidth="1"/>
    <col min="3078" max="3078" width="11.7109375" style="1136" customWidth="1"/>
    <col min="3079" max="3079" width="12.28515625" style="1136" customWidth="1"/>
    <col min="3080" max="3323" width="9.140625" style="1136"/>
    <col min="3324" max="3324" width="4.42578125" style="1136" customWidth="1"/>
    <col min="3325" max="3325" width="20.85546875" style="1136" customWidth="1"/>
    <col min="3326" max="3327" width="12" style="1136" customWidth="1"/>
    <col min="3328" max="3328" width="14.5703125" style="1136" customWidth="1"/>
    <col min="3329" max="3329" width="12.42578125" style="1136" customWidth="1"/>
    <col min="3330" max="3330" width="19.7109375" style="1136" customWidth="1"/>
    <col min="3331" max="3331" width="9.140625" style="1136"/>
    <col min="3332" max="3332" width="16.85546875" style="1136" customWidth="1"/>
    <col min="3333" max="3333" width="12.5703125" style="1136" customWidth="1"/>
    <col min="3334" max="3334" width="11.7109375" style="1136" customWidth="1"/>
    <col min="3335" max="3335" width="12.28515625" style="1136" customWidth="1"/>
    <col min="3336" max="3579" width="9.140625" style="1136"/>
    <col min="3580" max="3580" width="4.42578125" style="1136" customWidth="1"/>
    <col min="3581" max="3581" width="20.85546875" style="1136" customWidth="1"/>
    <col min="3582" max="3583" width="12" style="1136" customWidth="1"/>
    <col min="3584" max="3584" width="14.5703125" style="1136" customWidth="1"/>
    <col min="3585" max="3585" width="12.42578125" style="1136" customWidth="1"/>
    <col min="3586" max="3586" width="19.7109375" style="1136" customWidth="1"/>
    <col min="3587" max="3587" width="9.140625" style="1136"/>
    <col min="3588" max="3588" width="16.85546875" style="1136" customWidth="1"/>
    <col min="3589" max="3589" width="12.5703125" style="1136" customWidth="1"/>
    <col min="3590" max="3590" width="11.7109375" style="1136" customWidth="1"/>
    <col min="3591" max="3591" width="12.28515625" style="1136" customWidth="1"/>
    <col min="3592" max="3835" width="9.140625" style="1136"/>
    <col min="3836" max="3836" width="4.42578125" style="1136" customWidth="1"/>
    <col min="3837" max="3837" width="20.85546875" style="1136" customWidth="1"/>
    <col min="3838" max="3839" width="12" style="1136" customWidth="1"/>
    <col min="3840" max="3840" width="14.5703125" style="1136" customWidth="1"/>
    <col min="3841" max="3841" width="12.42578125" style="1136" customWidth="1"/>
    <col min="3842" max="3842" width="19.7109375" style="1136" customWidth="1"/>
    <col min="3843" max="3843" width="9.140625" style="1136"/>
    <col min="3844" max="3844" width="16.85546875" style="1136" customWidth="1"/>
    <col min="3845" max="3845" width="12.5703125" style="1136" customWidth="1"/>
    <col min="3846" max="3846" width="11.7109375" style="1136" customWidth="1"/>
    <col min="3847" max="3847" width="12.28515625" style="1136" customWidth="1"/>
    <col min="3848" max="4091" width="9.140625" style="1136"/>
    <col min="4092" max="4092" width="4.42578125" style="1136" customWidth="1"/>
    <col min="4093" max="4093" width="20.85546875" style="1136" customWidth="1"/>
    <col min="4094" max="4095" width="12" style="1136" customWidth="1"/>
    <col min="4096" max="4096" width="14.5703125" style="1136" customWidth="1"/>
    <col min="4097" max="4097" width="12.42578125" style="1136" customWidth="1"/>
    <col min="4098" max="4098" width="19.7109375" style="1136" customWidth="1"/>
    <col min="4099" max="4099" width="9.140625" style="1136"/>
    <col min="4100" max="4100" width="16.85546875" style="1136" customWidth="1"/>
    <col min="4101" max="4101" width="12.5703125" style="1136" customWidth="1"/>
    <col min="4102" max="4102" width="11.7109375" style="1136" customWidth="1"/>
    <col min="4103" max="4103" width="12.28515625" style="1136" customWidth="1"/>
    <col min="4104" max="4347" width="9.140625" style="1136"/>
    <col min="4348" max="4348" width="4.42578125" style="1136" customWidth="1"/>
    <col min="4349" max="4349" width="20.85546875" style="1136" customWidth="1"/>
    <col min="4350" max="4351" width="12" style="1136" customWidth="1"/>
    <col min="4352" max="4352" width="14.5703125" style="1136" customWidth="1"/>
    <col min="4353" max="4353" width="12.42578125" style="1136" customWidth="1"/>
    <col min="4354" max="4354" width="19.7109375" style="1136" customWidth="1"/>
    <col min="4355" max="4355" width="9.140625" style="1136"/>
    <col min="4356" max="4356" width="16.85546875" style="1136" customWidth="1"/>
    <col min="4357" max="4357" width="12.5703125" style="1136" customWidth="1"/>
    <col min="4358" max="4358" width="11.7109375" style="1136" customWidth="1"/>
    <col min="4359" max="4359" width="12.28515625" style="1136" customWidth="1"/>
    <col min="4360" max="4603" width="9.140625" style="1136"/>
    <col min="4604" max="4604" width="4.42578125" style="1136" customWidth="1"/>
    <col min="4605" max="4605" width="20.85546875" style="1136" customWidth="1"/>
    <col min="4606" max="4607" width="12" style="1136" customWidth="1"/>
    <col min="4608" max="4608" width="14.5703125" style="1136" customWidth="1"/>
    <col min="4609" max="4609" width="12.42578125" style="1136" customWidth="1"/>
    <col min="4610" max="4610" width="19.7109375" style="1136" customWidth="1"/>
    <col min="4611" max="4611" width="9.140625" style="1136"/>
    <col min="4612" max="4612" width="16.85546875" style="1136" customWidth="1"/>
    <col min="4613" max="4613" width="12.5703125" style="1136" customWidth="1"/>
    <col min="4614" max="4614" width="11.7109375" style="1136" customWidth="1"/>
    <col min="4615" max="4615" width="12.28515625" style="1136" customWidth="1"/>
    <col min="4616" max="4859" width="9.140625" style="1136"/>
    <col min="4860" max="4860" width="4.42578125" style="1136" customWidth="1"/>
    <col min="4861" max="4861" width="20.85546875" style="1136" customWidth="1"/>
    <col min="4862" max="4863" width="12" style="1136" customWidth="1"/>
    <col min="4864" max="4864" width="14.5703125" style="1136" customWidth="1"/>
    <col min="4865" max="4865" width="12.42578125" style="1136" customWidth="1"/>
    <col min="4866" max="4866" width="19.7109375" style="1136" customWidth="1"/>
    <col min="4867" max="4867" width="9.140625" style="1136"/>
    <col min="4868" max="4868" width="16.85546875" style="1136" customWidth="1"/>
    <col min="4869" max="4869" width="12.5703125" style="1136" customWidth="1"/>
    <col min="4870" max="4870" width="11.7109375" style="1136" customWidth="1"/>
    <col min="4871" max="4871" width="12.28515625" style="1136" customWidth="1"/>
    <col min="4872" max="5115" width="9.140625" style="1136"/>
    <col min="5116" max="5116" width="4.42578125" style="1136" customWidth="1"/>
    <col min="5117" max="5117" width="20.85546875" style="1136" customWidth="1"/>
    <col min="5118" max="5119" width="12" style="1136" customWidth="1"/>
    <col min="5120" max="5120" width="14.5703125" style="1136" customWidth="1"/>
    <col min="5121" max="5121" width="12.42578125" style="1136" customWidth="1"/>
    <col min="5122" max="5122" width="19.7109375" style="1136" customWidth="1"/>
    <col min="5123" max="5123" width="9.140625" style="1136"/>
    <col min="5124" max="5124" width="16.85546875" style="1136" customWidth="1"/>
    <col min="5125" max="5125" width="12.5703125" style="1136" customWidth="1"/>
    <col min="5126" max="5126" width="11.7109375" style="1136" customWidth="1"/>
    <col min="5127" max="5127" width="12.28515625" style="1136" customWidth="1"/>
    <col min="5128" max="5371" width="9.140625" style="1136"/>
    <col min="5372" max="5372" width="4.42578125" style="1136" customWidth="1"/>
    <col min="5373" max="5373" width="20.85546875" style="1136" customWidth="1"/>
    <col min="5374" max="5375" width="12" style="1136" customWidth="1"/>
    <col min="5376" max="5376" width="14.5703125" style="1136" customWidth="1"/>
    <col min="5377" max="5377" width="12.42578125" style="1136" customWidth="1"/>
    <col min="5378" max="5378" width="19.7109375" style="1136" customWidth="1"/>
    <col min="5379" max="5379" width="9.140625" style="1136"/>
    <col min="5380" max="5380" width="16.85546875" style="1136" customWidth="1"/>
    <col min="5381" max="5381" width="12.5703125" style="1136" customWidth="1"/>
    <col min="5382" max="5382" width="11.7109375" style="1136" customWidth="1"/>
    <col min="5383" max="5383" width="12.28515625" style="1136" customWidth="1"/>
    <col min="5384" max="5627" width="9.140625" style="1136"/>
    <col min="5628" max="5628" width="4.42578125" style="1136" customWidth="1"/>
    <col min="5629" max="5629" width="20.85546875" style="1136" customWidth="1"/>
    <col min="5630" max="5631" width="12" style="1136" customWidth="1"/>
    <col min="5632" max="5632" width="14.5703125" style="1136" customWidth="1"/>
    <col min="5633" max="5633" width="12.42578125" style="1136" customWidth="1"/>
    <col min="5634" max="5634" width="19.7109375" style="1136" customWidth="1"/>
    <col min="5635" max="5635" width="9.140625" style="1136"/>
    <col min="5636" max="5636" width="16.85546875" style="1136" customWidth="1"/>
    <col min="5637" max="5637" width="12.5703125" style="1136" customWidth="1"/>
    <col min="5638" max="5638" width="11.7109375" style="1136" customWidth="1"/>
    <col min="5639" max="5639" width="12.28515625" style="1136" customWidth="1"/>
    <col min="5640" max="5883" width="9.140625" style="1136"/>
    <col min="5884" max="5884" width="4.42578125" style="1136" customWidth="1"/>
    <col min="5885" max="5885" width="20.85546875" style="1136" customWidth="1"/>
    <col min="5886" max="5887" width="12" style="1136" customWidth="1"/>
    <col min="5888" max="5888" width="14.5703125" style="1136" customWidth="1"/>
    <col min="5889" max="5889" width="12.42578125" style="1136" customWidth="1"/>
    <col min="5890" max="5890" width="19.7109375" style="1136" customWidth="1"/>
    <col min="5891" max="5891" width="9.140625" style="1136"/>
    <col min="5892" max="5892" width="16.85546875" style="1136" customWidth="1"/>
    <col min="5893" max="5893" width="12.5703125" style="1136" customWidth="1"/>
    <col min="5894" max="5894" width="11.7109375" style="1136" customWidth="1"/>
    <col min="5895" max="5895" width="12.28515625" style="1136" customWidth="1"/>
    <col min="5896" max="6139" width="9.140625" style="1136"/>
    <col min="6140" max="6140" width="4.42578125" style="1136" customWidth="1"/>
    <col min="6141" max="6141" width="20.85546875" style="1136" customWidth="1"/>
    <col min="6142" max="6143" width="12" style="1136" customWidth="1"/>
    <col min="6144" max="6144" width="14.5703125" style="1136" customWidth="1"/>
    <col min="6145" max="6145" width="12.42578125" style="1136" customWidth="1"/>
    <col min="6146" max="6146" width="19.7109375" style="1136" customWidth="1"/>
    <col min="6147" max="6147" width="9.140625" style="1136"/>
    <col min="6148" max="6148" width="16.85546875" style="1136" customWidth="1"/>
    <col min="6149" max="6149" width="12.5703125" style="1136" customWidth="1"/>
    <col min="6150" max="6150" width="11.7109375" style="1136" customWidth="1"/>
    <col min="6151" max="6151" width="12.28515625" style="1136" customWidth="1"/>
    <col min="6152" max="6395" width="9.140625" style="1136"/>
    <col min="6396" max="6396" width="4.42578125" style="1136" customWidth="1"/>
    <col min="6397" max="6397" width="20.85546875" style="1136" customWidth="1"/>
    <col min="6398" max="6399" width="12" style="1136" customWidth="1"/>
    <col min="6400" max="6400" width="14.5703125" style="1136" customWidth="1"/>
    <col min="6401" max="6401" width="12.42578125" style="1136" customWidth="1"/>
    <col min="6402" max="6402" width="19.7109375" style="1136" customWidth="1"/>
    <col min="6403" max="6403" width="9.140625" style="1136"/>
    <col min="6404" max="6404" width="16.85546875" style="1136" customWidth="1"/>
    <col min="6405" max="6405" width="12.5703125" style="1136" customWidth="1"/>
    <col min="6406" max="6406" width="11.7109375" style="1136" customWidth="1"/>
    <col min="6407" max="6407" width="12.28515625" style="1136" customWidth="1"/>
    <col min="6408" max="6651" width="9.140625" style="1136"/>
    <col min="6652" max="6652" width="4.42578125" style="1136" customWidth="1"/>
    <col min="6653" max="6653" width="20.85546875" style="1136" customWidth="1"/>
    <col min="6654" max="6655" width="12" style="1136" customWidth="1"/>
    <col min="6656" max="6656" width="14.5703125" style="1136" customWidth="1"/>
    <col min="6657" max="6657" width="12.42578125" style="1136" customWidth="1"/>
    <col min="6658" max="6658" width="19.7109375" style="1136" customWidth="1"/>
    <col min="6659" max="6659" width="9.140625" style="1136"/>
    <col min="6660" max="6660" width="16.85546875" style="1136" customWidth="1"/>
    <col min="6661" max="6661" width="12.5703125" style="1136" customWidth="1"/>
    <col min="6662" max="6662" width="11.7109375" style="1136" customWidth="1"/>
    <col min="6663" max="6663" width="12.28515625" style="1136" customWidth="1"/>
    <col min="6664" max="6907" width="9.140625" style="1136"/>
    <col min="6908" max="6908" width="4.42578125" style="1136" customWidth="1"/>
    <col min="6909" max="6909" width="20.85546875" style="1136" customWidth="1"/>
    <col min="6910" max="6911" width="12" style="1136" customWidth="1"/>
    <col min="6912" max="6912" width="14.5703125" style="1136" customWidth="1"/>
    <col min="6913" max="6913" width="12.42578125" style="1136" customWidth="1"/>
    <col min="6914" max="6914" width="19.7109375" style="1136" customWidth="1"/>
    <col min="6915" max="6915" width="9.140625" style="1136"/>
    <col min="6916" max="6916" width="16.85546875" style="1136" customWidth="1"/>
    <col min="6917" max="6917" width="12.5703125" style="1136" customWidth="1"/>
    <col min="6918" max="6918" width="11.7109375" style="1136" customWidth="1"/>
    <col min="6919" max="6919" width="12.28515625" style="1136" customWidth="1"/>
    <col min="6920" max="7163" width="9.140625" style="1136"/>
    <col min="7164" max="7164" width="4.42578125" style="1136" customWidth="1"/>
    <col min="7165" max="7165" width="20.85546875" style="1136" customWidth="1"/>
    <col min="7166" max="7167" width="12" style="1136" customWidth="1"/>
    <col min="7168" max="7168" width="14.5703125" style="1136" customWidth="1"/>
    <col min="7169" max="7169" width="12.42578125" style="1136" customWidth="1"/>
    <col min="7170" max="7170" width="19.7109375" style="1136" customWidth="1"/>
    <col min="7171" max="7171" width="9.140625" style="1136"/>
    <col min="7172" max="7172" width="16.85546875" style="1136" customWidth="1"/>
    <col min="7173" max="7173" width="12.5703125" style="1136" customWidth="1"/>
    <col min="7174" max="7174" width="11.7109375" style="1136" customWidth="1"/>
    <col min="7175" max="7175" width="12.28515625" style="1136" customWidth="1"/>
    <col min="7176" max="7419" width="9.140625" style="1136"/>
    <col min="7420" max="7420" width="4.42578125" style="1136" customWidth="1"/>
    <col min="7421" max="7421" width="20.85546875" style="1136" customWidth="1"/>
    <col min="7422" max="7423" width="12" style="1136" customWidth="1"/>
    <col min="7424" max="7424" width="14.5703125" style="1136" customWidth="1"/>
    <col min="7425" max="7425" width="12.42578125" style="1136" customWidth="1"/>
    <col min="7426" max="7426" width="19.7109375" style="1136" customWidth="1"/>
    <col min="7427" max="7427" width="9.140625" style="1136"/>
    <col min="7428" max="7428" width="16.85546875" style="1136" customWidth="1"/>
    <col min="7429" max="7429" width="12.5703125" style="1136" customWidth="1"/>
    <col min="7430" max="7430" width="11.7109375" style="1136" customWidth="1"/>
    <col min="7431" max="7431" width="12.28515625" style="1136" customWidth="1"/>
    <col min="7432" max="7675" width="9.140625" style="1136"/>
    <col min="7676" max="7676" width="4.42578125" style="1136" customWidth="1"/>
    <col min="7677" max="7677" width="20.85546875" style="1136" customWidth="1"/>
    <col min="7678" max="7679" width="12" style="1136" customWidth="1"/>
    <col min="7680" max="7680" width="14.5703125" style="1136" customWidth="1"/>
    <col min="7681" max="7681" width="12.42578125" style="1136" customWidth="1"/>
    <col min="7682" max="7682" width="19.7109375" style="1136" customWidth="1"/>
    <col min="7683" max="7683" width="9.140625" style="1136"/>
    <col min="7684" max="7684" width="16.85546875" style="1136" customWidth="1"/>
    <col min="7685" max="7685" width="12.5703125" style="1136" customWidth="1"/>
    <col min="7686" max="7686" width="11.7109375" style="1136" customWidth="1"/>
    <col min="7687" max="7687" width="12.28515625" style="1136" customWidth="1"/>
    <col min="7688" max="7931" width="9.140625" style="1136"/>
    <col min="7932" max="7932" width="4.42578125" style="1136" customWidth="1"/>
    <col min="7933" max="7933" width="20.85546875" style="1136" customWidth="1"/>
    <col min="7934" max="7935" width="12" style="1136" customWidth="1"/>
    <col min="7936" max="7936" width="14.5703125" style="1136" customWidth="1"/>
    <col min="7937" max="7937" width="12.42578125" style="1136" customWidth="1"/>
    <col min="7938" max="7938" width="19.7109375" style="1136" customWidth="1"/>
    <col min="7939" max="7939" width="9.140625" style="1136"/>
    <col min="7940" max="7940" width="16.85546875" style="1136" customWidth="1"/>
    <col min="7941" max="7941" width="12.5703125" style="1136" customWidth="1"/>
    <col min="7942" max="7942" width="11.7109375" style="1136" customWidth="1"/>
    <col min="7943" max="7943" width="12.28515625" style="1136" customWidth="1"/>
    <col min="7944" max="8187" width="9.140625" style="1136"/>
    <col min="8188" max="8188" width="4.42578125" style="1136" customWidth="1"/>
    <col min="8189" max="8189" width="20.85546875" style="1136" customWidth="1"/>
    <col min="8190" max="8191" width="12" style="1136" customWidth="1"/>
    <col min="8192" max="8192" width="14.5703125" style="1136" customWidth="1"/>
    <col min="8193" max="8193" width="12.42578125" style="1136" customWidth="1"/>
    <col min="8194" max="8194" width="19.7109375" style="1136" customWidth="1"/>
    <col min="8195" max="8195" width="9.140625" style="1136"/>
    <col min="8196" max="8196" width="16.85546875" style="1136" customWidth="1"/>
    <col min="8197" max="8197" width="12.5703125" style="1136" customWidth="1"/>
    <col min="8198" max="8198" width="11.7109375" style="1136" customWidth="1"/>
    <col min="8199" max="8199" width="12.28515625" style="1136" customWidth="1"/>
    <col min="8200" max="8443" width="9.140625" style="1136"/>
    <col min="8444" max="8444" width="4.42578125" style="1136" customWidth="1"/>
    <col min="8445" max="8445" width="20.85546875" style="1136" customWidth="1"/>
    <col min="8446" max="8447" width="12" style="1136" customWidth="1"/>
    <col min="8448" max="8448" width="14.5703125" style="1136" customWidth="1"/>
    <col min="8449" max="8449" width="12.42578125" style="1136" customWidth="1"/>
    <col min="8450" max="8450" width="19.7109375" style="1136" customWidth="1"/>
    <col min="8451" max="8451" width="9.140625" style="1136"/>
    <col min="8452" max="8452" width="16.85546875" style="1136" customWidth="1"/>
    <col min="8453" max="8453" width="12.5703125" style="1136" customWidth="1"/>
    <col min="8454" max="8454" width="11.7109375" style="1136" customWidth="1"/>
    <col min="8455" max="8455" width="12.28515625" style="1136" customWidth="1"/>
    <col min="8456" max="8699" width="9.140625" style="1136"/>
    <col min="8700" max="8700" width="4.42578125" style="1136" customWidth="1"/>
    <col min="8701" max="8701" width="20.85546875" style="1136" customWidth="1"/>
    <col min="8702" max="8703" width="12" style="1136" customWidth="1"/>
    <col min="8704" max="8704" width="14.5703125" style="1136" customWidth="1"/>
    <col min="8705" max="8705" width="12.42578125" style="1136" customWidth="1"/>
    <col min="8706" max="8706" width="19.7109375" style="1136" customWidth="1"/>
    <col min="8707" max="8707" width="9.140625" style="1136"/>
    <col min="8708" max="8708" width="16.85546875" style="1136" customWidth="1"/>
    <col min="8709" max="8709" width="12.5703125" style="1136" customWidth="1"/>
    <col min="8710" max="8710" width="11.7109375" style="1136" customWidth="1"/>
    <col min="8711" max="8711" width="12.28515625" style="1136" customWidth="1"/>
    <col min="8712" max="8955" width="9.140625" style="1136"/>
    <col min="8956" max="8956" width="4.42578125" style="1136" customWidth="1"/>
    <col min="8957" max="8957" width="20.85546875" style="1136" customWidth="1"/>
    <col min="8958" max="8959" width="12" style="1136" customWidth="1"/>
    <col min="8960" max="8960" width="14.5703125" style="1136" customWidth="1"/>
    <col min="8961" max="8961" width="12.42578125" style="1136" customWidth="1"/>
    <col min="8962" max="8962" width="19.7109375" style="1136" customWidth="1"/>
    <col min="8963" max="8963" width="9.140625" style="1136"/>
    <col min="8964" max="8964" width="16.85546875" style="1136" customWidth="1"/>
    <col min="8965" max="8965" width="12.5703125" style="1136" customWidth="1"/>
    <col min="8966" max="8966" width="11.7109375" style="1136" customWidth="1"/>
    <col min="8967" max="8967" width="12.28515625" style="1136" customWidth="1"/>
    <col min="8968" max="9211" width="9.140625" style="1136"/>
    <col min="9212" max="9212" width="4.42578125" style="1136" customWidth="1"/>
    <col min="9213" max="9213" width="20.85546875" style="1136" customWidth="1"/>
    <col min="9214" max="9215" width="12" style="1136" customWidth="1"/>
    <col min="9216" max="9216" width="14.5703125" style="1136" customWidth="1"/>
    <col min="9217" max="9217" width="12.42578125" style="1136" customWidth="1"/>
    <col min="9218" max="9218" width="19.7109375" style="1136" customWidth="1"/>
    <col min="9219" max="9219" width="9.140625" style="1136"/>
    <col min="9220" max="9220" width="16.85546875" style="1136" customWidth="1"/>
    <col min="9221" max="9221" width="12.5703125" style="1136" customWidth="1"/>
    <col min="9222" max="9222" width="11.7109375" style="1136" customWidth="1"/>
    <col min="9223" max="9223" width="12.28515625" style="1136" customWidth="1"/>
    <col min="9224" max="9467" width="9.140625" style="1136"/>
    <col min="9468" max="9468" width="4.42578125" style="1136" customWidth="1"/>
    <col min="9469" max="9469" width="20.85546875" style="1136" customWidth="1"/>
    <col min="9470" max="9471" width="12" style="1136" customWidth="1"/>
    <col min="9472" max="9472" width="14.5703125" style="1136" customWidth="1"/>
    <col min="9473" max="9473" width="12.42578125" style="1136" customWidth="1"/>
    <col min="9474" max="9474" width="19.7109375" style="1136" customWidth="1"/>
    <col min="9475" max="9475" width="9.140625" style="1136"/>
    <col min="9476" max="9476" width="16.85546875" style="1136" customWidth="1"/>
    <col min="9477" max="9477" width="12.5703125" style="1136" customWidth="1"/>
    <col min="9478" max="9478" width="11.7109375" style="1136" customWidth="1"/>
    <col min="9479" max="9479" width="12.28515625" style="1136" customWidth="1"/>
    <col min="9480" max="9723" width="9.140625" style="1136"/>
    <col min="9724" max="9724" width="4.42578125" style="1136" customWidth="1"/>
    <col min="9725" max="9725" width="20.85546875" style="1136" customWidth="1"/>
    <col min="9726" max="9727" width="12" style="1136" customWidth="1"/>
    <col min="9728" max="9728" width="14.5703125" style="1136" customWidth="1"/>
    <col min="9729" max="9729" width="12.42578125" style="1136" customWidth="1"/>
    <col min="9730" max="9730" width="19.7109375" style="1136" customWidth="1"/>
    <col min="9731" max="9731" width="9.140625" style="1136"/>
    <col min="9732" max="9732" width="16.85546875" style="1136" customWidth="1"/>
    <col min="9733" max="9733" width="12.5703125" style="1136" customWidth="1"/>
    <col min="9734" max="9734" width="11.7109375" style="1136" customWidth="1"/>
    <col min="9735" max="9735" width="12.28515625" style="1136" customWidth="1"/>
    <col min="9736" max="9979" width="9.140625" style="1136"/>
    <col min="9980" max="9980" width="4.42578125" style="1136" customWidth="1"/>
    <col min="9981" max="9981" width="20.85546875" style="1136" customWidth="1"/>
    <col min="9982" max="9983" width="12" style="1136" customWidth="1"/>
    <col min="9984" max="9984" width="14.5703125" style="1136" customWidth="1"/>
    <col min="9985" max="9985" width="12.42578125" style="1136" customWidth="1"/>
    <col min="9986" max="9986" width="19.7109375" style="1136" customWidth="1"/>
    <col min="9987" max="9987" width="9.140625" style="1136"/>
    <col min="9988" max="9988" width="16.85546875" style="1136" customWidth="1"/>
    <col min="9989" max="9989" width="12.5703125" style="1136" customWidth="1"/>
    <col min="9990" max="9990" width="11.7109375" style="1136" customWidth="1"/>
    <col min="9991" max="9991" width="12.28515625" style="1136" customWidth="1"/>
    <col min="9992" max="10235" width="9.140625" style="1136"/>
    <col min="10236" max="10236" width="4.42578125" style="1136" customWidth="1"/>
    <col min="10237" max="10237" width="20.85546875" style="1136" customWidth="1"/>
    <col min="10238" max="10239" width="12" style="1136" customWidth="1"/>
    <col min="10240" max="10240" width="14.5703125" style="1136" customWidth="1"/>
    <col min="10241" max="10241" width="12.42578125" style="1136" customWidth="1"/>
    <col min="10242" max="10242" width="19.7109375" style="1136" customWidth="1"/>
    <col min="10243" max="10243" width="9.140625" style="1136"/>
    <col min="10244" max="10244" width="16.85546875" style="1136" customWidth="1"/>
    <col min="10245" max="10245" width="12.5703125" style="1136" customWidth="1"/>
    <col min="10246" max="10246" width="11.7109375" style="1136" customWidth="1"/>
    <col min="10247" max="10247" width="12.28515625" style="1136" customWidth="1"/>
    <col min="10248" max="10491" width="9.140625" style="1136"/>
    <col min="10492" max="10492" width="4.42578125" style="1136" customWidth="1"/>
    <col min="10493" max="10493" width="20.85546875" style="1136" customWidth="1"/>
    <col min="10494" max="10495" width="12" style="1136" customWidth="1"/>
    <col min="10496" max="10496" width="14.5703125" style="1136" customWidth="1"/>
    <col min="10497" max="10497" width="12.42578125" style="1136" customWidth="1"/>
    <col min="10498" max="10498" width="19.7109375" style="1136" customWidth="1"/>
    <col min="10499" max="10499" width="9.140625" style="1136"/>
    <col min="10500" max="10500" width="16.85546875" style="1136" customWidth="1"/>
    <col min="10501" max="10501" width="12.5703125" style="1136" customWidth="1"/>
    <col min="10502" max="10502" width="11.7109375" style="1136" customWidth="1"/>
    <col min="10503" max="10503" width="12.28515625" style="1136" customWidth="1"/>
    <col min="10504" max="10747" width="9.140625" style="1136"/>
    <col min="10748" max="10748" width="4.42578125" style="1136" customWidth="1"/>
    <col min="10749" max="10749" width="20.85546875" style="1136" customWidth="1"/>
    <col min="10750" max="10751" width="12" style="1136" customWidth="1"/>
    <col min="10752" max="10752" width="14.5703125" style="1136" customWidth="1"/>
    <col min="10753" max="10753" width="12.42578125" style="1136" customWidth="1"/>
    <col min="10754" max="10754" width="19.7109375" style="1136" customWidth="1"/>
    <col min="10755" max="10755" width="9.140625" style="1136"/>
    <col min="10756" max="10756" width="16.85546875" style="1136" customWidth="1"/>
    <col min="10757" max="10757" width="12.5703125" style="1136" customWidth="1"/>
    <col min="10758" max="10758" width="11.7109375" style="1136" customWidth="1"/>
    <col min="10759" max="10759" width="12.28515625" style="1136" customWidth="1"/>
    <col min="10760" max="11003" width="9.140625" style="1136"/>
    <col min="11004" max="11004" width="4.42578125" style="1136" customWidth="1"/>
    <col min="11005" max="11005" width="20.85546875" style="1136" customWidth="1"/>
    <col min="11006" max="11007" width="12" style="1136" customWidth="1"/>
    <col min="11008" max="11008" width="14.5703125" style="1136" customWidth="1"/>
    <col min="11009" max="11009" width="12.42578125" style="1136" customWidth="1"/>
    <col min="11010" max="11010" width="19.7109375" style="1136" customWidth="1"/>
    <col min="11011" max="11011" width="9.140625" style="1136"/>
    <col min="11012" max="11012" width="16.85546875" style="1136" customWidth="1"/>
    <col min="11013" max="11013" width="12.5703125" style="1136" customWidth="1"/>
    <col min="11014" max="11014" width="11.7109375" style="1136" customWidth="1"/>
    <col min="11015" max="11015" width="12.28515625" style="1136" customWidth="1"/>
    <col min="11016" max="11259" width="9.140625" style="1136"/>
    <col min="11260" max="11260" width="4.42578125" style="1136" customWidth="1"/>
    <col min="11261" max="11261" width="20.85546875" style="1136" customWidth="1"/>
    <col min="11262" max="11263" width="12" style="1136" customWidth="1"/>
    <col min="11264" max="11264" width="14.5703125" style="1136" customWidth="1"/>
    <col min="11265" max="11265" width="12.42578125" style="1136" customWidth="1"/>
    <col min="11266" max="11266" width="19.7109375" style="1136" customWidth="1"/>
    <col min="11267" max="11267" width="9.140625" style="1136"/>
    <col min="11268" max="11268" width="16.85546875" style="1136" customWidth="1"/>
    <col min="11269" max="11269" width="12.5703125" style="1136" customWidth="1"/>
    <col min="11270" max="11270" width="11.7109375" style="1136" customWidth="1"/>
    <col min="11271" max="11271" width="12.28515625" style="1136" customWidth="1"/>
    <col min="11272" max="11515" width="9.140625" style="1136"/>
    <col min="11516" max="11516" width="4.42578125" style="1136" customWidth="1"/>
    <col min="11517" max="11517" width="20.85546875" style="1136" customWidth="1"/>
    <col min="11518" max="11519" width="12" style="1136" customWidth="1"/>
    <col min="11520" max="11520" width="14.5703125" style="1136" customWidth="1"/>
    <col min="11521" max="11521" width="12.42578125" style="1136" customWidth="1"/>
    <col min="11522" max="11522" width="19.7109375" style="1136" customWidth="1"/>
    <col min="11523" max="11523" width="9.140625" style="1136"/>
    <col min="11524" max="11524" width="16.85546875" style="1136" customWidth="1"/>
    <col min="11525" max="11525" width="12.5703125" style="1136" customWidth="1"/>
    <col min="11526" max="11526" width="11.7109375" style="1136" customWidth="1"/>
    <col min="11527" max="11527" width="12.28515625" style="1136" customWidth="1"/>
    <col min="11528" max="11771" width="9.140625" style="1136"/>
    <col min="11772" max="11772" width="4.42578125" style="1136" customWidth="1"/>
    <col min="11773" max="11773" width="20.85546875" style="1136" customWidth="1"/>
    <col min="11774" max="11775" width="12" style="1136" customWidth="1"/>
    <col min="11776" max="11776" width="14.5703125" style="1136" customWidth="1"/>
    <col min="11777" max="11777" width="12.42578125" style="1136" customWidth="1"/>
    <col min="11778" max="11778" width="19.7109375" style="1136" customWidth="1"/>
    <col min="11779" max="11779" width="9.140625" style="1136"/>
    <col min="11780" max="11780" width="16.85546875" style="1136" customWidth="1"/>
    <col min="11781" max="11781" width="12.5703125" style="1136" customWidth="1"/>
    <col min="11782" max="11782" width="11.7109375" style="1136" customWidth="1"/>
    <col min="11783" max="11783" width="12.28515625" style="1136" customWidth="1"/>
    <col min="11784" max="12027" width="9.140625" style="1136"/>
    <col min="12028" max="12028" width="4.42578125" style="1136" customWidth="1"/>
    <col min="12029" max="12029" width="20.85546875" style="1136" customWidth="1"/>
    <col min="12030" max="12031" width="12" style="1136" customWidth="1"/>
    <col min="12032" max="12032" width="14.5703125" style="1136" customWidth="1"/>
    <col min="12033" max="12033" width="12.42578125" style="1136" customWidth="1"/>
    <col min="12034" max="12034" width="19.7109375" style="1136" customWidth="1"/>
    <col min="12035" max="12035" width="9.140625" style="1136"/>
    <col min="12036" max="12036" width="16.85546875" style="1136" customWidth="1"/>
    <col min="12037" max="12037" width="12.5703125" style="1136" customWidth="1"/>
    <col min="12038" max="12038" width="11.7109375" style="1136" customWidth="1"/>
    <col min="12039" max="12039" width="12.28515625" style="1136" customWidth="1"/>
    <col min="12040" max="12283" width="9.140625" style="1136"/>
    <col min="12284" max="12284" width="4.42578125" style="1136" customWidth="1"/>
    <col min="12285" max="12285" width="20.85546875" style="1136" customWidth="1"/>
    <col min="12286" max="12287" width="12" style="1136" customWidth="1"/>
    <col min="12288" max="12288" width="14.5703125" style="1136" customWidth="1"/>
    <col min="12289" max="12289" width="12.42578125" style="1136" customWidth="1"/>
    <col min="12290" max="12290" width="19.7109375" style="1136" customWidth="1"/>
    <col min="12291" max="12291" width="9.140625" style="1136"/>
    <col min="12292" max="12292" width="16.85546875" style="1136" customWidth="1"/>
    <col min="12293" max="12293" width="12.5703125" style="1136" customWidth="1"/>
    <col min="12294" max="12294" width="11.7109375" style="1136" customWidth="1"/>
    <col min="12295" max="12295" width="12.28515625" style="1136" customWidth="1"/>
    <col min="12296" max="12539" width="9.140625" style="1136"/>
    <col min="12540" max="12540" width="4.42578125" style="1136" customWidth="1"/>
    <col min="12541" max="12541" width="20.85546875" style="1136" customWidth="1"/>
    <col min="12542" max="12543" width="12" style="1136" customWidth="1"/>
    <col min="12544" max="12544" width="14.5703125" style="1136" customWidth="1"/>
    <col min="12545" max="12545" width="12.42578125" style="1136" customWidth="1"/>
    <col min="12546" max="12546" width="19.7109375" style="1136" customWidth="1"/>
    <col min="12547" max="12547" width="9.140625" style="1136"/>
    <col min="12548" max="12548" width="16.85546875" style="1136" customWidth="1"/>
    <col min="12549" max="12549" width="12.5703125" style="1136" customWidth="1"/>
    <col min="12550" max="12550" width="11.7109375" style="1136" customWidth="1"/>
    <col min="12551" max="12551" width="12.28515625" style="1136" customWidth="1"/>
    <col min="12552" max="12795" width="9.140625" style="1136"/>
    <col min="12796" max="12796" width="4.42578125" style="1136" customWidth="1"/>
    <col min="12797" max="12797" width="20.85546875" style="1136" customWidth="1"/>
    <col min="12798" max="12799" width="12" style="1136" customWidth="1"/>
    <col min="12800" max="12800" width="14.5703125" style="1136" customWidth="1"/>
    <col min="12801" max="12801" width="12.42578125" style="1136" customWidth="1"/>
    <col min="12802" max="12802" width="19.7109375" style="1136" customWidth="1"/>
    <col min="12803" max="12803" width="9.140625" style="1136"/>
    <col min="12804" max="12804" width="16.85546875" style="1136" customWidth="1"/>
    <col min="12805" max="12805" width="12.5703125" style="1136" customWidth="1"/>
    <col min="12806" max="12806" width="11.7109375" style="1136" customWidth="1"/>
    <col min="12807" max="12807" width="12.28515625" style="1136" customWidth="1"/>
    <col min="12808" max="13051" width="9.140625" style="1136"/>
    <col min="13052" max="13052" width="4.42578125" style="1136" customWidth="1"/>
    <col min="13053" max="13053" width="20.85546875" style="1136" customWidth="1"/>
    <col min="13054" max="13055" width="12" style="1136" customWidth="1"/>
    <col min="13056" max="13056" width="14.5703125" style="1136" customWidth="1"/>
    <col min="13057" max="13057" width="12.42578125" style="1136" customWidth="1"/>
    <col min="13058" max="13058" width="19.7109375" style="1136" customWidth="1"/>
    <col min="13059" max="13059" width="9.140625" style="1136"/>
    <col min="13060" max="13060" width="16.85546875" style="1136" customWidth="1"/>
    <col min="13061" max="13061" width="12.5703125" style="1136" customWidth="1"/>
    <col min="13062" max="13062" width="11.7109375" style="1136" customWidth="1"/>
    <col min="13063" max="13063" width="12.28515625" style="1136" customWidth="1"/>
    <col min="13064" max="13307" width="9.140625" style="1136"/>
    <col min="13308" max="13308" width="4.42578125" style="1136" customWidth="1"/>
    <col min="13309" max="13309" width="20.85546875" style="1136" customWidth="1"/>
    <col min="13310" max="13311" width="12" style="1136" customWidth="1"/>
    <col min="13312" max="13312" width="14.5703125" style="1136" customWidth="1"/>
    <col min="13313" max="13313" width="12.42578125" style="1136" customWidth="1"/>
    <col min="13314" max="13314" width="19.7109375" style="1136" customWidth="1"/>
    <col min="13315" max="13315" width="9.140625" style="1136"/>
    <col min="13316" max="13316" width="16.85546875" style="1136" customWidth="1"/>
    <col min="13317" max="13317" width="12.5703125" style="1136" customWidth="1"/>
    <col min="13318" max="13318" width="11.7109375" style="1136" customWidth="1"/>
    <col min="13319" max="13319" width="12.28515625" style="1136" customWidth="1"/>
    <col min="13320" max="13563" width="9.140625" style="1136"/>
    <col min="13564" max="13564" width="4.42578125" style="1136" customWidth="1"/>
    <col min="13565" max="13565" width="20.85546875" style="1136" customWidth="1"/>
    <col min="13566" max="13567" width="12" style="1136" customWidth="1"/>
    <col min="13568" max="13568" width="14.5703125" style="1136" customWidth="1"/>
    <col min="13569" max="13569" width="12.42578125" style="1136" customWidth="1"/>
    <col min="13570" max="13570" width="19.7109375" style="1136" customWidth="1"/>
    <col min="13571" max="13571" width="9.140625" style="1136"/>
    <col min="13572" max="13572" width="16.85546875" style="1136" customWidth="1"/>
    <col min="13573" max="13573" width="12.5703125" style="1136" customWidth="1"/>
    <col min="13574" max="13574" width="11.7109375" style="1136" customWidth="1"/>
    <col min="13575" max="13575" width="12.28515625" style="1136" customWidth="1"/>
    <col min="13576" max="13819" width="9.140625" style="1136"/>
    <col min="13820" max="13820" width="4.42578125" style="1136" customWidth="1"/>
    <col min="13821" max="13821" width="20.85546875" style="1136" customWidth="1"/>
    <col min="13822" max="13823" width="12" style="1136" customWidth="1"/>
    <col min="13824" max="13824" width="14.5703125" style="1136" customWidth="1"/>
    <col min="13825" max="13825" width="12.42578125" style="1136" customWidth="1"/>
    <col min="13826" max="13826" width="19.7109375" style="1136" customWidth="1"/>
    <col min="13827" max="13827" width="9.140625" style="1136"/>
    <col min="13828" max="13828" width="16.85546875" style="1136" customWidth="1"/>
    <col min="13829" max="13829" width="12.5703125" style="1136" customWidth="1"/>
    <col min="13830" max="13830" width="11.7109375" style="1136" customWidth="1"/>
    <col min="13831" max="13831" width="12.28515625" style="1136" customWidth="1"/>
    <col min="13832" max="14075" width="9.140625" style="1136"/>
    <col min="14076" max="14076" width="4.42578125" style="1136" customWidth="1"/>
    <col min="14077" max="14077" width="20.85546875" style="1136" customWidth="1"/>
    <col min="14078" max="14079" width="12" style="1136" customWidth="1"/>
    <col min="14080" max="14080" width="14.5703125" style="1136" customWidth="1"/>
    <col min="14081" max="14081" width="12.42578125" style="1136" customWidth="1"/>
    <col min="14082" max="14082" width="19.7109375" style="1136" customWidth="1"/>
    <col min="14083" max="14083" width="9.140625" style="1136"/>
    <col min="14084" max="14084" width="16.85546875" style="1136" customWidth="1"/>
    <col min="14085" max="14085" width="12.5703125" style="1136" customWidth="1"/>
    <col min="14086" max="14086" width="11.7109375" style="1136" customWidth="1"/>
    <col min="14087" max="14087" width="12.28515625" style="1136" customWidth="1"/>
    <col min="14088" max="14331" width="9.140625" style="1136"/>
    <col min="14332" max="14332" width="4.42578125" style="1136" customWidth="1"/>
    <col min="14333" max="14333" width="20.85546875" style="1136" customWidth="1"/>
    <col min="14334" max="14335" width="12" style="1136" customWidth="1"/>
    <col min="14336" max="14336" width="14.5703125" style="1136" customWidth="1"/>
    <col min="14337" max="14337" width="12.42578125" style="1136" customWidth="1"/>
    <col min="14338" max="14338" width="19.7109375" style="1136" customWidth="1"/>
    <col min="14339" max="14339" width="9.140625" style="1136"/>
    <col min="14340" max="14340" width="16.85546875" style="1136" customWidth="1"/>
    <col min="14341" max="14341" width="12.5703125" style="1136" customWidth="1"/>
    <col min="14342" max="14342" width="11.7109375" style="1136" customWidth="1"/>
    <col min="14343" max="14343" width="12.28515625" style="1136" customWidth="1"/>
    <col min="14344" max="14587" width="9.140625" style="1136"/>
    <col min="14588" max="14588" width="4.42578125" style="1136" customWidth="1"/>
    <col min="14589" max="14589" width="20.85546875" style="1136" customWidth="1"/>
    <col min="14590" max="14591" width="12" style="1136" customWidth="1"/>
    <col min="14592" max="14592" width="14.5703125" style="1136" customWidth="1"/>
    <col min="14593" max="14593" width="12.42578125" style="1136" customWidth="1"/>
    <col min="14594" max="14594" width="19.7109375" style="1136" customWidth="1"/>
    <col min="14595" max="14595" width="9.140625" style="1136"/>
    <col min="14596" max="14596" width="16.85546875" style="1136" customWidth="1"/>
    <col min="14597" max="14597" width="12.5703125" style="1136" customWidth="1"/>
    <col min="14598" max="14598" width="11.7109375" style="1136" customWidth="1"/>
    <col min="14599" max="14599" width="12.28515625" style="1136" customWidth="1"/>
    <col min="14600" max="14843" width="9.140625" style="1136"/>
    <col min="14844" max="14844" width="4.42578125" style="1136" customWidth="1"/>
    <col min="14845" max="14845" width="20.85546875" style="1136" customWidth="1"/>
    <col min="14846" max="14847" width="12" style="1136" customWidth="1"/>
    <col min="14848" max="14848" width="14.5703125" style="1136" customWidth="1"/>
    <col min="14849" max="14849" width="12.42578125" style="1136" customWidth="1"/>
    <col min="14850" max="14850" width="19.7109375" style="1136" customWidth="1"/>
    <col min="14851" max="14851" width="9.140625" style="1136"/>
    <col min="14852" max="14852" width="16.85546875" style="1136" customWidth="1"/>
    <col min="14853" max="14853" width="12.5703125" style="1136" customWidth="1"/>
    <col min="14854" max="14854" width="11.7109375" style="1136" customWidth="1"/>
    <col min="14855" max="14855" width="12.28515625" style="1136" customWidth="1"/>
    <col min="14856" max="15099" width="9.140625" style="1136"/>
    <col min="15100" max="15100" width="4.42578125" style="1136" customWidth="1"/>
    <col min="15101" max="15101" width="20.85546875" style="1136" customWidth="1"/>
    <col min="15102" max="15103" width="12" style="1136" customWidth="1"/>
    <col min="15104" max="15104" width="14.5703125" style="1136" customWidth="1"/>
    <col min="15105" max="15105" width="12.42578125" style="1136" customWidth="1"/>
    <col min="15106" max="15106" width="19.7109375" style="1136" customWidth="1"/>
    <col min="15107" max="15107" width="9.140625" style="1136"/>
    <col min="15108" max="15108" width="16.85546875" style="1136" customWidth="1"/>
    <col min="15109" max="15109" width="12.5703125" style="1136" customWidth="1"/>
    <col min="15110" max="15110" width="11.7109375" style="1136" customWidth="1"/>
    <col min="15111" max="15111" width="12.28515625" style="1136" customWidth="1"/>
    <col min="15112" max="15355" width="9.140625" style="1136"/>
    <col min="15356" max="15356" width="4.42578125" style="1136" customWidth="1"/>
    <col min="15357" max="15357" width="20.85546875" style="1136" customWidth="1"/>
    <col min="15358" max="15359" width="12" style="1136" customWidth="1"/>
    <col min="15360" max="15360" width="14.5703125" style="1136" customWidth="1"/>
    <col min="15361" max="15361" width="12.42578125" style="1136" customWidth="1"/>
    <col min="15362" max="15362" width="19.7109375" style="1136" customWidth="1"/>
    <col min="15363" max="15363" width="9.140625" style="1136"/>
    <col min="15364" max="15364" width="16.85546875" style="1136" customWidth="1"/>
    <col min="15365" max="15365" width="12.5703125" style="1136" customWidth="1"/>
    <col min="15366" max="15366" width="11.7109375" style="1136" customWidth="1"/>
    <col min="15367" max="15367" width="12.28515625" style="1136" customWidth="1"/>
    <col min="15368" max="15611" width="9.140625" style="1136"/>
    <col min="15612" max="15612" width="4.42578125" style="1136" customWidth="1"/>
    <col min="15613" max="15613" width="20.85546875" style="1136" customWidth="1"/>
    <col min="15614" max="15615" width="12" style="1136" customWidth="1"/>
    <col min="15616" max="15616" width="14.5703125" style="1136" customWidth="1"/>
    <col min="15617" max="15617" width="12.42578125" style="1136" customWidth="1"/>
    <col min="15618" max="15618" width="19.7109375" style="1136" customWidth="1"/>
    <col min="15619" max="15619" width="9.140625" style="1136"/>
    <col min="15620" max="15620" width="16.85546875" style="1136" customWidth="1"/>
    <col min="15621" max="15621" width="12.5703125" style="1136" customWidth="1"/>
    <col min="15622" max="15622" width="11.7109375" style="1136" customWidth="1"/>
    <col min="15623" max="15623" width="12.28515625" style="1136" customWidth="1"/>
    <col min="15624" max="15867" width="9.140625" style="1136"/>
    <col min="15868" max="15868" width="4.42578125" style="1136" customWidth="1"/>
    <col min="15869" max="15869" width="20.85546875" style="1136" customWidth="1"/>
    <col min="15870" max="15871" width="12" style="1136" customWidth="1"/>
    <col min="15872" max="15872" width="14.5703125" style="1136" customWidth="1"/>
    <col min="15873" max="15873" width="12.42578125" style="1136" customWidth="1"/>
    <col min="15874" max="15874" width="19.7109375" style="1136" customWidth="1"/>
    <col min="15875" max="15875" width="9.140625" style="1136"/>
    <col min="15876" max="15876" width="16.85546875" style="1136" customWidth="1"/>
    <col min="15877" max="15877" width="12.5703125" style="1136" customWidth="1"/>
    <col min="15878" max="15878" width="11.7109375" style="1136" customWidth="1"/>
    <col min="15879" max="15879" width="12.28515625" style="1136" customWidth="1"/>
    <col min="15880" max="16123" width="9.140625" style="1136"/>
    <col min="16124" max="16124" width="4.42578125" style="1136" customWidth="1"/>
    <col min="16125" max="16125" width="20.85546875" style="1136" customWidth="1"/>
    <col min="16126" max="16127" width="12" style="1136" customWidth="1"/>
    <col min="16128" max="16128" width="14.5703125" style="1136" customWidth="1"/>
    <col min="16129" max="16129" width="12.42578125" style="1136" customWidth="1"/>
    <col min="16130" max="16130" width="19.7109375" style="1136" customWidth="1"/>
    <col min="16131" max="16131" width="9.140625" style="1136"/>
    <col min="16132" max="16132" width="16.85546875" style="1136" customWidth="1"/>
    <col min="16133" max="16133" width="12.5703125" style="1136" customWidth="1"/>
    <col min="16134" max="16134" width="11.7109375" style="1136" customWidth="1"/>
    <col min="16135" max="16135" width="12.28515625" style="1136" customWidth="1"/>
    <col min="16136" max="16384" width="9.140625" style="1136"/>
  </cols>
  <sheetData>
    <row r="1" spans="1:10" ht="15.75">
      <c r="A1" s="566" t="s">
        <v>303</v>
      </c>
    </row>
    <row r="2" spans="1:10" ht="26.25" customHeight="1">
      <c r="A2" s="567" t="s">
        <v>304</v>
      </c>
    </row>
    <row r="5" spans="1:10" ht="38.25" customHeight="1" thickBot="1">
      <c r="A5" s="1413" t="s">
        <v>475</v>
      </c>
      <c r="B5" s="1413"/>
      <c r="C5" s="1413"/>
      <c r="D5" s="1413"/>
      <c r="E5" s="1413"/>
      <c r="F5" s="1413"/>
      <c r="H5" s="649" t="s">
        <v>330</v>
      </c>
    </row>
    <row r="6" spans="1:10" ht="15.75" customHeight="1" thickBot="1">
      <c r="A6" s="1414" t="s">
        <v>169</v>
      </c>
      <c r="B6" s="1405" t="s">
        <v>476</v>
      </c>
      <c r="C6" s="1406"/>
      <c r="D6" s="1407"/>
      <c r="E6" s="1408" t="s">
        <v>477</v>
      </c>
      <c r="F6" s="1410" t="s">
        <v>478</v>
      </c>
    </row>
    <row r="7" spans="1:10" ht="21" customHeight="1" thickBot="1">
      <c r="A7" s="1415"/>
      <c r="B7" s="1151" t="s">
        <v>311</v>
      </c>
      <c r="C7" s="1151" t="s">
        <v>319</v>
      </c>
      <c r="D7" s="1151" t="s">
        <v>320</v>
      </c>
      <c r="E7" s="1409"/>
      <c r="F7" s="1411"/>
    </row>
    <row r="8" spans="1:10" ht="17.25" customHeight="1" thickBot="1">
      <c r="A8" s="847" t="s">
        <v>170</v>
      </c>
      <c r="B8" s="733">
        <v>8784.2780000000002</v>
      </c>
      <c r="C8" s="733">
        <v>2008.663</v>
      </c>
      <c r="D8" s="883">
        <f t="shared" ref="D8:D13" si="0">(C8/B8)*100</f>
        <v>22.86656911359135</v>
      </c>
      <c r="E8" s="733">
        <v>8492.9279999999999</v>
      </c>
      <c r="F8" s="883">
        <f t="shared" ref="F8:F13" si="1">((B8-E8)/E8)*100</f>
        <v>3.4305012358517621</v>
      </c>
      <c r="H8" s="678" t="s">
        <v>171</v>
      </c>
    </row>
    <row r="9" spans="1:10" ht="18" customHeight="1" thickBot="1">
      <c r="A9" s="848" t="s">
        <v>172</v>
      </c>
      <c r="B9" s="734">
        <v>28441</v>
      </c>
      <c r="C9" s="734">
        <v>4695</v>
      </c>
      <c r="D9" s="884">
        <f t="shared" si="0"/>
        <v>16.507858373474914</v>
      </c>
      <c r="E9" s="734">
        <v>30914</v>
      </c>
      <c r="F9" s="884">
        <f t="shared" si="1"/>
        <v>-7.9996118263569906</v>
      </c>
      <c r="H9" s="648">
        <f>B9-E9</f>
        <v>-2473</v>
      </c>
    </row>
    <row r="10" spans="1:10" ht="15" customHeight="1" thickBot="1">
      <c r="A10" s="849" t="s">
        <v>305</v>
      </c>
      <c r="B10" s="735">
        <v>14804</v>
      </c>
      <c r="C10" s="1091">
        <v>0</v>
      </c>
      <c r="D10" s="884">
        <f t="shared" si="0"/>
        <v>0</v>
      </c>
      <c r="E10" s="736">
        <v>13027</v>
      </c>
      <c r="F10" s="884">
        <f t="shared" si="1"/>
        <v>13.64089966991633</v>
      </c>
    </row>
    <row r="11" spans="1:10" ht="17.25" customHeight="1" thickBot="1">
      <c r="A11" s="848" t="s">
        <v>173</v>
      </c>
      <c r="B11" s="1222">
        <v>159147.09299999999</v>
      </c>
      <c r="C11" s="738">
        <v>6805.34</v>
      </c>
      <c r="D11" s="885">
        <f t="shared" si="0"/>
        <v>4.2761321439908428</v>
      </c>
      <c r="E11" s="738">
        <v>157336.86900000001</v>
      </c>
      <c r="F11" s="885">
        <f t="shared" si="1"/>
        <v>1.1505402462279757</v>
      </c>
      <c r="J11" s="844"/>
    </row>
    <row r="12" spans="1:10" ht="15" customHeight="1" thickBot="1">
      <c r="A12" s="847" t="s">
        <v>174</v>
      </c>
      <c r="B12" s="733">
        <v>57772.218999999997</v>
      </c>
      <c r="C12" s="733">
        <v>11838.159</v>
      </c>
      <c r="D12" s="884">
        <f t="shared" si="0"/>
        <v>20.491092786309629</v>
      </c>
      <c r="E12" s="733">
        <v>63248.048999999999</v>
      </c>
      <c r="F12" s="884">
        <f t="shared" si="1"/>
        <v>-8.6577057894702847</v>
      </c>
    </row>
    <row r="13" spans="1:10" ht="15" customHeight="1" thickBot="1">
      <c r="A13" s="847" t="s">
        <v>175</v>
      </c>
      <c r="B13" s="733">
        <f>B11+B12</f>
        <v>216919.31199999998</v>
      </c>
      <c r="C13" s="733">
        <f>C11+C12</f>
        <v>18643.499</v>
      </c>
      <c r="D13" s="886">
        <f t="shared" si="0"/>
        <v>8.5946699849389177</v>
      </c>
      <c r="E13" s="733">
        <f>E11+E12</f>
        <v>220584.91800000001</v>
      </c>
      <c r="F13" s="886">
        <f t="shared" si="1"/>
        <v>-1.6617663769741633</v>
      </c>
    </row>
    <row r="14" spans="1:10">
      <c r="E14" s="1078"/>
    </row>
    <row r="16" spans="1:10" ht="15.75">
      <c r="A16" s="570" t="s">
        <v>306</v>
      </c>
    </row>
    <row r="18" spans="1:16" ht="33" customHeight="1" thickBot="1">
      <c r="A18" s="1413" t="s">
        <v>480</v>
      </c>
      <c r="B18" s="1413"/>
      <c r="C18" s="1413"/>
      <c r="D18" s="1413"/>
      <c r="E18" s="1413"/>
      <c r="F18" s="1413"/>
    </row>
    <row r="19" spans="1:16" ht="16.5" customHeight="1" thickBot="1">
      <c r="A19" s="1403" t="s">
        <v>176</v>
      </c>
      <c r="B19" s="1405" t="s">
        <v>476</v>
      </c>
      <c r="C19" s="1406"/>
      <c r="D19" s="1407"/>
      <c r="E19" s="1408" t="s">
        <v>477</v>
      </c>
      <c r="F19" s="1410" t="s">
        <v>478</v>
      </c>
    </row>
    <row r="20" spans="1:16" ht="21" customHeight="1" thickBot="1">
      <c r="A20" s="1404"/>
      <c r="B20" s="846" t="s">
        <v>311</v>
      </c>
      <c r="C20" s="846" t="s">
        <v>455</v>
      </c>
      <c r="D20" s="846" t="s">
        <v>456</v>
      </c>
      <c r="E20" s="1409"/>
      <c r="F20" s="1411"/>
      <c r="L20" s="1172"/>
    </row>
    <row r="21" spans="1:16" ht="15.75" thickBot="1">
      <c r="A21" s="568" t="s">
        <v>170</v>
      </c>
      <c r="B21" s="733">
        <v>16574.080000000002</v>
      </c>
      <c r="C21" s="739">
        <v>0</v>
      </c>
      <c r="D21" s="883">
        <f t="shared" ref="D21:D26" si="2">(C21/B21)*100</f>
        <v>0</v>
      </c>
      <c r="E21" s="733">
        <v>19438.291000000001</v>
      </c>
      <c r="F21" s="883">
        <f t="shared" ref="F21:F26" si="3">((B21-E21)/E21)*100</f>
        <v>-14.734891045720014</v>
      </c>
      <c r="H21" s="678" t="s">
        <v>177</v>
      </c>
    </row>
    <row r="22" spans="1:16" ht="15.75" thickBot="1">
      <c r="A22" s="568" t="s">
        <v>172</v>
      </c>
      <c r="B22" s="733">
        <v>67742</v>
      </c>
      <c r="C22" s="739">
        <v>0</v>
      </c>
      <c r="D22" s="884">
        <f t="shared" si="2"/>
        <v>0</v>
      </c>
      <c r="E22" s="733">
        <v>98626</v>
      </c>
      <c r="F22" s="884">
        <f t="shared" si="3"/>
        <v>-31.314257903595401</v>
      </c>
      <c r="H22" s="648">
        <f>B22-E22</f>
        <v>-30884</v>
      </c>
    </row>
    <row r="23" spans="1:16" ht="15.75" thickBot="1">
      <c r="A23" s="569" t="s">
        <v>305</v>
      </c>
      <c r="B23" s="736">
        <v>19476</v>
      </c>
      <c r="C23" s="740">
        <v>0</v>
      </c>
      <c r="D23" s="884">
        <f t="shared" si="2"/>
        <v>0</v>
      </c>
      <c r="E23" s="736">
        <v>37268</v>
      </c>
      <c r="F23" s="884">
        <f t="shared" si="3"/>
        <v>-47.74068906300311</v>
      </c>
    </row>
    <row r="24" spans="1:16" ht="15.75" thickBot="1">
      <c r="A24" s="568" t="s">
        <v>173</v>
      </c>
      <c r="B24" s="733">
        <v>7809.1660000000002</v>
      </c>
      <c r="C24" s="741">
        <v>17.568999999999999</v>
      </c>
      <c r="D24" s="885">
        <f t="shared" si="2"/>
        <v>0.22497921032796586</v>
      </c>
      <c r="E24" s="733">
        <v>9420.1929999999993</v>
      </c>
      <c r="F24" s="885">
        <f t="shared" si="3"/>
        <v>-17.101847064067574</v>
      </c>
    </row>
    <row r="25" spans="1:16" ht="15.75" thickBot="1">
      <c r="A25" s="568" t="s">
        <v>174</v>
      </c>
      <c r="B25" s="733">
        <v>3282.837</v>
      </c>
      <c r="C25" s="741">
        <v>9.6300000000000008</v>
      </c>
      <c r="D25" s="884">
        <f t="shared" si="2"/>
        <v>0.2933438364439051</v>
      </c>
      <c r="E25" s="733">
        <v>3118.94</v>
      </c>
      <c r="F25" s="884">
        <f t="shared" si="3"/>
        <v>5.2548942910091228</v>
      </c>
    </row>
    <row r="26" spans="1:16" ht="15.75" thickBot="1">
      <c r="A26" s="568" t="s">
        <v>175</v>
      </c>
      <c r="B26" s="733">
        <f>B24+B25</f>
        <v>11092.003000000001</v>
      </c>
      <c r="C26" s="742">
        <f>C24+C25</f>
        <v>27.198999999999998</v>
      </c>
      <c r="D26" s="886">
        <f t="shared" si="2"/>
        <v>0.24521269963594489</v>
      </c>
      <c r="E26" s="733">
        <f>E24+E25</f>
        <v>12539.133</v>
      </c>
      <c r="F26" s="886">
        <f t="shared" si="3"/>
        <v>-11.540909566873557</v>
      </c>
      <c r="P26" s="1078"/>
    </row>
    <row r="27" spans="1:16" ht="16.5" customHeight="1">
      <c r="A27" s="1412"/>
      <c r="B27" s="1412"/>
      <c r="C27" s="1412"/>
      <c r="D27" s="1412"/>
      <c r="E27" s="1412"/>
      <c r="F27" s="1412"/>
    </row>
    <row r="28" spans="1:16">
      <c r="B28" s="573"/>
      <c r="C28" s="574"/>
      <c r="D28" s="574"/>
      <c r="E28" s="574"/>
      <c r="F28" s="575"/>
    </row>
    <row r="29" spans="1:16" ht="15">
      <c r="A29" s="1223" t="s">
        <v>460</v>
      </c>
      <c r="B29" s="577"/>
      <c r="C29" s="578"/>
      <c r="D29" s="578"/>
      <c r="E29" s="578"/>
      <c r="F29" s="575"/>
      <c r="K29" s="1172"/>
    </row>
    <row r="30" spans="1:16">
      <c r="A30" s="573"/>
      <c r="B30" s="582"/>
      <c r="C30" s="571"/>
      <c r="D30" s="571"/>
      <c r="E30" s="571"/>
      <c r="F30" s="571"/>
      <c r="G30" s="571"/>
    </row>
    <row r="31" spans="1:16">
      <c r="A31" s="573"/>
      <c r="B31" s="583"/>
      <c r="C31" s="571"/>
      <c r="D31" s="584"/>
      <c r="E31" s="585"/>
      <c r="F31" s="571"/>
      <c r="G31" s="571"/>
      <c r="H31" s="576"/>
    </row>
    <row r="32" spans="1:16">
      <c r="A32" s="577"/>
      <c r="B32" s="571"/>
      <c r="C32" s="1402"/>
      <c r="D32" s="1402"/>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72"/>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402"/>
      <c r="C43" s="1402"/>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topLeftCell="A4" zoomScaleNormal="100" workbookViewId="0">
      <selection activeCell="B30" sqref="B30"/>
    </sheetView>
  </sheetViews>
  <sheetFormatPr defaultRowHeight="12.75"/>
  <cols>
    <col min="1" max="1" width="21.7109375" style="1136" customWidth="1"/>
    <col min="2" max="2" width="11.140625" style="1136" customWidth="1"/>
    <col min="3" max="3" width="12.140625" style="1136" customWidth="1"/>
    <col min="4" max="4" width="8.85546875" style="1136" bestFit="1" customWidth="1"/>
    <col min="5" max="5" width="3" style="1136" customWidth="1"/>
    <col min="6" max="6" width="20.28515625" style="1136" customWidth="1"/>
    <col min="7" max="7" width="10.5703125" style="1136" customWidth="1"/>
    <col min="8" max="8" width="9.85546875" style="844" bestFit="1" customWidth="1"/>
    <col min="9" max="9" width="8.85546875" style="1136" bestFit="1" customWidth="1"/>
    <col min="10" max="10" width="2.85546875" style="1136" customWidth="1"/>
    <col min="11" max="11" width="19.85546875" style="1136" customWidth="1"/>
    <col min="12" max="12" width="12.140625" style="1136" customWidth="1"/>
    <col min="13" max="13" width="11.7109375" style="1136" customWidth="1"/>
    <col min="14" max="14" width="8.85546875" style="1136" bestFit="1" customWidth="1"/>
    <col min="15" max="15" width="4.42578125" style="1136" customWidth="1"/>
    <col min="16" max="16" width="14.5703125" style="1136" customWidth="1"/>
    <col min="17" max="17" width="12.42578125" style="1136" customWidth="1"/>
    <col min="18" max="18" width="15" style="1136" customWidth="1"/>
    <col min="19" max="19" width="8.85546875" style="1136" bestFit="1" customWidth="1"/>
    <col min="20" max="252" width="9.140625" style="1136"/>
    <col min="253" max="253" width="5" style="1136" customWidth="1"/>
    <col min="254" max="254" width="17.7109375" style="1136" customWidth="1"/>
    <col min="255" max="255" width="13.85546875" style="1136" customWidth="1"/>
    <col min="256" max="256" width="13.140625" style="1136" customWidth="1"/>
    <col min="257" max="257" width="12.28515625" style="1136" customWidth="1"/>
    <col min="258" max="258" width="3" style="1136" customWidth="1"/>
    <col min="259" max="259" width="20.28515625" style="1136" customWidth="1"/>
    <col min="260" max="260" width="12.5703125" style="1136" customWidth="1"/>
    <col min="261" max="261" width="11.7109375" style="1136" customWidth="1"/>
    <col min="262" max="262" width="9.140625" style="1136"/>
    <col min="263" max="263" width="2.85546875" style="1136" customWidth="1"/>
    <col min="264" max="264" width="18.5703125" style="1136" customWidth="1"/>
    <col min="265" max="265" width="14.42578125" style="1136" customWidth="1"/>
    <col min="266" max="266" width="13.7109375" style="1136" customWidth="1"/>
    <col min="267" max="267" width="10.140625" style="1136" customWidth="1"/>
    <col min="268" max="268" width="4.42578125" style="1136" customWidth="1"/>
    <col min="269" max="269" width="24" style="1136" customWidth="1"/>
    <col min="270" max="270" width="13.140625" style="1136" customWidth="1"/>
    <col min="271" max="271" width="13" style="1136" customWidth="1"/>
    <col min="272" max="272" width="10.42578125" style="1136" customWidth="1"/>
    <col min="273" max="508" width="9.140625" style="1136"/>
    <col min="509" max="509" width="5" style="1136" customWidth="1"/>
    <col min="510" max="510" width="17.7109375" style="1136" customWidth="1"/>
    <col min="511" max="511" width="13.85546875" style="1136" customWidth="1"/>
    <col min="512" max="512" width="13.140625" style="1136" customWidth="1"/>
    <col min="513" max="513" width="12.28515625" style="1136" customWidth="1"/>
    <col min="514" max="514" width="3" style="1136" customWidth="1"/>
    <col min="515" max="515" width="20.28515625" style="1136" customWidth="1"/>
    <col min="516" max="516" width="12.5703125" style="1136" customWidth="1"/>
    <col min="517" max="517" width="11.7109375" style="1136" customWidth="1"/>
    <col min="518" max="518" width="9.140625" style="1136"/>
    <col min="519" max="519" width="2.85546875" style="1136" customWidth="1"/>
    <col min="520" max="520" width="18.5703125" style="1136" customWidth="1"/>
    <col min="521" max="521" width="14.42578125" style="1136" customWidth="1"/>
    <col min="522" max="522" width="13.7109375" style="1136" customWidth="1"/>
    <col min="523" max="523" width="10.140625" style="1136" customWidth="1"/>
    <col min="524" max="524" width="4.42578125" style="1136" customWidth="1"/>
    <col min="525" max="525" width="24" style="1136" customWidth="1"/>
    <col min="526" max="526" width="13.140625" style="1136" customWidth="1"/>
    <col min="527" max="527" width="13" style="1136" customWidth="1"/>
    <col min="528" max="528" width="10.42578125" style="1136" customWidth="1"/>
    <col min="529" max="764" width="9.140625" style="1136"/>
    <col min="765" max="765" width="5" style="1136" customWidth="1"/>
    <col min="766" max="766" width="17.7109375" style="1136" customWidth="1"/>
    <col min="767" max="767" width="13.85546875" style="1136" customWidth="1"/>
    <col min="768" max="768" width="13.140625" style="1136" customWidth="1"/>
    <col min="769" max="769" width="12.28515625" style="1136" customWidth="1"/>
    <col min="770" max="770" width="3" style="1136" customWidth="1"/>
    <col min="771" max="771" width="20.28515625" style="1136" customWidth="1"/>
    <col min="772" max="772" width="12.5703125" style="1136" customWidth="1"/>
    <col min="773" max="773" width="11.7109375" style="1136" customWidth="1"/>
    <col min="774" max="774" width="9.140625" style="1136"/>
    <col min="775" max="775" width="2.85546875" style="1136" customWidth="1"/>
    <col min="776" max="776" width="18.5703125" style="1136" customWidth="1"/>
    <col min="777" max="777" width="14.42578125" style="1136" customWidth="1"/>
    <col min="778" max="778" width="13.7109375" style="1136" customWidth="1"/>
    <col min="779" max="779" width="10.140625" style="1136" customWidth="1"/>
    <col min="780" max="780" width="4.42578125" style="1136" customWidth="1"/>
    <col min="781" max="781" width="24" style="1136" customWidth="1"/>
    <col min="782" max="782" width="13.140625" style="1136" customWidth="1"/>
    <col min="783" max="783" width="13" style="1136" customWidth="1"/>
    <col min="784" max="784" width="10.42578125" style="1136" customWidth="1"/>
    <col min="785" max="1020" width="9.140625" style="1136"/>
    <col min="1021" max="1021" width="5" style="1136" customWidth="1"/>
    <col min="1022" max="1022" width="17.7109375" style="1136" customWidth="1"/>
    <col min="1023" max="1023" width="13.85546875" style="1136" customWidth="1"/>
    <col min="1024" max="1024" width="13.140625" style="1136" customWidth="1"/>
    <col min="1025" max="1025" width="12.28515625" style="1136" customWidth="1"/>
    <col min="1026" max="1026" width="3" style="1136" customWidth="1"/>
    <col min="1027" max="1027" width="20.28515625" style="1136" customWidth="1"/>
    <col min="1028" max="1028" width="12.5703125" style="1136" customWidth="1"/>
    <col min="1029" max="1029" width="11.7109375" style="1136" customWidth="1"/>
    <col min="1030" max="1030" width="9.140625" style="1136"/>
    <col min="1031" max="1031" width="2.85546875" style="1136" customWidth="1"/>
    <col min="1032" max="1032" width="18.5703125" style="1136" customWidth="1"/>
    <col min="1033" max="1033" width="14.42578125" style="1136" customWidth="1"/>
    <col min="1034" max="1034" width="13.7109375" style="1136" customWidth="1"/>
    <col min="1035" max="1035" width="10.140625" style="1136" customWidth="1"/>
    <col min="1036" max="1036" width="4.42578125" style="1136" customWidth="1"/>
    <col min="1037" max="1037" width="24" style="1136" customWidth="1"/>
    <col min="1038" max="1038" width="13.140625" style="1136" customWidth="1"/>
    <col min="1039" max="1039" width="13" style="1136" customWidth="1"/>
    <col min="1040" max="1040" width="10.42578125" style="1136" customWidth="1"/>
    <col min="1041" max="1276" width="9.140625" style="1136"/>
    <col min="1277" max="1277" width="5" style="1136" customWidth="1"/>
    <col min="1278" max="1278" width="17.7109375" style="1136" customWidth="1"/>
    <col min="1279" max="1279" width="13.85546875" style="1136" customWidth="1"/>
    <col min="1280" max="1280" width="13.140625" style="1136" customWidth="1"/>
    <col min="1281" max="1281" width="12.28515625" style="1136" customWidth="1"/>
    <col min="1282" max="1282" width="3" style="1136" customWidth="1"/>
    <col min="1283" max="1283" width="20.28515625" style="1136" customWidth="1"/>
    <col min="1284" max="1284" width="12.5703125" style="1136" customWidth="1"/>
    <col min="1285" max="1285" width="11.7109375" style="1136" customWidth="1"/>
    <col min="1286" max="1286" width="9.140625" style="1136"/>
    <col min="1287" max="1287" width="2.85546875" style="1136" customWidth="1"/>
    <col min="1288" max="1288" width="18.5703125" style="1136" customWidth="1"/>
    <col min="1289" max="1289" width="14.42578125" style="1136" customWidth="1"/>
    <col min="1290" max="1290" width="13.7109375" style="1136" customWidth="1"/>
    <col min="1291" max="1291" width="10.140625" style="1136" customWidth="1"/>
    <col min="1292" max="1292" width="4.42578125" style="1136" customWidth="1"/>
    <col min="1293" max="1293" width="24" style="1136" customWidth="1"/>
    <col min="1294" max="1294" width="13.140625" style="1136" customWidth="1"/>
    <col min="1295" max="1295" width="13" style="1136" customWidth="1"/>
    <col min="1296" max="1296" width="10.42578125" style="1136" customWidth="1"/>
    <col min="1297" max="1532" width="9.140625" style="1136"/>
    <col min="1533" max="1533" width="5" style="1136" customWidth="1"/>
    <col min="1534" max="1534" width="17.7109375" style="1136" customWidth="1"/>
    <col min="1535" max="1535" width="13.85546875" style="1136" customWidth="1"/>
    <col min="1536" max="1536" width="13.140625" style="1136" customWidth="1"/>
    <col min="1537" max="1537" width="12.28515625" style="1136" customWidth="1"/>
    <col min="1538" max="1538" width="3" style="1136" customWidth="1"/>
    <col min="1539" max="1539" width="20.28515625" style="1136" customWidth="1"/>
    <col min="1540" max="1540" width="12.5703125" style="1136" customWidth="1"/>
    <col min="1541" max="1541" width="11.7109375" style="1136" customWidth="1"/>
    <col min="1542" max="1542" width="9.140625" style="1136"/>
    <col min="1543" max="1543" width="2.85546875" style="1136" customWidth="1"/>
    <col min="1544" max="1544" width="18.5703125" style="1136" customWidth="1"/>
    <col min="1545" max="1545" width="14.42578125" style="1136" customWidth="1"/>
    <col min="1546" max="1546" width="13.7109375" style="1136" customWidth="1"/>
    <col min="1547" max="1547" width="10.140625" style="1136" customWidth="1"/>
    <col min="1548" max="1548" width="4.42578125" style="1136" customWidth="1"/>
    <col min="1549" max="1549" width="24" style="1136" customWidth="1"/>
    <col min="1550" max="1550" width="13.140625" style="1136" customWidth="1"/>
    <col min="1551" max="1551" width="13" style="1136" customWidth="1"/>
    <col min="1552" max="1552" width="10.42578125" style="1136" customWidth="1"/>
    <col min="1553" max="1788" width="9.140625" style="1136"/>
    <col min="1789" max="1789" width="5" style="1136" customWidth="1"/>
    <col min="1790" max="1790" width="17.7109375" style="1136" customWidth="1"/>
    <col min="1791" max="1791" width="13.85546875" style="1136" customWidth="1"/>
    <col min="1792" max="1792" width="13.140625" style="1136" customWidth="1"/>
    <col min="1793" max="1793" width="12.28515625" style="1136" customWidth="1"/>
    <col min="1794" max="1794" width="3" style="1136" customWidth="1"/>
    <col min="1795" max="1795" width="20.28515625" style="1136" customWidth="1"/>
    <col min="1796" max="1796" width="12.5703125" style="1136" customWidth="1"/>
    <col min="1797" max="1797" width="11.7109375" style="1136" customWidth="1"/>
    <col min="1798" max="1798" width="9.140625" style="1136"/>
    <col min="1799" max="1799" width="2.85546875" style="1136" customWidth="1"/>
    <col min="1800" max="1800" width="18.5703125" style="1136" customWidth="1"/>
    <col min="1801" max="1801" width="14.42578125" style="1136" customWidth="1"/>
    <col min="1802" max="1802" width="13.7109375" style="1136" customWidth="1"/>
    <col min="1803" max="1803" width="10.140625" style="1136" customWidth="1"/>
    <col min="1804" max="1804" width="4.42578125" style="1136" customWidth="1"/>
    <col min="1805" max="1805" width="24" style="1136" customWidth="1"/>
    <col min="1806" max="1806" width="13.140625" style="1136" customWidth="1"/>
    <col min="1807" max="1807" width="13" style="1136" customWidth="1"/>
    <col min="1808" max="1808" width="10.42578125" style="1136" customWidth="1"/>
    <col min="1809" max="2044" width="9.140625" style="1136"/>
    <col min="2045" max="2045" width="5" style="1136" customWidth="1"/>
    <col min="2046" max="2046" width="17.7109375" style="1136" customWidth="1"/>
    <col min="2047" max="2047" width="13.85546875" style="1136" customWidth="1"/>
    <col min="2048" max="2048" width="13.140625" style="1136" customWidth="1"/>
    <col min="2049" max="2049" width="12.28515625" style="1136" customWidth="1"/>
    <col min="2050" max="2050" width="3" style="1136" customWidth="1"/>
    <col min="2051" max="2051" width="20.28515625" style="1136" customWidth="1"/>
    <col min="2052" max="2052" width="12.5703125" style="1136" customWidth="1"/>
    <col min="2053" max="2053" width="11.7109375" style="1136" customWidth="1"/>
    <col min="2054" max="2054" width="9.140625" style="1136"/>
    <col min="2055" max="2055" width="2.85546875" style="1136" customWidth="1"/>
    <col min="2056" max="2056" width="18.5703125" style="1136" customWidth="1"/>
    <col min="2057" max="2057" width="14.42578125" style="1136" customWidth="1"/>
    <col min="2058" max="2058" width="13.7109375" style="1136" customWidth="1"/>
    <col min="2059" max="2059" width="10.140625" style="1136" customWidth="1"/>
    <col min="2060" max="2060" width="4.42578125" style="1136" customWidth="1"/>
    <col min="2061" max="2061" width="24" style="1136" customWidth="1"/>
    <col min="2062" max="2062" width="13.140625" style="1136" customWidth="1"/>
    <col min="2063" max="2063" width="13" style="1136" customWidth="1"/>
    <col min="2064" max="2064" width="10.42578125" style="1136" customWidth="1"/>
    <col min="2065" max="2300" width="9.140625" style="1136"/>
    <col min="2301" max="2301" width="5" style="1136" customWidth="1"/>
    <col min="2302" max="2302" width="17.7109375" style="1136" customWidth="1"/>
    <col min="2303" max="2303" width="13.85546875" style="1136" customWidth="1"/>
    <col min="2304" max="2304" width="13.140625" style="1136" customWidth="1"/>
    <col min="2305" max="2305" width="12.28515625" style="1136" customWidth="1"/>
    <col min="2306" max="2306" width="3" style="1136" customWidth="1"/>
    <col min="2307" max="2307" width="20.28515625" style="1136" customWidth="1"/>
    <col min="2308" max="2308" width="12.5703125" style="1136" customWidth="1"/>
    <col min="2309" max="2309" width="11.7109375" style="1136" customWidth="1"/>
    <col min="2310" max="2310" width="9.140625" style="1136"/>
    <col min="2311" max="2311" width="2.85546875" style="1136" customWidth="1"/>
    <col min="2312" max="2312" width="18.5703125" style="1136" customWidth="1"/>
    <col min="2313" max="2313" width="14.42578125" style="1136" customWidth="1"/>
    <col min="2314" max="2314" width="13.7109375" style="1136" customWidth="1"/>
    <col min="2315" max="2315" width="10.140625" style="1136" customWidth="1"/>
    <col min="2316" max="2316" width="4.42578125" style="1136" customWidth="1"/>
    <col min="2317" max="2317" width="24" style="1136" customWidth="1"/>
    <col min="2318" max="2318" width="13.140625" style="1136" customWidth="1"/>
    <col min="2319" max="2319" width="13" style="1136" customWidth="1"/>
    <col min="2320" max="2320" width="10.42578125" style="1136" customWidth="1"/>
    <col min="2321" max="2556" width="9.140625" style="1136"/>
    <col min="2557" max="2557" width="5" style="1136" customWidth="1"/>
    <col min="2558" max="2558" width="17.7109375" style="1136" customWidth="1"/>
    <col min="2559" max="2559" width="13.85546875" style="1136" customWidth="1"/>
    <col min="2560" max="2560" width="13.140625" style="1136" customWidth="1"/>
    <col min="2561" max="2561" width="12.28515625" style="1136" customWidth="1"/>
    <col min="2562" max="2562" width="3" style="1136" customWidth="1"/>
    <col min="2563" max="2563" width="20.28515625" style="1136" customWidth="1"/>
    <col min="2564" max="2564" width="12.5703125" style="1136" customWidth="1"/>
    <col min="2565" max="2565" width="11.7109375" style="1136" customWidth="1"/>
    <col min="2566" max="2566" width="9.140625" style="1136"/>
    <col min="2567" max="2567" width="2.85546875" style="1136" customWidth="1"/>
    <col min="2568" max="2568" width="18.5703125" style="1136" customWidth="1"/>
    <col min="2569" max="2569" width="14.42578125" style="1136" customWidth="1"/>
    <col min="2570" max="2570" width="13.7109375" style="1136" customWidth="1"/>
    <col min="2571" max="2571" width="10.140625" style="1136" customWidth="1"/>
    <col min="2572" max="2572" width="4.42578125" style="1136" customWidth="1"/>
    <col min="2573" max="2573" width="24" style="1136" customWidth="1"/>
    <col min="2574" max="2574" width="13.140625" style="1136" customWidth="1"/>
    <col min="2575" max="2575" width="13" style="1136" customWidth="1"/>
    <col min="2576" max="2576" width="10.42578125" style="1136" customWidth="1"/>
    <col min="2577" max="2812" width="9.140625" style="1136"/>
    <col min="2813" max="2813" width="5" style="1136" customWidth="1"/>
    <col min="2814" max="2814" width="17.7109375" style="1136" customWidth="1"/>
    <col min="2815" max="2815" width="13.85546875" style="1136" customWidth="1"/>
    <col min="2816" max="2816" width="13.140625" style="1136" customWidth="1"/>
    <col min="2817" max="2817" width="12.28515625" style="1136" customWidth="1"/>
    <col min="2818" max="2818" width="3" style="1136" customWidth="1"/>
    <col min="2819" max="2819" width="20.28515625" style="1136" customWidth="1"/>
    <col min="2820" max="2820" width="12.5703125" style="1136" customWidth="1"/>
    <col min="2821" max="2821" width="11.7109375" style="1136" customWidth="1"/>
    <col min="2822" max="2822" width="9.140625" style="1136"/>
    <col min="2823" max="2823" width="2.85546875" style="1136" customWidth="1"/>
    <col min="2824" max="2824" width="18.5703125" style="1136" customWidth="1"/>
    <col min="2825" max="2825" width="14.42578125" style="1136" customWidth="1"/>
    <col min="2826" max="2826" width="13.7109375" style="1136" customWidth="1"/>
    <col min="2827" max="2827" width="10.140625" style="1136" customWidth="1"/>
    <col min="2828" max="2828" width="4.42578125" style="1136" customWidth="1"/>
    <col min="2829" max="2829" width="24" style="1136" customWidth="1"/>
    <col min="2830" max="2830" width="13.140625" style="1136" customWidth="1"/>
    <col min="2831" max="2831" width="13" style="1136" customWidth="1"/>
    <col min="2832" max="2832" width="10.42578125" style="1136" customWidth="1"/>
    <col min="2833" max="3068" width="9.140625" style="1136"/>
    <col min="3069" max="3069" width="5" style="1136" customWidth="1"/>
    <col min="3070" max="3070" width="17.7109375" style="1136" customWidth="1"/>
    <col min="3071" max="3071" width="13.85546875" style="1136" customWidth="1"/>
    <col min="3072" max="3072" width="13.140625" style="1136" customWidth="1"/>
    <col min="3073" max="3073" width="12.28515625" style="1136" customWidth="1"/>
    <col min="3074" max="3074" width="3" style="1136" customWidth="1"/>
    <col min="3075" max="3075" width="20.28515625" style="1136" customWidth="1"/>
    <col min="3076" max="3076" width="12.5703125" style="1136" customWidth="1"/>
    <col min="3077" max="3077" width="11.7109375" style="1136" customWidth="1"/>
    <col min="3078" max="3078" width="9.140625" style="1136"/>
    <col min="3079" max="3079" width="2.85546875" style="1136" customWidth="1"/>
    <col min="3080" max="3080" width="18.5703125" style="1136" customWidth="1"/>
    <col min="3081" max="3081" width="14.42578125" style="1136" customWidth="1"/>
    <col min="3082" max="3082" width="13.7109375" style="1136" customWidth="1"/>
    <col min="3083" max="3083" width="10.140625" style="1136" customWidth="1"/>
    <col min="3084" max="3084" width="4.42578125" style="1136" customWidth="1"/>
    <col min="3085" max="3085" width="24" style="1136" customWidth="1"/>
    <col min="3086" max="3086" width="13.140625" style="1136" customWidth="1"/>
    <col min="3087" max="3087" width="13" style="1136" customWidth="1"/>
    <col min="3088" max="3088" width="10.42578125" style="1136" customWidth="1"/>
    <col min="3089" max="3324" width="9.140625" style="1136"/>
    <col min="3325" max="3325" width="5" style="1136" customWidth="1"/>
    <col min="3326" max="3326" width="17.7109375" style="1136" customWidth="1"/>
    <col min="3327" max="3327" width="13.85546875" style="1136" customWidth="1"/>
    <col min="3328" max="3328" width="13.140625" style="1136" customWidth="1"/>
    <col min="3329" max="3329" width="12.28515625" style="1136" customWidth="1"/>
    <col min="3330" max="3330" width="3" style="1136" customWidth="1"/>
    <col min="3331" max="3331" width="20.28515625" style="1136" customWidth="1"/>
    <col min="3332" max="3332" width="12.5703125" style="1136" customWidth="1"/>
    <col min="3333" max="3333" width="11.7109375" style="1136" customWidth="1"/>
    <col min="3334" max="3334" width="9.140625" style="1136"/>
    <col min="3335" max="3335" width="2.85546875" style="1136" customWidth="1"/>
    <col min="3336" max="3336" width="18.5703125" style="1136" customWidth="1"/>
    <col min="3337" max="3337" width="14.42578125" style="1136" customWidth="1"/>
    <col min="3338" max="3338" width="13.7109375" style="1136" customWidth="1"/>
    <col min="3339" max="3339" width="10.140625" style="1136" customWidth="1"/>
    <col min="3340" max="3340" width="4.42578125" style="1136" customWidth="1"/>
    <col min="3341" max="3341" width="24" style="1136" customWidth="1"/>
    <col min="3342" max="3342" width="13.140625" style="1136" customWidth="1"/>
    <col min="3343" max="3343" width="13" style="1136" customWidth="1"/>
    <col min="3344" max="3344" width="10.42578125" style="1136" customWidth="1"/>
    <col min="3345" max="3580" width="9.140625" style="1136"/>
    <col min="3581" max="3581" width="5" style="1136" customWidth="1"/>
    <col min="3582" max="3582" width="17.7109375" style="1136" customWidth="1"/>
    <col min="3583" max="3583" width="13.85546875" style="1136" customWidth="1"/>
    <col min="3584" max="3584" width="13.140625" style="1136" customWidth="1"/>
    <col min="3585" max="3585" width="12.28515625" style="1136" customWidth="1"/>
    <col min="3586" max="3586" width="3" style="1136" customWidth="1"/>
    <col min="3587" max="3587" width="20.28515625" style="1136" customWidth="1"/>
    <col min="3588" max="3588" width="12.5703125" style="1136" customWidth="1"/>
    <col min="3589" max="3589" width="11.7109375" style="1136" customWidth="1"/>
    <col min="3590" max="3590" width="9.140625" style="1136"/>
    <col min="3591" max="3591" width="2.85546875" style="1136" customWidth="1"/>
    <col min="3592" max="3592" width="18.5703125" style="1136" customWidth="1"/>
    <col min="3593" max="3593" width="14.42578125" style="1136" customWidth="1"/>
    <col min="3594" max="3594" width="13.7109375" style="1136" customWidth="1"/>
    <col min="3595" max="3595" width="10.140625" style="1136" customWidth="1"/>
    <col min="3596" max="3596" width="4.42578125" style="1136" customWidth="1"/>
    <col min="3597" max="3597" width="24" style="1136" customWidth="1"/>
    <col min="3598" max="3598" width="13.140625" style="1136" customWidth="1"/>
    <col min="3599" max="3599" width="13" style="1136" customWidth="1"/>
    <col min="3600" max="3600" width="10.42578125" style="1136" customWidth="1"/>
    <col min="3601" max="3836" width="9.140625" style="1136"/>
    <col min="3837" max="3837" width="5" style="1136" customWidth="1"/>
    <col min="3838" max="3838" width="17.7109375" style="1136" customWidth="1"/>
    <col min="3839" max="3839" width="13.85546875" style="1136" customWidth="1"/>
    <col min="3840" max="3840" width="13.140625" style="1136" customWidth="1"/>
    <col min="3841" max="3841" width="12.28515625" style="1136" customWidth="1"/>
    <col min="3842" max="3842" width="3" style="1136" customWidth="1"/>
    <col min="3843" max="3843" width="20.28515625" style="1136" customWidth="1"/>
    <col min="3844" max="3844" width="12.5703125" style="1136" customWidth="1"/>
    <col min="3845" max="3845" width="11.7109375" style="1136" customWidth="1"/>
    <col min="3846" max="3846" width="9.140625" style="1136"/>
    <col min="3847" max="3847" width="2.85546875" style="1136" customWidth="1"/>
    <col min="3848" max="3848" width="18.5703125" style="1136" customWidth="1"/>
    <col min="3849" max="3849" width="14.42578125" style="1136" customWidth="1"/>
    <col min="3850" max="3850" width="13.7109375" style="1136" customWidth="1"/>
    <col min="3851" max="3851" width="10.140625" style="1136" customWidth="1"/>
    <col min="3852" max="3852" width="4.42578125" style="1136" customWidth="1"/>
    <col min="3853" max="3853" width="24" style="1136" customWidth="1"/>
    <col min="3854" max="3854" width="13.140625" style="1136" customWidth="1"/>
    <col min="3855" max="3855" width="13" style="1136" customWidth="1"/>
    <col min="3856" max="3856" width="10.42578125" style="1136" customWidth="1"/>
    <col min="3857" max="4092" width="9.140625" style="1136"/>
    <col min="4093" max="4093" width="5" style="1136" customWidth="1"/>
    <col min="4094" max="4094" width="17.7109375" style="1136" customWidth="1"/>
    <col min="4095" max="4095" width="13.85546875" style="1136" customWidth="1"/>
    <col min="4096" max="4096" width="13.140625" style="1136" customWidth="1"/>
    <col min="4097" max="4097" width="12.28515625" style="1136" customWidth="1"/>
    <col min="4098" max="4098" width="3" style="1136" customWidth="1"/>
    <col min="4099" max="4099" width="20.28515625" style="1136" customWidth="1"/>
    <col min="4100" max="4100" width="12.5703125" style="1136" customWidth="1"/>
    <col min="4101" max="4101" width="11.7109375" style="1136" customWidth="1"/>
    <col min="4102" max="4102" width="9.140625" style="1136"/>
    <col min="4103" max="4103" width="2.85546875" style="1136" customWidth="1"/>
    <col min="4104" max="4104" width="18.5703125" style="1136" customWidth="1"/>
    <col min="4105" max="4105" width="14.42578125" style="1136" customWidth="1"/>
    <col min="4106" max="4106" width="13.7109375" style="1136" customWidth="1"/>
    <col min="4107" max="4107" width="10.140625" style="1136" customWidth="1"/>
    <col min="4108" max="4108" width="4.42578125" style="1136" customWidth="1"/>
    <col min="4109" max="4109" width="24" style="1136" customWidth="1"/>
    <col min="4110" max="4110" width="13.140625" style="1136" customWidth="1"/>
    <col min="4111" max="4111" width="13" style="1136" customWidth="1"/>
    <col min="4112" max="4112" width="10.42578125" style="1136" customWidth="1"/>
    <col min="4113" max="4348" width="9.140625" style="1136"/>
    <col min="4349" max="4349" width="5" style="1136" customWidth="1"/>
    <col min="4350" max="4350" width="17.7109375" style="1136" customWidth="1"/>
    <col min="4351" max="4351" width="13.85546875" style="1136" customWidth="1"/>
    <col min="4352" max="4352" width="13.140625" style="1136" customWidth="1"/>
    <col min="4353" max="4353" width="12.28515625" style="1136" customWidth="1"/>
    <col min="4354" max="4354" width="3" style="1136" customWidth="1"/>
    <col min="4355" max="4355" width="20.28515625" style="1136" customWidth="1"/>
    <col min="4356" max="4356" width="12.5703125" style="1136" customWidth="1"/>
    <col min="4357" max="4357" width="11.7109375" style="1136" customWidth="1"/>
    <col min="4358" max="4358" width="9.140625" style="1136"/>
    <col min="4359" max="4359" width="2.85546875" style="1136" customWidth="1"/>
    <col min="4360" max="4360" width="18.5703125" style="1136" customWidth="1"/>
    <col min="4361" max="4361" width="14.42578125" style="1136" customWidth="1"/>
    <col min="4362" max="4362" width="13.7109375" style="1136" customWidth="1"/>
    <col min="4363" max="4363" width="10.140625" style="1136" customWidth="1"/>
    <col min="4364" max="4364" width="4.42578125" style="1136" customWidth="1"/>
    <col min="4365" max="4365" width="24" style="1136" customWidth="1"/>
    <col min="4366" max="4366" width="13.140625" style="1136" customWidth="1"/>
    <col min="4367" max="4367" width="13" style="1136" customWidth="1"/>
    <col min="4368" max="4368" width="10.42578125" style="1136" customWidth="1"/>
    <col min="4369" max="4604" width="9.140625" style="1136"/>
    <col min="4605" max="4605" width="5" style="1136" customWidth="1"/>
    <col min="4606" max="4606" width="17.7109375" style="1136" customWidth="1"/>
    <col min="4607" max="4607" width="13.85546875" style="1136" customWidth="1"/>
    <col min="4608" max="4608" width="13.140625" style="1136" customWidth="1"/>
    <col min="4609" max="4609" width="12.28515625" style="1136" customWidth="1"/>
    <col min="4610" max="4610" width="3" style="1136" customWidth="1"/>
    <col min="4611" max="4611" width="20.28515625" style="1136" customWidth="1"/>
    <col min="4612" max="4612" width="12.5703125" style="1136" customWidth="1"/>
    <col min="4613" max="4613" width="11.7109375" style="1136" customWidth="1"/>
    <col min="4614" max="4614" width="9.140625" style="1136"/>
    <col min="4615" max="4615" width="2.85546875" style="1136" customWidth="1"/>
    <col min="4616" max="4616" width="18.5703125" style="1136" customWidth="1"/>
    <col min="4617" max="4617" width="14.42578125" style="1136" customWidth="1"/>
    <col min="4618" max="4618" width="13.7109375" style="1136" customWidth="1"/>
    <col min="4619" max="4619" width="10.140625" style="1136" customWidth="1"/>
    <col min="4620" max="4620" width="4.42578125" style="1136" customWidth="1"/>
    <col min="4621" max="4621" width="24" style="1136" customWidth="1"/>
    <col min="4622" max="4622" width="13.140625" style="1136" customWidth="1"/>
    <col min="4623" max="4623" width="13" style="1136" customWidth="1"/>
    <col min="4624" max="4624" width="10.42578125" style="1136" customWidth="1"/>
    <col min="4625" max="4860" width="9.140625" style="1136"/>
    <col min="4861" max="4861" width="5" style="1136" customWidth="1"/>
    <col min="4862" max="4862" width="17.7109375" style="1136" customWidth="1"/>
    <col min="4863" max="4863" width="13.85546875" style="1136" customWidth="1"/>
    <col min="4864" max="4864" width="13.140625" style="1136" customWidth="1"/>
    <col min="4865" max="4865" width="12.28515625" style="1136" customWidth="1"/>
    <col min="4866" max="4866" width="3" style="1136" customWidth="1"/>
    <col min="4867" max="4867" width="20.28515625" style="1136" customWidth="1"/>
    <col min="4868" max="4868" width="12.5703125" style="1136" customWidth="1"/>
    <col min="4869" max="4869" width="11.7109375" style="1136" customWidth="1"/>
    <col min="4870" max="4870" width="9.140625" style="1136"/>
    <col min="4871" max="4871" width="2.85546875" style="1136" customWidth="1"/>
    <col min="4872" max="4872" width="18.5703125" style="1136" customWidth="1"/>
    <col min="4873" max="4873" width="14.42578125" style="1136" customWidth="1"/>
    <col min="4874" max="4874" width="13.7109375" style="1136" customWidth="1"/>
    <col min="4875" max="4875" width="10.140625" style="1136" customWidth="1"/>
    <col min="4876" max="4876" width="4.42578125" style="1136" customWidth="1"/>
    <col min="4877" max="4877" width="24" style="1136" customWidth="1"/>
    <col min="4878" max="4878" width="13.140625" style="1136" customWidth="1"/>
    <col min="4879" max="4879" width="13" style="1136" customWidth="1"/>
    <col min="4880" max="4880" width="10.42578125" style="1136" customWidth="1"/>
    <col min="4881" max="5116" width="9.140625" style="1136"/>
    <col min="5117" max="5117" width="5" style="1136" customWidth="1"/>
    <col min="5118" max="5118" width="17.7109375" style="1136" customWidth="1"/>
    <col min="5119" max="5119" width="13.85546875" style="1136" customWidth="1"/>
    <col min="5120" max="5120" width="13.140625" style="1136" customWidth="1"/>
    <col min="5121" max="5121" width="12.28515625" style="1136" customWidth="1"/>
    <col min="5122" max="5122" width="3" style="1136" customWidth="1"/>
    <col min="5123" max="5123" width="20.28515625" style="1136" customWidth="1"/>
    <col min="5124" max="5124" width="12.5703125" style="1136" customWidth="1"/>
    <col min="5125" max="5125" width="11.7109375" style="1136" customWidth="1"/>
    <col min="5126" max="5126" width="9.140625" style="1136"/>
    <col min="5127" max="5127" width="2.85546875" style="1136" customWidth="1"/>
    <col min="5128" max="5128" width="18.5703125" style="1136" customWidth="1"/>
    <col min="5129" max="5129" width="14.42578125" style="1136" customWidth="1"/>
    <col min="5130" max="5130" width="13.7109375" style="1136" customWidth="1"/>
    <col min="5131" max="5131" width="10.140625" style="1136" customWidth="1"/>
    <col min="5132" max="5132" width="4.42578125" style="1136" customWidth="1"/>
    <col min="5133" max="5133" width="24" style="1136" customWidth="1"/>
    <col min="5134" max="5134" width="13.140625" style="1136" customWidth="1"/>
    <col min="5135" max="5135" width="13" style="1136" customWidth="1"/>
    <col min="5136" max="5136" width="10.42578125" style="1136" customWidth="1"/>
    <col min="5137" max="5372" width="9.140625" style="1136"/>
    <col min="5373" max="5373" width="5" style="1136" customWidth="1"/>
    <col min="5374" max="5374" width="17.7109375" style="1136" customWidth="1"/>
    <col min="5375" max="5375" width="13.85546875" style="1136" customWidth="1"/>
    <col min="5376" max="5376" width="13.140625" style="1136" customWidth="1"/>
    <col min="5377" max="5377" width="12.28515625" style="1136" customWidth="1"/>
    <col min="5378" max="5378" width="3" style="1136" customWidth="1"/>
    <col min="5379" max="5379" width="20.28515625" style="1136" customWidth="1"/>
    <col min="5380" max="5380" width="12.5703125" style="1136" customWidth="1"/>
    <col min="5381" max="5381" width="11.7109375" style="1136" customWidth="1"/>
    <col min="5382" max="5382" width="9.140625" style="1136"/>
    <col min="5383" max="5383" width="2.85546875" style="1136" customWidth="1"/>
    <col min="5384" max="5384" width="18.5703125" style="1136" customWidth="1"/>
    <col min="5385" max="5385" width="14.42578125" style="1136" customWidth="1"/>
    <col min="5386" max="5386" width="13.7109375" style="1136" customWidth="1"/>
    <col min="5387" max="5387" width="10.140625" style="1136" customWidth="1"/>
    <col min="5388" max="5388" width="4.42578125" style="1136" customWidth="1"/>
    <col min="5389" max="5389" width="24" style="1136" customWidth="1"/>
    <col min="5390" max="5390" width="13.140625" style="1136" customWidth="1"/>
    <col min="5391" max="5391" width="13" style="1136" customWidth="1"/>
    <col min="5392" max="5392" width="10.42578125" style="1136" customWidth="1"/>
    <col min="5393" max="5628" width="9.140625" style="1136"/>
    <col min="5629" max="5629" width="5" style="1136" customWidth="1"/>
    <col min="5630" max="5630" width="17.7109375" style="1136" customWidth="1"/>
    <col min="5631" max="5631" width="13.85546875" style="1136" customWidth="1"/>
    <col min="5632" max="5632" width="13.140625" style="1136" customWidth="1"/>
    <col min="5633" max="5633" width="12.28515625" style="1136" customWidth="1"/>
    <col min="5634" max="5634" width="3" style="1136" customWidth="1"/>
    <col min="5635" max="5635" width="20.28515625" style="1136" customWidth="1"/>
    <col min="5636" max="5636" width="12.5703125" style="1136" customWidth="1"/>
    <col min="5637" max="5637" width="11.7109375" style="1136" customWidth="1"/>
    <col min="5638" max="5638" width="9.140625" style="1136"/>
    <col min="5639" max="5639" width="2.85546875" style="1136" customWidth="1"/>
    <col min="5640" max="5640" width="18.5703125" style="1136" customWidth="1"/>
    <col min="5641" max="5641" width="14.42578125" style="1136" customWidth="1"/>
    <col min="5642" max="5642" width="13.7109375" style="1136" customWidth="1"/>
    <col min="5643" max="5643" width="10.140625" style="1136" customWidth="1"/>
    <col min="5644" max="5644" width="4.42578125" style="1136" customWidth="1"/>
    <col min="5645" max="5645" width="24" style="1136" customWidth="1"/>
    <col min="5646" max="5646" width="13.140625" style="1136" customWidth="1"/>
    <col min="5647" max="5647" width="13" style="1136" customWidth="1"/>
    <col min="5648" max="5648" width="10.42578125" style="1136" customWidth="1"/>
    <col min="5649" max="5884" width="9.140625" style="1136"/>
    <col min="5885" max="5885" width="5" style="1136" customWidth="1"/>
    <col min="5886" max="5886" width="17.7109375" style="1136" customWidth="1"/>
    <col min="5887" max="5887" width="13.85546875" style="1136" customWidth="1"/>
    <col min="5888" max="5888" width="13.140625" style="1136" customWidth="1"/>
    <col min="5889" max="5889" width="12.28515625" style="1136" customWidth="1"/>
    <col min="5890" max="5890" width="3" style="1136" customWidth="1"/>
    <col min="5891" max="5891" width="20.28515625" style="1136" customWidth="1"/>
    <col min="5892" max="5892" width="12.5703125" style="1136" customWidth="1"/>
    <col min="5893" max="5893" width="11.7109375" style="1136" customWidth="1"/>
    <col min="5894" max="5894" width="9.140625" style="1136"/>
    <col min="5895" max="5895" width="2.85546875" style="1136" customWidth="1"/>
    <col min="5896" max="5896" width="18.5703125" style="1136" customWidth="1"/>
    <col min="5897" max="5897" width="14.42578125" style="1136" customWidth="1"/>
    <col min="5898" max="5898" width="13.7109375" style="1136" customWidth="1"/>
    <col min="5899" max="5899" width="10.140625" style="1136" customWidth="1"/>
    <col min="5900" max="5900" width="4.42578125" style="1136" customWidth="1"/>
    <col min="5901" max="5901" width="24" style="1136" customWidth="1"/>
    <col min="5902" max="5902" width="13.140625" style="1136" customWidth="1"/>
    <col min="5903" max="5903" width="13" style="1136" customWidth="1"/>
    <col min="5904" max="5904" width="10.42578125" style="1136" customWidth="1"/>
    <col min="5905" max="6140" width="9.140625" style="1136"/>
    <col min="6141" max="6141" width="5" style="1136" customWidth="1"/>
    <col min="6142" max="6142" width="17.7109375" style="1136" customWidth="1"/>
    <col min="6143" max="6143" width="13.85546875" style="1136" customWidth="1"/>
    <col min="6144" max="6144" width="13.140625" style="1136" customWidth="1"/>
    <col min="6145" max="6145" width="12.28515625" style="1136" customWidth="1"/>
    <col min="6146" max="6146" width="3" style="1136" customWidth="1"/>
    <col min="6147" max="6147" width="20.28515625" style="1136" customWidth="1"/>
    <col min="6148" max="6148" width="12.5703125" style="1136" customWidth="1"/>
    <col min="6149" max="6149" width="11.7109375" style="1136" customWidth="1"/>
    <col min="6150" max="6150" width="9.140625" style="1136"/>
    <col min="6151" max="6151" width="2.85546875" style="1136" customWidth="1"/>
    <col min="6152" max="6152" width="18.5703125" style="1136" customWidth="1"/>
    <col min="6153" max="6153" width="14.42578125" style="1136" customWidth="1"/>
    <col min="6154" max="6154" width="13.7109375" style="1136" customWidth="1"/>
    <col min="6155" max="6155" width="10.140625" style="1136" customWidth="1"/>
    <col min="6156" max="6156" width="4.42578125" style="1136" customWidth="1"/>
    <col min="6157" max="6157" width="24" style="1136" customWidth="1"/>
    <col min="6158" max="6158" width="13.140625" style="1136" customWidth="1"/>
    <col min="6159" max="6159" width="13" style="1136" customWidth="1"/>
    <col min="6160" max="6160" width="10.42578125" style="1136" customWidth="1"/>
    <col min="6161" max="6396" width="9.140625" style="1136"/>
    <col min="6397" max="6397" width="5" style="1136" customWidth="1"/>
    <col min="6398" max="6398" width="17.7109375" style="1136" customWidth="1"/>
    <col min="6399" max="6399" width="13.85546875" style="1136" customWidth="1"/>
    <col min="6400" max="6400" width="13.140625" style="1136" customWidth="1"/>
    <col min="6401" max="6401" width="12.28515625" style="1136" customWidth="1"/>
    <col min="6402" max="6402" width="3" style="1136" customWidth="1"/>
    <col min="6403" max="6403" width="20.28515625" style="1136" customWidth="1"/>
    <col min="6404" max="6404" width="12.5703125" style="1136" customWidth="1"/>
    <col min="6405" max="6405" width="11.7109375" style="1136" customWidth="1"/>
    <col min="6406" max="6406" width="9.140625" style="1136"/>
    <col min="6407" max="6407" width="2.85546875" style="1136" customWidth="1"/>
    <col min="6408" max="6408" width="18.5703125" style="1136" customWidth="1"/>
    <col min="6409" max="6409" width="14.42578125" style="1136" customWidth="1"/>
    <col min="6410" max="6410" width="13.7109375" style="1136" customWidth="1"/>
    <col min="6411" max="6411" width="10.140625" style="1136" customWidth="1"/>
    <col min="6412" max="6412" width="4.42578125" style="1136" customWidth="1"/>
    <col min="6413" max="6413" width="24" style="1136" customWidth="1"/>
    <col min="6414" max="6414" width="13.140625" style="1136" customWidth="1"/>
    <col min="6415" max="6415" width="13" style="1136" customWidth="1"/>
    <col min="6416" max="6416" width="10.42578125" style="1136" customWidth="1"/>
    <col min="6417" max="6652" width="9.140625" style="1136"/>
    <col min="6653" max="6653" width="5" style="1136" customWidth="1"/>
    <col min="6654" max="6654" width="17.7109375" style="1136" customWidth="1"/>
    <col min="6655" max="6655" width="13.85546875" style="1136" customWidth="1"/>
    <col min="6656" max="6656" width="13.140625" style="1136" customWidth="1"/>
    <col min="6657" max="6657" width="12.28515625" style="1136" customWidth="1"/>
    <col min="6658" max="6658" width="3" style="1136" customWidth="1"/>
    <col min="6659" max="6659" width="20.28515625" style="1136" customWidth="1"/>
    <col min="6660" max="6660" width="12.5703125" style="1136" customWidth="1"/>
    <col min="6661" max="6661" width="11.7109375" style="1136" customWidth="1"/>
    <col min="6662" max="6662" width="9.140625" style="1136"/>
    <col min="6663" max="6663" width="2.85546875" style="1136" customWidth="1"/>
    <col min="6664" max="6664" width="18.5703125" style="1136" customWidth="1"/>
    <col min="6665" max="6665" width="14.42578125" style="1136" customWidth="1"/>
    <col min="6666" max="6666" width="13.7109375" style="1136" customWidth="1"/>
    <col min="6667" max="6667" width="10.140625" style="1136" customWidth="1"/>
    <col min="6668" max="6668" width="4.42578125" style="1136" customWidth="1"/>
    <col min="6669" max="6669" width="24" style="1136" customWidth="1"/>
    <col min="6670" max="6670" width="13.140625" style="1136" customWidth="1"/>
    <col min="6671" max="6671" width="13" style="1136" customWidth="1"/>
    <col min="6672" max="6672" width="10.42578125" style="1136" customWidth="1"/>
    <col min="6673" max="6908" width="9.140625" style="1136"/>
    <col min="6909" max="6909" width="5" style="1136" customWidth="1"/>
    <col min="6910" max="6910" width="17.7109375" style="1136" customWidth="1"/>
    <col min="6911" max="6911" width="13.85546875" style="1136" customWidth="1"/>
    <col min="6912" max="6912" width="13.140625" style="1136" customWidth="1"/>
    <col min="6913" max="6913" width="12.28515625" style="1136" customWidth="1"/>
    <col min="6914" max="6914" width="3" style="1136" customWidth="1"/>
    <col min="6915" max="6915" width="20.28515625" style="1136" customWidth="1"/>
    <col min="6916" max="6916" width="12.5703125" style="1136" customWidth="1"/>
    <col min="6917" max="6917" width="11.7109375" style="1136" customWidth="1"/>
    <col min="6918" max="6918" width="9.140625" style="1136"/>
    <col min="6919" max="6919" width="2.85546875" style="1136" customWidth="1"/>
    <col min="6920" max="6920" width="18.5703125" style="1136" customWidth="1"/>
    <col min="6921" max="6921" width="14.42578125" style="1136" customWidth="1"/>
    <col min="6922" max="6922" width="13.7109375" style="1136" customWidth="1"/>
    <col min="6923" max="6923" width="10.140625" style="1136" customWidth="1"/>
    <col min="6924" max="6924" width="4.42578125" style="1136" customWidth="1"/>
    <col min="6925" max="6925" width="24" style="1136" customWidth="1"/>
    <col min="6926" max="6926" width="13.140625" style="1136" customWidth="1"/>
    <col min="6927" max="6927" width="13" style="1136" customWidth="1"/>
    <col min="6928" max="6928" width="10.42578125" style="1136" customWidth="1"/>
    <col min="6929" max="7164" width="9.140625" style="1136"/>
    <col min="7165" max="7165" width="5" style="1136" customWidth="1"/>
    <col min="7166" max="7166" width="17.7109375" style="1136" customWidth="1"/>
    <col min="7167" max="7167" width="13.85546875" style="1136" customWidth="1"/>
    <col min="7168" max="7168" width="13.140625" style="1136" customWidth="1"/>
    <col min="7169" max="7169" width="12.28515625" style="1136" customWidth="1"/>
    <col min="7170" max="7170" width="3" style="1136" customWidth="1"/>
    <col min="7171" max="7171" width="20.28515625" style="1136" customWidth="1"/>
    <col min="7172" max="7172" width="12.5703125" style="1136" customWidth="1"/>
    <col min="7173" max="7173" width="11.7109375" style="1136" customWidth="1"/>
    <col min="7174" max="7174" width="9.140625" style="1136"/>
    <col min="7175" max="7175" width="2.85546875" style="1136" customWidth="1"/>
    <col min="7176" max="7176" width="18.5703125" style="1136" customWidth="1"/>
    <col min="7177" max="7177" width="14.42578125" style="1136" customWidth="1"/>
    <col min="7178" max="7178" width="13.7109375" style="1136" customWidth="1"/>
    <col min="7179" max="7179" width="10.140625" style="1136" customWidth="1"/>
    <col min="7180" max="7180" width="4.42578125" style="1136" customWidth="1"/>
    <col min="7181" max="7181" width="24" style="1136" customWidth="1"/>
    <col min="7182" max="7182" width="13.140625" style="1136" customWidth="1"/>
    <col min="7183" max="7183" width="13" style="1136" customWidth="1"/>
    <col min="7184" max="7184" width="10.42578125" style="1136" customWidth="1"/>
    <col min="7185" max="7420" width="9.140625" style="1136"/>
    <col min="7421" max="7421" width="5" style="1136" customWidth="1"/>
    <col min="7422" max="7422" width="17.7109375" style="1136" customWidth="1"/>
    <col min="7423" max="7423" width="13.85546875" style="1136" customWidth="1"/>
    <col min="7424" max="7424" width="13.140625" style="1136" customWidth="1"/>
    <col min="7425" max="7425" width="12.28515625" style="1136" customWidth="1"/>
    <col min="7426" max="7426" width="3" style="1136" customWidth="1"/>
    <col min="7427" max="7427" width="20.28515625" style="1136" customWidth="1"/>
    <col min="7428" max="7428" width="12.5703125" style="1136" customWidth="1"/>
    <col min="7429" max="7429" width="11.7109375" style="1136" customWidth="1"/>
    <col min="7430" max="7430" width="9.140625" style="1136"/>
    <col min="7431" max="7431" width="2.85546875" style="1136" customWidth="1"/>
    <col min="7432" max="7432" width="18.5703125" style="1136" customWidth="1"/>
    <col min="7433" max="7433" width="14.42578125" style="1136" customWidth="1"/>
    <col min="7434" max="7434" width="13.7109375" style="1136" customWidth="1"/>
    <col min="7435" max="7435" width="10.140625" style="1136" customWidth="1"/>
    <col min="7436" max="7436" width="4.42578125" style="1136" customWidth="1"/>
    <col min="7437" max="7437" width="24" style="1136" customWidth="1"/>
    <col min="7438" max="7438" width="13.140625" style="1136" customWidth="1"/>
    <col min="7439" max="7439" width="13" style="1136" customWidth="1"/>
    <col min="7440" max="7440" width="10.42578125" style="1136" customWidth="1"/>
    <col min="7441" max="7676" width="9.140625" style="1136"/>
    <col min="7677" max="7677" width="5" style="1136" customWidth="1"/>
    <col min="7678" max="7678" width="17.7109375" style="1136" customWidth="1"/>
    <col min="7679" max="7679" width="13.85546875" style="1136" customWidth="1"/>
    <col min="7680" max="7680" width="13.140625" style="1136" customWidth="1"/>
    <col min="7681" max="7681" width="12.28515625" style="1136" customWidth="1"/>
    <col min="7682" max="7682" width="3" style="1136" customWidth="1"/>
    <col min="7683" max="7683" width="20.28515625" style="1136" customWidth="1"/>
    <col min="7684" max="7684" width="12.5703125" style="1136" customWidth="1"/>
    <col min="7685" max="7685" width="11.7109375" style="1136" customWidth="1"/>
    <col min="7686" max="7686" width="9.140625" style="1136"/>
    <col min="7687" max="7687" width="2.85546875" style="1136" customWidth="1"/>
    <col min="7688" max="7688" width="18.5703125" style="1136" customWidth="1"/>
    <col min="7689" max="7689" width="14.42578125" style="1136" customWidth="1"/>
    <col min="7690" max="7690" width="13.7109375" style="1136" customWidth="1"/>
    <col min="7691" max="7691" width="10.140625" style="1136" customWidth="1"/>
    <col min="7692" max="7692" width="4.42578125" style="1136" customWidth="1"/>
    <col min="7693" max="7693" width="24" style="1136" customWidth="1"/>
    <col min="7694" max="7694" width="13.140625" style="1136" customWidth="1"/>
    <col min="7695" max="7695" width="13" style="1136" customWidth="1"/>
    <col min="7696" max="7696" width="10.42578125" style="1136" customWidth="1"/>
    <col min="7697" max="7932" width="9.140625" style="1136"/>
    <col min="7933" max="7933" width="5" style="1136" customWidth="1"/>
    <col min="7934" max="7934" width="17.7109375" style="1136" customWidth="1"/>
    <col min="7935" max="7935" width="13.85546875" style="1136" customWidth="1"/>
    <col min="7936" max="7936" width="13.140625" style="1136" customWidth="1"/>
    <col min="7937" max="7937" width="12.28515625" style="1136" customWidth="1"/>
    <col min="7938" max="7938" width="3" style="1136" customWidth="1"/>
    <col min="7939" max="7939" width="20.28515625" style="1136" customWidth="1"/>
    <col min="7940" max="7940" width="12.5703125" style="1136" customWidth="1"/>
    <col min="7941" max="7941" width="11.7109375" style="1136" customWidth="1"/>
    <col min="7942" max="7942" width="9.140625" style="1136"/>
    <col min="7943" max="7943" width="2.85546875" style="1136" customWidth="1"/>
    <col min="7944" max="7944" width="18.5703125" style="1136" customWidth="1"/>
    <col min="7945" max="7945" width="14.42578125" style="1136" customWidth="1"/>
    <col min="7946" max="7946" width="13.7109375" style="1136" customWidth="1"/>
    <col min="7947" max="7947" width="10.140625" style="1136" customWidth="1"/>
    <col min="7948" max="7948" width="4.42578125" style="1136" customWidth="1"/>
    <col min="7949" max="7949" width="24" style="1136" customWidth="1"/>
    <col min="7950" max="7950" width="13.140625" style="1136" customWidth="1"/>
    <col min="7951" max="7951" width="13" style="1136" customWidth="1"/>
    <col min="7952" max="7952" width="10.42578125" style="1136" customWidth="1"/>
    <col min="7953" max="8188" width="9.140625" style="1136"/>
    <col min="8189" max="8189" width="5" style="1136" customWidth="1"/>
    <col min="8190" max="8190" width="17.7109375" style="1136" customWidth="1"/>
    <col min="8191" max="8191" width="13.85546875" style="1136" customWidth="1"/>
    <col min="8192" max="8192" width="13.140625" style="1136" customWidth="1"/>
    <col min="8193" max="8193" width="12.28515625" style="1136" customWidth="1"/>
    <col min="8194" max="8194" width="3" style="1136" customWidth="1"/>
    <col min="8195" max="8195" width="20.28515625" style="1136" customWidth="1"/>
    <col min="8196" max="8196" width="12.5703125" style="1136" customWidth="1"/>
    <col min="8197" max="8197" width="11.7109375" style="1136" customWidth="1"/>
    <col min="8198" max="8198" width="9.140625" style="1136"/>
    <col min="8199" max="8199" width="2.85546875" style="1136" customWidth="1"/>
    <col min="8200" max="8200" width="18.5703125" style="1136" customWidth="1"/>
    <col min="8201" max="8201" width="14.42578125" style="1136" customWidth="1"/>
    <col min="8202" max="8202" width="13.7109375" style="1136" customWidth="1"/>
    <col min="8203" max="8203" width="10.140625" style="1136" customWidth="1"/>
    <col min="8204" max="8204" width="4.42578125" style="1136" customWidth="1"/>
    <col min="8205" max="8205" width="24" style="1136" customWidth="1"/>
    <col min="8206" max="8206" width="13.140625" style="1136" customWidth="1"/>
    <col min="8207" max="8207" width="13" style="1136" customWidth="1"/>
    <col min="8208" max="8208" width="10.42578125" style="1136" customWidth="1"/>
    <col min="8209" max="8444" width="9.140625" style="1136"/>
    <col min="8445" max="8445" width="5" style="1136" customWidth="1"/>
    <col min="8446" max="8446" width="17.7109375" style="1136" customWidth="1"/>
    <col min="8447" max="8447" width="13.85546875" style="1136" customWidth="1"/>
    <col min="8448" max="8448" width="13.140625" style="1136" customWidth="1"/>
    <col min="8449" max="8449" width="12.28515625" style="1136" customWidth="1"/>
    <col min="8450" max="8450" width="3" style="1136" customWidth="1"/>
    <col min="8451" max="8451" width="20.28515625" style="1136" customWidth="1"/>
    <col min="8452" max="8452" width="12.5703125" style="1136" customWidth="1"/>
    <col min="8453" max="8453" width="11.7109375" style="1136" customWidth="1"/>
    <col min="8454" max="8454" width="9.140625" style="1136"/>
    <col min="8455" max="8455" width="2.85546875" style="1136" customWidth="1"/>
    <col min="8456" max="8456" width="18.5703125" style="1136" customWidth="1"/>
    <col min="8457" max="8457" width="14.42578125" style="1136" customWidth="1"/>
    <col min="8458" max="8458" width="13.7109375" style="1136" customWidth="1"/>
    <col min="8459" max="8459" width="10.140625" style="1136" customWidth="1"/>
    <col min="8460" max="8460" width="4.42578125" style="1136" customWidth="1"/>
    <col min="8461" max="8461" width="24" style="1136" customWidth="1"/>
    <col min="8462" max="8462" width="13.140625" style="1136" customWidth="1"/>
    <col min="8463" max="8463" width="13" style="1136" customWidth="1"/>
    <col min="8464" max="8464" width="10.42578125" style="1136" customWidth="1"/>
    <col min="8465" max="8700" width="9.140625" style="1136"/>
    <col min="8701" max="8701" width="5" style="1136" customWidth="1"/>
    <col min="8702" max="8702" width="17.7109375" style="1136" customWidth="1"/>
    <col min="8703" max="8703" width="13.85546875" style="1136" customWidth="1"/>
    <col min="8704" max="8704" width="13.140625" style="1136" customWidth="1"/>
    <col min="8705" max="8705" width="12.28515625" style="1136" customWidth="1"/>
    <col min="8706" max="8706" width="3" style="1136" customWidth="1"/>
    <col min="8707" max="8707" width="20.28515625" style="1136" customWidth="1"/>
    <col min="8708" max="8708" width="12.5703125" style="1136" customWidth="1"/>
    <col min="8709" max="8709" width="11.7109375" style="1136" customWidth="1"/>
    <col min="8710" max="8710" width="9.140625" style="1136"/>
    <col min="8711" max="8711" width="2.85546875" style="1136" customWidth="1"/>
    <col min="8712" max="8712" width="18.5703125" style="1136" customWidth="1"/>
    <col min="8713" max="8713" width="14.42578125" style="1136" customWidth="1"/>
    <col min="8714" max="8714" width="13.7109375" style="1136" customWidth="1"/>
    <col min="8715" max="8715" width="10.140625" style="1136" customWidth="1"/>
    <col min="8716" max="8716" width="4.42578125" style="1136" customWidth="1"/>
    <col min="8717" max="8717" width="24" style="1136" customWidth="1"/>
    <col min="8718" max="8718" width="13.140625" style="1136" customWidth="1"/>
    <col min="8719" max="8719" width="13" style="1136" customWidth="1"/>
    <col min="8720" max="8720" width="10.42578125" style="1136" customWidth="1"/>
    <col min="8721" max="8956" width="9.140625" style="1136"/>
    <col min="8957" max="8957" width="5" style="1136" customWidth="1"/>
    <col min="8958" max="8958" width="17.7109375" style="1136" customWidth="1"/>
    <col min="8959" max="8959" width="13.85546875" style="1136" customWidth="1"/>
    <col min="8960" max="8960" width="13.140625" style="1136" customWidth="1"/>
    <col min="8961" max="8961" width="12.28515625" style="1136" customWidth="1"/>
    <col min="8962" max="8962" width="3" style="1136" customWidth="1"/>
    <col min="8963" max="8963" width="20.28515625" style="1136" customWidth="1"/>
    <col min="8964" max="8964" width="12.5703125" style="1136" customWidth="1"/>
    <col min="8965" max="8965" width="11.7109375" style="1136" customWidth="1"/>
    <col min="8966" max="8966" width="9.140625" style="1136"/>
    <col min="8967" max="8967" width="2.85546875" style="1136" customWidth="1"/>
    <col min="8968" max="8968" width="18.5703125" style="1136" customWidth="1"/>
    <col min="8969" max="8969" width="14.42578125" style="1136" customWidth="1"/>
    <col min="8970" max="8970" width="13.7109375" style="1136" customWidth="1"/>
    <col min="8971" max="8971" width="10.140625" style="1136" customWidth="1"/>
    <col min="8972" max="8972" width="4.42578125" style="1136" customWidth="1"/>
    <col min="8973" max="8973" width="24" style="1136" customWidth="1"/>
    <col min="8974" max="8974" width="13.140625" style="1136" customWidth="1"/>
    <col min="8975" max="8975" width="13" style="1136" customWidth="1"/>
    <col min="8976" max="8976" width="10.42578125" style="1136" customWidth="1"/>
    <col min="8977" max="9212" width="9.140625" style="1136"/>
    <col min="9213" max="9213" width="5" style="1136" customWidth="1"/>
    <col min="9214" max="9214" width="17.7109375" style="1136" customWidth="1"/>
    <col min="9215" max="9215" width="13.85546875" style="1136" customWidth="1"/>
    <col min="9216" max="9216" width="13.140625" style="1136" customWidth="1"/>
    <col min="9217" max="9217" width="12.28515625" style="1136" customWidth="1"/>
    <col min="9218" max="9218" width="3" style="1136" customWidth="1"/>
    <col min="9219" max="9219" width="20.28515625" style="1136" customWidth="1"/>
    <col min="9220" max="9220" width="12.5703125" style="1136" customWidth="1"/>
    <col min="9221" max="9221" width="11.7109375" style="1136" customWidth="1"/>
    <col min="9222" max="9222" width="9.140625" style="1136"/>
    <col min="9223" max="9223" width="2.85546875" style="1136" customWidth="1"/>
    <col min="9224" max="9224" width="18.5703125" style="1136" customWidth="1"/>
    <col min="9225" max="9225" width="14.42578125" style="1136" customWidth="1"/>
    <col min="9226" max="9226" width="13.7109375" style="1136" customWidth="1"/>
    <col min="9227" max="9227" width="10.140625" style="1136" customWidth="1"/>
    <col min="9228" max="9228" width="4.42578125" style="1136" customWidth="1"/>
    <col min="9229" max="9229" width="24" style="1136" customWidth="1"/>
    <col min="9230" max="9230" width="13.140625" style="1136" customWidth="1"/>
    <col min="9231" max="9231" width="13" style="1136" customWidth="1"/>
    <col min="9232" max="9232" width="10.42578125" style="1136" customWidth="1"/>
    <col min="9233" max="9468" width="9.140625" style="1136"/>
    <col min="9469" max="9469" width="5" style="1136" customWidth="1"/>
    <col min="9470" max="9470" width="17.7109375" style="1136" customWidth="1"/>
    <col min="9471" max="9471" width="13.85546875" style="1136" customWidth="1"/>
    <col min="9472" max="9472" width="13.140625" style="1136" customWidth="1"/>
    <col min="9473" max="9473" width="12.28515625" style="1136" customWidth="1"/>
    <col min="9474" max="9474" width="3" style="1136" customWidth="1"/>
    <col min="9475" max="9475" width="20.28515625" style="1136" customWidth="1"/>
    <col min="9476" max="9476" width="12.5703125" style="1136" customWidth="1"/>
    <col min="9477" max="9477" width="11.7109375" style="1136" customWidth="1"/>
    <col min="9478" max="9478" width="9.140625" style="1136"/>
    <col min="9479" max="9479" width="2.85546875" style="1136" customWidth="1"/>
    <col min="9480" max="9480" width="18.5703125" style="1136" customWidth="1"/>
    <col min="9481" max="9481" width="14.42578125" style="1136" customWidth="1"/>
    <col min="9482" max="9482" width="13.7109375" style="1136" customWidth="1"/>
    <col min="9483" max="9483" width="10.140625" style="1136" customWidth="1"/>
    <col min="9484" max="9484" width="4.42578125" style="1136" customWidth="1"/>
    <col min="9485" max="9485" width="24" style="1136" customWidth="1"/>
    <col min="9486" max="9486" width="13.140625" style="1136" customWidth="1"/>
    <col min="9487" max="9487" width="13" style="1136" customWidth="1"/>
    <col min="9488" max="9488" width="10.42578125" style="1136" customWidth="1"/>
    <col min="9489" max="9724" width="9.140625" style="1136"/>
    <col min="9725" max="9725" width="5" style="1136" customWidth="1"/>
    <col min="9726" max="9726" width="17.7109375" style="1136" customWidth="1"/>
    <col min="9727" max="9727" width="13.85546875" style="1136" customWidth="1"/>
    <col min="9728" max="9728" width="13.140625" style="1136" customWidth="1"/>
    <col min="9729" max="9729" width="12.28515625" style="1136" customWidth="1"/>
    <col min="9730" max="9730" width="3" style="1136" customWidth="1"/>
    <col min="9731" max="9731" width="20.28515625" style="1136" customWidth="1"/>
    <col min="9732" max="9732" width="12.5703125" style="1136" customWidth="1"/>
    <col min="9733" max="9733" width="11.7109375" style="1136" customWidth="1"/>
    <col min="9734" max="9734" width="9.140625" style="1136"/>
    <col min="9735" max="9735" width="2.85546875" style="1136" customWidth="1"/>
    <col min="9736" max="9736" width="18.5703125" style="1136" customWidth="1"/>
    <col min="9737" max="9737" width="14.42578125" style="1136" customWidth="1"/>
    <col min="9738" max="9738" width="13.7109375" style="1136" customWidth="1"/>
    <col min="9739" max="9739" width="10.140625" style="1136" customWidth="1"/>
    <col min="9740" max="9740" width="4.42578125" style="1136" customWidth="1"/>
    <col min="9741" max="9741" width="24" style="1136" customWidth="1"/>
    <col min="9742" max="9742" width="13.140625" style="1136" customWidth="1"/>
    <col min="9743" max="9743" width="13" style="1136" customWidth="1"/>
    <col min="9744" max="9744" width="10.42578125" style="1136" customWidth="1"/>
    <col min="9745" max="9980" width="9.140625" style="1136"/>
    <col min="9981" max="9981" width="5" style="1136" customWidth="1"/>
    <col min="9982" max="9982" width="17.7109375" style="1136" customWidth="1"/>
    <col min="9983" max="9983" width="13.85546875" style="1136" customWidth="1"/>
    <col min="9984" max="9984" width="13.140625" style="1136" customWidth="1"/>
    <col min="9985" max="9985" width="12.28515625" style="1136" customWidth="1"/>
    <col min="9986" max="9986" width="3" style="1136" customWidth="1"/>
    <col min="9987" max="9987" width="20.28515625" style="1136" customWidth="1"/>
    <col min="9988" max="9988" width="12.5703125" style="1136" customWidth="1"/>
    <col min="9989" max="9989" width="11.7109375" style="1136" customWidth="1"/>
    <col min="9990" max="9990" width="9.140625" style="1136"/>
    <col min="9991" max="9991" width="2.85546875" style="1136" customWidth="1"/>
    <col min="9992" max="9992" width="18.5703125" style="1136" customWidth="1"/>
    <col min="9993" max="9993" width="14.42578125" style="1136" customWidth="1"/>
    <col min="9994" max="9994" width="13.7109375" style="1136" customWidth="1"/>
    <col min="9995" max="9995" width="10.140625" style="1136" customWidth="1"/>
    <col min="9996" max="9996" width="4.42578125" style="1136" customWidth="1"/>
    <col min="9997" max="9997" width="24" style="1136" customWidth="1"/>
    <col min="9998" max="9998" width="13.140625" style="1136" customWidth="1"/>
    <col min="9999" max="9999" width="13" style="1136" customWidth="1"/>
    <col min="10000" max="10000" width="10.42578125" style="1136" customWidth="1"/>
    <col min="10001" max="10236" width="9.140625" style="1136"/>
    <col min="10237" max="10237" width="5" style="1136" customWidth="1"/>
    <col min="10238" max="10238" width="17.7109375" style="1136" customWidth="1"/>
    <col min="10239" max="10239" width="13.85546875" style="1136" customWidth="1"/>
    <col min="10240" max="10240" width="13.140625" style="1136" customWidth="1"/>
    <col min="10241" max="10241" width="12.28515625" style="1136" customWidth="1"/>
    <col min="10242" max="10242" width="3" style="1136" customWidth="1"/>
    <col min="10243" max="10243" width="20.28515625" style="1136" customWidth="1"/>
    <col min="10244" max="10244" width="12.5703125" style="1136" customWidth="1"/>
    <col min="10245" max="10245" width="11.7109375" style="1136" customWidth="1"/>
    <col min="10246" max="10246" width="9.140625" style="1136"/>
    <col min="10247" max="10247" width="2.85546875" style="1136" customWidth="1"/>
    <col min="10248" max="10248" width="18.5703125" style="1136" customWidth="1"/>
    <col min="10249" max="10249" width="14.42578125" style="1136" customWidth="1"/>
    <col min="10250" max="10250" width="13.7109375" style="1136" customWidth="1"/>
    <col min="10251" max="10251" width="10.140625" style="1136" customWidth="1"/>
    <col min="10252" max="10252" width="4.42578125" style="1136" customWidth="1"/>
    <col min="10253" max="10253" width="24" style="1136" customWidth="1"/>
    <col min="10254" max="10254" width="13.140625" style="1136" customWidth="1"/>
    <col min="10255" max="10255" width="13" style="1136" customWidth="1"/>
    <col min="10256" max="10256" width="10.42578125" style="1136" customWidth="1"/>
    <col min="10257" max="10492" width="9.140625" style="1136"/>
    <col min="10493" max="10493" width="5" style="1136" customWidth="1"/>
    <col min="10494" max="10494" width="17.7109375" style="1136" customWidth="1"/>
    <col min="10495" max="10495" width="13.85546875" style="1136" customWidth="1"/>
    <col min="10496" max="10496" width="13.140625" style="1136" customWidth="1"/>
    <col min="10497" max="10497" width="12.28515625" style="1136" customWidth="1"/>
    <col min="10498" max="10498" width="3" style="1136" customWidth="1"/>
    <col min="10499" max="10499" width="20.28515625" style="1136" customWidth="1"/>
    <col min="10500" max="10500" width="12.5703125" style="1136" customWidth="1"/>
    <col min="10501" max="10501" width="11.7109375" style="1136" customWidth="1"/>
    <col min="10502" max="10502" width="9.140625" style="1136"/>
    <col min="10503" max="10503" width="2.85546875" style="1136" customWidth="1"/>
    <col min="10504" max="10504" width="18.5703125" style="1136" customWidth="1"/>
    <col min="10505" max="10505" width="14.42578125" style="1136" customWidth="1"/>
    <col min="10506" max="10506" width="13.7109375" style="1136" customWidth="1"/>
    <col min="10507" max="10507" width="10.140625" style="1136" customWidth="1"/>
    <col min="10508" max="10508" width="4.42578125" style="1136" customWidth="1"/>
    <col min="10509" max="10509" width="24" style="1136" customWidth="1"/>
    <col min="10510" max="10510" width="13.140625" style="1136" customWidth="1"/>
    <col min="10511" max="10511" width="13" style="1136" customWidth="1"/>
    <col min="10512" max="10512" width="10.42578125" style="1136" customWidth="1"/>
    <col min="10513" max="10748" width="9.140625" style="1136"/>
    <col min="10749" max="10749" width="5" style="1136" customWidth="1"/>
    <col min="10750" max="10750" width="17.7109375" style="1136" customWidth="1"/>
    <col min="10751" max="10751" width="13.85546875" style="1136" customWidth="1"/>
    <col min="10752" max="10752" width="13.140625" style="1136" customWidth="1"/>
    <col min="10753" max="10753" width="12.28515625" style="1136" customWidth="1"/>
    <col min="10754" max="10754" width="3" style="1136" customWidth="1"/>
    <col min="10755" max="10755" width="20.28515625" style="1136" customWidth="1"/>
    <col min="10756" max="10756" width="12.5703125" style="1136" customWidth="1"/>
    <col min="10757" max="10757" width="11.7109375" style="1136" customWidth="1"/>
    <col min="10758" max="10758" width="9.140625" style="1136"/>
    <col min="10759" max="10759" width="2.85546875" style="1136" customWidth="1"/>
    <col min="10760" max="10760" width="18.5703125" style="1136" customWidth="1"/>
    <col min="10761" max="10761" width="14.42578125" style="1136" customWidth="1"/>
    <col min="10762" max="10762" width="13.7109375" style="1136" customWidth="1"/>
    <col min="10763" max="10763" width="10.140625" style="1136" customWidth="1"/>
    <col min="10764" max="10764" width="4.42578125" style="1136" customWidth="1"/>
    <col min="10765" max="10765" width="24" style="1136" customWidth="1"/>
    <col min="10766" max="10766" width="13.140625" style="1136" customWidth="1"/>
    <col min="10767" max="10767" width="13" style="1136" customWidth="1"/>
    <col min="10768" max="10768" width="10.42578125" style="1136" customWidth="1"/>
    <col min="10769" max="11004" width="9.140625" style="1136"/>
    <col min="11005" max="11005" width="5" style="1136" customWidth="1"/>
    <col min="11006" max="11006" width="17.7109375" style="1136" customWidth="1"/>
    <col min="11007" max="11007" width="13.85546875" style="1136" customWidth="1"/>
    <col min="11008" max="11008" width="13.140625" style="1136" customWidth="1"/>
    <col min="11009" max="11009" width="12.28515625" style="1136" customWidth="1"/>
    <col min="11010" max="11010" width="3" style="1136" customWidth="1"/>
    <col min="11011" max="11011" width="20.28515625" style="1136" customWidth="1"/>
    <col min="11012" max="11012" width="12.5703125" style="1136" customWidth="1"/>
    <col min="11013" max="11013" width="11.7109375" style="1136" customWidth="1"/>
    <col min="11014" max="11014" width="9.140625" style="1136"/>
    <col min="11015" max="11015" width="2.85546875" style="1136" customWidth="1"/>
    <col min="11016" max="11016" width="18.5703125" style="1136" customWidth="1"/>
    <col min="11017" max="11017" width="14.42578125" style="1136" customWidth="1"/>
    <col min="11018" max="11018" width="13.7109375" style="1136" customWidth="1"/>
    <col min="11019" max="11019" width="10.140625" style="1136" customWidth="1"/>
    <col min="11020" max="11020" width="4.42578125" style="1136" customWidth="1"/>
    <col min="11021" max="11021" width="24" style="1136" customWidth="1"/>
    <col min="11022" max="11022" width="13.140625" style="1136" customWidth="1"/>
    <col min="11023" max="11023" width="13" style="1136" customWidth="1"/>
    <col min="11024" max="11024" width="10.42578125" style="1136" customWidth="1"/>
    <col min="11025" max="11260" width="9.140625" style="1136"/>
    <col min="11261" max="11261" width="5" style="1136" customWidth="1"/>
    <col min="11262" max="11262" width="17.7109375" style="1136" customWidth="1"/>
    <col min="11263" max="11263" width="13.85546875" style="1136" customWidth="1"/>
    <col min="11264" max="11264" width="13.140625" style="1136" customWidth="1"/>
    <col min="11265" max="11265" width="12.28515625" style="1136" customWidth="1"/>
    <col min="11266" max="11266" width="3" style="1136" customWidth="1"/>
    <col min="11267" max="11267" width="20.28515625" style="1136" customWidth="1"/>
    <col min="11268" max="11268" width="12.5703125" style="1136" customWidth="1"/>
    <col min="11269" max="11269" width="11.7109375" style="1136" customWidth="1"/>
    <col min="11270" max="11270" width="9.140625" style="1136"/>
    <col min="11271" max="11271" width="2.85546875" style="1136" customWidth="1"/>
    <col min="11272" max="11272" width="18.5703125" style="1136" customWidth="1"/>
    <col min="11273" max="11273" width="14.42578125" style="1136" customWidth="1"/>
    <col min="11274" max="11274" width="13.7109375" style="1136" customWidth="1"/>
    <col min="11275" max="11275" width="10.140625" style="1136" customWidth="1"/>
    <col min="11276" max="11276" width="4.42578125" style="1136" customWidth="1"/>
    <col min="11277" max="11277" width="24" style="1136" customWidth="1"/>
    <col min="11278" max="11278" width="13.140625" style="1136" customWidth="1"/>
    <col min="11279" max="11279" width="13" style="1136" customWidth="1"/>
    <col min="11280" max="11280" width="10.42578125" style="1136" customWidth="1"/>
    <col min="11281" max="11516" width="9.140625" style="1136"/>
    <col min="11517" max="11517" width="5" style="1136" customWidth="1"/>
    <col min="11518" max="11518" width="17.7109375" style="1136" customWidth="1"/>
    <col min="11519" max="11519" width="13.85546875" style="1136" customWidth="1"/>
    <col min="11520" max="11520" width="13.140625" style="1136" customWidth="1"/>
    <col min="11521" max="11521" width="12.28515625" style="1136" customWidth="1"/>
    <col min="11522" max="11522" width="3" style="1136" customWidth="1"/>
    <col min="11523" max="11523" width="20.28515625" style="1136" customWidth="1"/>
    <col min="11524" max="11524" width="12.5703125" style="1136" customWidth="1"/>
    <col min="11525" max="11525" width="11.7109375" style="1136" customWidth="1"/>
    <col min="11526" max="11526" width="9.140625" style="1136"/>
    <col min="11527" max="11527" width="2.85546875" style="1136" customWidth="1"/>
    <col min="11528" max="11528" width="18.5703125" style="1136" customWidth="1"/>
    <col min="11529" max="11529" width="14.42578125" style="1136" customWidth="1"/>
    <col min="11530" max="11530" width="13.7109375" style="1136" customWidth="1"/>
    <col min="11531" max="11531" width="10.140625" style="1136" customWidth="1"/>
    <col min="11532" max="11532" width="4.42578125" style="1136" customWidth="1"/>
    <col min="11533" max="11533" width="24" style="1136" customWidth="1"/>
    <col min="11534" max="11534" width="13.140625" style="1136" customWidth="1"/>
    <col min="11535" max="11535" width="13" style="1136" customWidth="1"/>
    <col min="11536" max="11536" width="10.42578125" style="1136" customWidth="1"/>
    <col min="11537" max="11772" width="9.140625" style="1136"/>
    <col min="11773" max="11773" width="5" style="1136" customWidth="1"/>
    <col min="11774" max="11774" width="17.7109375" style="1136" customWidth="1"/>
    <col min="11775" max="11775" width="13.85546875" style="1136" customWidth="1"/>
    <col min="11776" max="11776" width="13.140625" style="1136" customWidth="1"/>
    <col min="11777" max="11777" width="12.28515625" style="1136" customWidth="1"/>
    <col min="11778" max="11778" width="3" style="1136" customWidth="1"/>
    <col min="11779" max="11779" width="20.28515625" style="1136" customWidth="1"/>
    <col min="11780" max="11780" width="12.5703125" style="1136" customWidth="1"/>
    <col min="11781" max="11781" width="11.7109375" style="1136" customWidth="1"/>
    <col min="11782" max="11782" width="9.140625" style="1136"/>
    <col min="11783" max="11783" width="2.85546875" style="1136" customWidth="1"/>
    <col min="11784" max="11784" width="18.5703125" style="1136" customWidth="1"/>
    <col min="11785" max="11785" width="14.42578125" style="1136" customWidth="1"/>
    <col min="11786" max="11786" width="13.7109375" style="1136" customWidth="1"/>
    <col min="11787" max="11787" width="10.140625" style="1136" customWidth="1"/>
    <col min="11788" max="11788" width="4.42578125" style="1136" customWidth="1"/>
    <col min="11789" max="11789" width="24" style="1136" customWidth="1"/>
    <col min="11790" max="11790" width="13.140625" style="1136" customWidth="1"/>
    <col min="11791" max="11791" width="13" style="1136" customWidth="1"/>
    <col min="11792" max="11792" width="10.42578125" style="1136" customWidth="1"/>
    <col min="11793" max="12028" width="9.140625" style="1136"/>
    <col min="12029" max="12029" width="5" style="1136" customWidth="1"/>
    <col min="12030" max="12030" width="17.7109375" style="1136" customWidth="1"/>
    <col min="12031" max="12031" width="13.85546875" style="1136" customWidth="1"/>
    <col min="12032" max="12032" width="13.140625" style="1136" customWidth="1"/>
    <col min="12033" max="12033" width="12.28515625" style="1136" customWidth="1"/>
    <col min="12034" max="12034" width="3" style="1136" customWidth="1"/>
    <col min="12035" max="12035" width="20.28515625" style="1136" customWidth="1"/>
    <col min="12036" max="12036" width="12.5703125" style="1136" customWidth="1"/>
    <col min="12037" max="12037" width="11.7109375" style="1136" customWidth="1"/>
    <col min="12038" max="12038" width="9.140625" style="1136"/>
    <col min="12039" max="12039" width="2.85546875" style="1136" customWidth="1"/>
    <col min="12040" max="12040" width="18.5703125" style="1136" customWidth="1"/>
    <col min="12041" max="12041" width="14.42578125" style="1136" customWidth="1"/>
    <col min="12042" max="12042" width="13.7109375" style="1136" customWidth="1"/>
    <col min="12043" max="12043" width="10.140625" style="1136" customWidth="1"/>
    <col min="12044" max="12044" width="4.42578125" style="1136" customWidth="1"/>
    <col min="12045" max="12045" width="24" style="1136" customWidth="1"/>
    <col min="12046" max="12046" width="13.140625" style="1136" customWidth="1"/>
    <col min="12047" max="12047" width="13" style="1136" customWidth="1"/>
    <col min="12048" max="12048" width="10.42578125" style="1136" customWidth="1"/>
    <col min="12049" max="12284" width="9.140625" style="1136"/>
    <col min="12285" max="12285" width="5" style="1136" customWidth="1"/>
    <col min="12286" max="12286" width="17.7109375" style="1136" customWidth="1"/>
    <col min="12287" max="12287" width="13.85546875" style="1136" customWidth="1"/>
    <col min="12288" max="12288" width="13.140625" style="1136" customWidth="1"/>
    <col min="12289" max="12289" width="12.28515625" style="1136" customWidth="1"/>
    <col min="12290" max="12290" width="3" style="1136" customWidth="1"/>
    <col min="12291" max="12291" width="20.28515625" style="1136" customWidth="1"/>
    <col min="12292" max="12292" width="12.5703125" style="1136" customWidth="1"/>
    <col min="12293" max="12293" width="11.7109375" style="1136" customWidth="1"/>
    <col min="12294" max="12294" width="9.140625" style="1136"/>
    <col min="12295" max="12295" width="2.85546875" style="1136" customWidth="1"/>
    <col min="12296" max="12296" width="18.5703125" style="1136" customWidth="1"/>
    <col min="12297" max="12297" width="14.42578125" style="1136" customWidth="1"/>
    <col min="12298" max="12298" width="13.7109375" style="1136" customWidth="1"/>
    <col min="12299" max="12299" width="10.140625" style="1136" customWidth="1"/>
    <col min="12300" max="12300" width="4.42578125" style="1136" customWidth="1"/>
    <col min="12301" max="12301" width="24" style="1136" customWidth="1"/>
    <col min="12302" max="12302" width="13.140625" style="1136" customWidth="1"/>
    <col min="12303" max="12303" width="13" style="1136" customWidth="1"/>
    <col min="12304" max="12304" width="10.42578125" style="1136" customWidth="1"/>
    <col min="12305" max="12540" width="9.140625" style="1136"/>
    <col min="12541" max="12541" width="5" style="1136" customWidth="1"/>
    <col min="12542" max="12542" width="17.7109375" style="1136" customWidth="1"/>
    <col min="12543" max="12543" width="13.85546875" style="1136" customWidth="1"/>
    <col min="12544" max="12544" width="13.140625" style="1136" customWidth="1"/>
    <col min="12545" max="12545" width="12.28515625" style="1136" customWidth="1"/>
    <col min="12546" max="12546" width="3" style="1136" customWidth="1"/>
    <col min="12547" max="12547" width="20.28515625" style="1136" customWidth="1"/>
    <col min="12548" max="12548" width="12.5703125" style="1136" customWidth="1"/>
    <col min="12549" max="12549" width="11.7109375" style="1136" customWidth="1"/>
    <col min="12550" max="12550" width="9.140625" style="1136"/>
    <col min="12551" max="12551" width="2.85546875" style="1136" customWidth="1"/>
    <col min="12552" max="12552" width="18.5703125" style="1136" customWidth="1"/>
    <col min="12553" max="12553" width="14.42578125" style="1136" customWidth="1"/>
    <col min="12554" max="12554" width="13.7109375" style="1136" customWidth="1"/>
    <col min="12555" max="12555" width="10.140625" style="1136" customWidth="1"/>
    <col min="12556" max="12556" width="4.42578125" style="1136" customWidth="1"/>
    <col min="12557" max="12557" width="24" style="1136" customWidth="1"/>
    <col min="12558" max="12558" width="13.140625" style="1136" customWidth="1"/>
    <col min="12559" max="12559" width="13" style="1136" customWidth="1"/>
    <col min="12560" max="12560" width="10.42578125" style="1136" customWidth="1"/>
    <col min="12561" max="12796" width="9.140625" style="1136"/>
    <col min="12797" max="12797" width="5" style="1136" customWidth="1"/>
    <col min="12798" max="12798" width="17.7109375" style="1136" customWidth="1"/>
    <col min="12799" max="12799" width="13.85546875" style="1136" customWidth="1"/>
    <col min="12800" max="12800" width="13.140625" style="1136" customWidth="1"/>
    <col min="12801" max="12801" width="12.28515625" style="1136" customWidth="1"/>
    <col min="12802" max="12802" width="3" style="1136" customWidth="1"/>
    <col min="12803" max="12803" width="20.28515625" style="1136" customWidth="1"/>
    <col min="12804" max="12804" width="12.5703125" style="1136" customWidth="1"/>
    <col min="12805" max="12805" width="11.7109375" style="1136" customWidth="1"/>
    <col min="12806" max="12806" width="9.140625" style="1136"/>
    <col min="12807" max="12807" width="2.85546875" style="1136" customWidth="1"/>
    <col min="12808" max="12808" width="18.5703125" style="1136" customWidth="1"/>
    <col min="12809" max="12809" width="14.42578125" style="1136" customWidth="1"/>
    <col min="12810" max="12810" width="13.7109375" style="1136" customWidth="1"/>
    <col min="12811" max="12811" width="10.140625" style="1136" customWidth="1"/>
    <col min="12812" max="12812" width="4.42578125" style="1136" customWidth="1"/>
    <col min="12813" max="12813" width="24" style="1136" customWidth="1"/>
    <col min="12814" max="12814" width="13.140625" style="1136" customWidth="1"/>
    <col min="12815" max="12815" width="13" style="1136" customWidth="1"/>
    <col min="12816" max="12816" width="10.42578125" style="1136" customWidth="1"/>
    <col min="12817" max="13052" width="9.140625" style="1136"/>
    <col min="13053" max="13053" width="5" style="1136" customWidth="1"/>
    <col min="13054" max="13054" width="17.7109375" style="1136" customWidth="1"/>
    <col min="13055" max="13055" width="13.85546875" style="1136" customWidth="1"/>
    <col min="13056" max="13056" width="13.140625" style="1136" customWidth="1"/>
    <col min="13057" max="13057" width="12.28515625" style="1136" customWidth="1"/>
    <col min="13058" max="13058" width="3" style="1136" customWidth="1"/>
    <col min="13059" max="13059" width="20.28515625" style="1136" customWidth="1"/>
    <col min="13060" max="13060" width="12.5703125" style="1136" customWidth="1"/>
    <col min="13061" max="13061" width="11.7109375" style="1136" customWidth="1"/>
    <col min="13062" max="13062" width="9.140625" style="1136"/>
    <col min="13063" max="13063" width="2.85546875" style="1136" customWidth="1"/>
    <col min="13064" max="13064" width="18.5703125" style="1136" customWidth="1"/>
    <col min="13065" max="13065" width="14.42578125" style="1136" customWidth="1"/>
    <col min="13066" max="13066" width="13.7109375" style="1136" customWidth="1"/>
    <col min="13067" max="13067" width="10.140625" style="1136" customWidth="1"/>
    <col min="13068" max="13068" width="4.42578125" style="1136" customWidth="1"/>
    <col min="13069" max="13069" width="24" style="1136" customWidth="1"/>
    <col min="13070" max="13070" width="13.140625" style="1136" customWidth="1"/>
    <col min="13071" max="13071" width="13" style="1136" customWidth="1"/>
    <col min="13072" max="13072" width="10.42578125" style="1136" customWidth="1"/>
    <col min="13073" max="13308" width="9.140625" style="1136"/>
    <col min="13309" max="13309" width="5" style="1136" customWidth="1"/>
    <col min="13310" max="13310" width="17.7109375" style="1136" customWidth="1"/>
    <col min="13311" max="13311" width="13.85546875" style="1136" customWidth="1"/>
    <col min="13312" max="13312" width="13.140625" style="1136" customWidth="1"/>
    <col min="13313" max="13313" width="12.28515625" style="1136" customWidth="1"/>
    <col min="13314" max="13314" width="3" style="1136" customWidth="1"/>
    <col min="13315" max="13315" width="20.28515625" style="1136" customWidth="1"/>
    <col min="13316" max="13316" width="12.5703125" style="1136" customWidth="1"/>
    <col min="13317" max="13317" width="11.7109375" style="1136" customWidth="1"/>
    <col min="13318" max="13318" width="9.140625" style="1136"/>
    <col min="13319" max="13319" width="2.85546875" style="1136" customWidth="1"/>
    <col min="13320" max="13320" width="18.5703125" style="1136" customWidth="1"/>
    <col min="13321" max="13321" width="14.42578125" style="1136" customWidth="1"/>
    <col min="13322" max="13322" width="13.7109375" style="1136" customWidth="1"/>
    <col min="13323" max="13323" width="10.140625" style="1136" customWidth="1"/>
    <col min="13324" max="13324" width="4.42578125" style="1136" customWidth="1"/>
    <col min="13325" max="13325" width="24" style="1136" customWidth="1"/>
    <col min="13326" max="13326" width="13.140625" style="1136" customWidth="1"/>
    <col min="13327" max="13327" width="13" style="1136" customWidth="1"/>
    <col min="13328" max="13328" width="10.42578125" style="1136" customWidth="1"/>
    <col min="13329" max="13564" width="9.140625" style="1136"/>
    <col min="13565" max="13565" width="5" style="1136" customWidth="1"/>
    <col min="13566" max="13566" width="17.7109375" style="1136" customWidth="1"/>
    <col min="13567" max="13567" width="13.85546875" style="1136" customWidth="1"/>
    <col min="13568" max="13568" width="13.140625" style="1136" customWidth="1"/>
    <col min="13569" max="13569" width="12.28515625" style="1136" customWidth="1"/>
    <col min="13570" max="13570" width="3" style="1136" customWidth="1"/>
    <col min="13571" max="13571" width="20.28515625" style="1136" customWidth="1"/>
    <col min="13572" max="13572" width="12.5703125" style="1136" customWidth="1"/>
    <col min="13573" max="13573" width="11.7109375" style="1136" customWidth="1"/>
    <col min="13574" max="13574" width="9.140625" style="1136"/>
    <col min="13575" max="13575" width="2.85546875" style="1136" customWidth="1"/>
    <col min="13576" max="13576" width="18.5703125" style="1136" customWidth="1"/>
    <col min="13577" max="13577" width="14.42578125" style="1136" customWidth="1"/>
    <col min="13578" max="13578" width="13.7109375" style="1136" customWidth="1"/>
    <col min="13579" max="13579" width="10.140625" style="1136" customWidth="1"/>
    <col min="13580" max="13580" width="4.42578125" style="1136" customWidth="1"/>
    <col min="13581" max="13581" width="24" style="1136" customWidth="1"/>
    <col min="13582" max="13582" width="13.140625" style="1136" customWidth="1"/>
    <col min="13583" max="13583" width="13" style="1136" customWidth="1"/>
    <col min="13584" max="13584" width="10.42578125" style="1136" customWidth="1"/>
    <col min="13585" max="13820" width="9.140625" style="1136"/>
    <col min="13821" max="13821" width="5" style="1136" customWidth="1"/>
    <col min="13822" max="13822" width="17.7109375" style="1136" customWidth="1"/>
    <col min="13823" max="13823" width="13.85546875" style="1136" customWidth="1"/>
    <col min="13824" max="13824" width="13.140625" style="1136" customWidth="1"/>
    <col min="13825" max="13825" width="12.28515625" style="1136" customWidth="1"/>
    <col min="13826" max="13826" width="3" style="1136" customWidth="1"/>
    <col min="13827" max="13827" width="20.28515625" style="1136" customWidth="1"/>
    <col min="13828" max="13828" width="12.5703125" style="1136" customWidth="1"/>
    <col min="13829" max="13829" width="11.7109375" style="1136" customWidth="1"/>
    <col min="13830" max="13830" width="9.140625" style="1136"/>
    <col min="13831" max="13831" width="2.85546875" style="1136" customWidth="1"/>
    <col min="13832" max="13832" width="18.5703125" style="1136" customWidth="1"/>
    <col min="13833" max="13833" width="14.42578125" style="1136" customWidth="1"/>
    <col min="13834" max="13834" width="13.7109375" style="1136" customWidth="1"/>
    <col min="13835" max="13835" width="10.140625" style="1136" customWidth="1"/>
    <col min="13836" max="13836" width="4.42578125" style="1136" customWidth="1"/>
    <col min="13837" max="13837" width="24" style="1136" customWidth="1"/>
    <col min="13838" max="13838" width="13.140625" style="1136" customWidth="1"/>
    <col min="13839" max="13839" width="13" style="1136" customWidth="1"/>
    <col min="13840" max="13840" width="10.42578125" style="1136" customWidth="1"/>
    <col min="13841" max="14076" width="9.140625" style="1136"/>
    <col min="14077" max="14077" width="5" style="1136" customWidth="1"/>
    <col min="14078" max="14078" width="17.7109375" style="1136" customWidth="1"/>
    <col min="14079" max="14079" width="13.85546875" style="1136" customWidth="1"/>
    <col min="14080" max="14080" width="13.140625" style="1136" customWidth="1"/>
    <col min="14081" max="14081" width="12.28515625" style="1136" customWidth="1"/>
    <col min="14082" max="14082" width="3" style="1136" customWidth="1"/>
    <col min="14083" max="14083" width="20.28515625" style="1136" customWidth="1"/>
    <col min="14084" max="14084" width="12.5703125" style="1136" customWidth="1"/>
    <col min="14085" max="14085" width="11.7109375" style="1136" customWidth="1"/>
    <col min="14086" max="14086" width="9.140625" style="1136"/>
    <col min="14087" max="14087" width="2.85546875" style="1136" customWidth="1"/>
    <col min="14088" max="14088" width="18.5703125" style="1136" customWidth="1"/>
    <col min="14089" max="14089" width="14.42578125" style="1136" customWidth="1"/>
    <col min="14090" max="14090" width="13.7109375" style="1136" customWidth="1"/>
    <col min="14091" max="14091" width="10.140625" style="1136" customWidth="1"/>
    <col min="14092" max="14092" width="4.42578125" style="1136" customWidth="1"/>
    <col min="14093" max="14093" width="24" style="1136" customWidth="1"/>
    <col min="14094" max="14094" width="13.140625" style="1136" customWidth="1"/>
    <col min="14095" max="14095" width="13" style="1136" customWidth="1"/>
    <col min="14096" max="14096" width="10.42578125" style="1136" customWidth="1"/>
    <col min="14097" max="14332" width="9.140625" style="1136"/>
    <col min="14333" max="14333" width="5" style="1136" customWidth="1"/>
    <col min="14334" max="14334" width="17.7109375" style="1136" customWidth="1"/>
    <col min="14335" max="14335" width="13.85546875" style="1136" customWidth="1"/>
    <col min="14336" max="14336" width="13.140625" style="1136" customWidth="1"/>
    <col min="14337" max="14337" width="12.28515625" style="1136" customWidth="1"/>
    <col min="14338" max="14338" width="3" style="1136" customWidth="1"/>
    <col min="14339" max="14339" width="20.28515625" style="1136" customWidth="1"/>
    <col min="14340" max="14340" width="12.5703125" style="1136" customWidth="1"/>
    <col min="14341" max="14341" width="11.7109375" style="1136" customWidth="1"/>
    <col min="14342" max="14342" width="9.140625" style="1136"/>
    <col min="14343" max="14343" width="2.85546875" style="1136" customWidth="1"/>
    <col min="14344" max="14344" width="18.5703125" style="1136" customWidth="1"/>
    <col min="14345" max="14345" width="14.42578125" style="1136" customWidth="1"/>
    <col min="14346" max="14346" width="13.7109375" style="1136" customWidth="1"/>
    <col min="14347" max="14347" width="10.140625" style="1136" customWidth="1"/>
    <col min="14348" max="14348" width="4.42578125" style="1136" customWidth="1"/>
    <col min="14349" max="14349" width="24" style="1136" customWidth="1"/>
    <col min="14350" max="14350" width="13.140625" style="1136" customWidth="1"/>
    <col min="14351" max="14351" width="13" style="1136" customWidth="1"/>
    <col min="14352" max="14352" width="10.42578125" style="1136" customWidth="1"/>
    <col min="14353" max="14588" width="9.140625" style="1136"/>
    <col min="14589" max="14589" width="5" style="1136" customWidth="1"/>
    <col min="14590" max="14590" width="17.7109375" style="1136" customWidth="1"/>
    <col min="14591" max="14591" width="13.85546875" style="1136" customWidth="1"/>
    <col min="14592" max="14592" width="13.140625" style="1136" customWidth="1"/>
    <col min="14593" max="14593" width="12.28515625" style="1136" customWidth="1"/>
    <col min="14594" max="14594" width="3" style="1136" customWidth="1"/>
    <col min="14595" max="14595" width="20.28515625" style="1136" customWidth="1"/>
    <col min="14596" max="14596" width="12.5703125" style="1136" customWidth="1"/>
    <col min="14597" max="14597" width="11.7109375" style="1136" customWidth="1"/>
    <col min="14598" max="14598" width="9.140625" style="1136"/>
    <col min="14599" max="14599" width="2.85546875" style="1136" customWidth="1"/>
    <col min="14600" max="14600" width="18.5703125" style="1136" customWidth="1"/>
    <col min="14601" max="14601" width="14.42578125" style="1136" customWidth="1"/>
    <col min="14602" max="14602" width="13.7109375" style="1136" customWidth="1"/>
    <col min="14603" max="14603" width="10.140625" style="1136" customWidth="1"/>
    <col min="14604" max="14604" width="4.42578125" style="1136" customWidth="1"/>
    <col min="14605" max="14605" width="24" style="1136" customWidth="1"/>
    <col min="14606" max="14606" width="13.140625" style="1136" customWidth="1"/>
    <col min="14607" max="14607" width="13" style="1136" customWidth="1"/>
    <col min="14608" max="14608" width="10.42578125" style="1136" customWidth="1"/>
    <col min="14609" max="14844" width="9.140625" style="1136"/>
    <col min="14845" max="14845" width="5" style="1136" customWidth="1"/>
    <col min="14846" max="14846" width="17.7109375" style="1136" customWidth="1"/>
    <col min="14847" max="14847" width="13.85546875" style="1136" customWidth="1"/>
    <col min="14848" max="14848" width="13.140625" style="1136" customWidth="1"/>
    <col min="14849" max="14849" width="12.28515625" style="1136" customWidth="1"/>
    <col min="14850" max="14850" width="3" style="1136" customWidth="1"/>
    <col min="14851" max="14851" width="20.28515625" style="1136" customWidth="1"/>
    <col min="14852" max="14852" width="12.5703125" style="1136" customWidth="1"/>
    <col min="14853" max="14853" width="11.7109375" style="1136" customWidth="1"/>
    <col min="14854" max="14854" width="9.140625" style="1136"/>
    <col min="14855" max="14855" width="2.85546875" style="1136" customWidth="1"/>
    <col min="14856" max="14856" width="18.5703125" style="1136" customWidth="1"/>
    <col min="14857" max="14857" width="14.42578125" style="1136" customWidth="1"/>
    <col min="14858" max="14858" width="13.7109375" style="1136" customWidth="1"/>
    <col min="14859" max="14859" width="10.140625" style="1136" customWidth="1"/>
    <col min="14860" max="14860" width="4.42578125" style="1136" customWidth="1"/>
    <col min="14861" max="14861" width="24" style="1136" customWidth="1"/>
    <col min="14862" max="14862" width="13.140625" style="1136" customWidth="1"/>
    <col min="14863" max="14863" width="13" style="1136" customWidth="1"/>
    <col min="14864" max="14864" width="10.42578125" style="1136" customWidth="1"/>
    <col min="14865" max="15100" width="9.140625" style="1136"/>
    <col min="15101" max="15101" width="5" style="1136" customWidth="1"/>
    <col min="15102" max="15102" width="17.7109375" style="1136" customWidth="1"/>
    <col min="15103" max="15103" width="13.85546875" style="1136" customWidth="1"/>
    <col min="15104" max="15104" width="13.140625" style="1136" customWidth="1"/>
    <col min="15105" max="15105" width="12.28515625" style="1136" customWidth="1"/>
    <col min="15106" max="15106" width="3" style="1136" customWidth="1"/>
    <col min="15107" max="15107" width="20.28515625" style="1136" customWidth="1"/>
    <col min="15108" max="15108" width="12.5703125" style="1136" customWidth="1"/>
    <col min="15109" max="15109" width="11.7109375" style="1136" customWidth="1"/>
    <col min="15110" max="15110" width="9.140625" style="1136"/>
    <col min="15111" max="15111" width="2.85546875" style="1136" customWidth="1"/>
    <col min="15112" max="15112" width="18.5703125" style="1136" customWidth="1"/>
    <col min="15113" max="15113" width="14.42578125" style="1136" customWidth="1"/>
    <col min="15114" max="15114" width="13.7109375" style="1136" customWidth="1"/>
    <col min="15115" max="15115" width="10.140625" style="1136" customWidth="1"/>
    <col min="15116" max="15116" width="4.42578125" style="1136" customWidth="1"/>
    <col min="15117" max="15117" width="24" style="1136" customWidth="1"/>
    <col min="15118" max="15118" width="13.140625" style="1136" customWidth="1"/>
    <col min="15119" max="15119" width="13" style="1136" customWidth="1"/>
    <col min="15120" max="15120" width="10.42578125" style="1136" customWidth="1"/>
    <col min="15121" max="15356" width="9.140625" style="1136"/>
    <col min="15357" max="15357" width="5" style="1136" customWidth="1"/>
    <col min="15358" max="15358" width="17.7109375" style="1136" customWidth="1"/>
    <col min="15359" max="15359" width="13.85546875" style="1136" customWidth="1"/>
    <col min="15360" max="15360" width="13.140625" style="1136" customWidth="1"/>
    <col min="15361" max="15361" width="12.28515625" style="1136" customWidth="1"/>
    <col min="15362" max="15362" width="3" style="1136" customWidth="1"/>
    <col min="15363" max="15363" width="20.28515625" style="1136" customWidth="1"/>
    <col min="15364" max="15364" width="12.5703125" style="1136" customWidth="1"/>
    <col min="15365" max="15365" width="11.7109375" style="1136" customWidth="1"/>
    <col min="15366" max="15366" width="9.140625" style="1136"/>
    <col min="15367" max="15367" width="2.85546875" style="1136" customWidth="1"/>
    <col min="15368" max="15368" width="18.5703125" style="1136" customWidth="1"/>
    <col min="15369" max="15369" width="14.42578125" style="1136" customWidth="1"/>
    <col min="15370" max="15370" width="13.7109375" style="1136" customWidth="1"/>
    <col min="15371" max="15371" width="10.140625" style="1136" customWidth="1"/>
    <col min="15372" max="15372" width="4.42578125" style="1136" customWidth="1"/>
    <col min="15373" max="15373" width="24" style="1136" customWidth="1"/>
    <col min="15374" max="15374" width="13.140625" style="1136" customWidth="1"/>
    <col min="15375" max="15375" width="13" style="1136" customWidth="1"/>
    <col min="15376" max="15376" width="10.42578125" style="1136" customWidth="1"/>
    <col min="15377" max="15612" width="9.140625" style="1136"/>
    <col min="15613" max="15613" width="5" style="1136" customWidth="1"/>
    <col min="15614" max="15614" width="17.7109375" style="1136" customWidth="1"/>
    <col min="15615" max="15615" width="13.85546875" style="1136" customWidth="1"/>
    <col min="15616" max="15616" width="13.140625" style="1136" customWidth="1"/>
    <col min="15617" max="15617" width="12.28515625" style="1136" customWidth="1"/>
    <col min="15618" max="15618" width="3" style="1136" customWidth="1"/>
    <col min="15619" max="15619" width="20.28515625" style="1136" customWidth="1"/>
    <col min="15620" max="15620" width="12.5703125" style="1136" customWidth="1"/>
    <col min="15621" max="15621" width="11.7109375" style="1136" customWidth="1"/>
    <col min="15622" max="15622" width="9.140625" style="1136"/>
    <col min="15623" max="15623" width="2.85546875" style="1136" customWidth="1"/>
    <col min="15624" max="15624" width="18.5703125" style="1136" customWidth="1"/>
    <col min="15625" max="15625" width="14.42578125" style="1136" customWidth="1"/>
    <col min="15626" max="15626" width="13.7109375" style="1136" customWidth="1"/>
    <col min="15627" max="15627" width="10.140625" style="1136" customWidth="1"/>
    <col min="15628" max="15628" width="4.42578125" style="1136" customWidth="1"/>
    <col min="15629" max="15629" width="24" style="1136" customWidth="1"/>
    <col min="15630" max="15630" width="13.140625" style="1136" customWidth="1"/>
    <col min="15631" max="15631" width="13" style="1136" customWidth="1"/>
    <col min="15632" max="15632" width="10.42578125" style="1136" customWidth="1"/>
    <col min="15633" max="15868" width="9.140625" style="1136"/>
    <col min="15869" max="15869" width="5" style="1136" customWidth="1"/>
    <col min="15870" max="15870" width="17.7109375" style="1136" customWidth="1"/>
    <col min="15871" max="15871" width="13.85546875" style="1136" customWidth="1"/>
    <col min="15872" max="15872" width="13.140625" style="1136" customWidth="1"/>
    <col min="15873" max="15873" width="12.28515625" style="1136" customWidth="1"/>
    <col min="15874" max="15874" width="3" style="1136" customWidth="1"/>
    <col min="15875" max="15875" width="20.28515625" style="1136" customWidth="1"/>
    <col min="15876" max="15876" width="12.5703125" style="1136" customWidth="1"/>
    <col min="15877" max="15877" width="11.7109375" style="1136" customWidth="1"/>
    <col min="15878" max="15878" width="9.140625" style="1136"/>
    <col min="15879" max="15879" width="2.85546875" style="1136" customWidth="1"/>
    <col min="15880" max="15880" width="18.5703125" style="1136" customWidth="1"/>
    <col min="15881" max="15881" width="14.42578125" style="1136" customWidth="1"/>
    <col min="15882" max="15882" width="13.7109375" style="1136" customWidth="1"/>
    <col min="15883" max="15883" width="10.140625" style="1136" customWidth="1"/>
    <col min="15884" max="15884" width="4.42578125" style="1136" customWidth="1"/>
    <col min="15885" max="15885" width="24" style="1136" customWidth="1"/>
    <col min="15886" max="15886" width="13.140625" style="1136" customWidth="1"/>
    <col min="15887" max="15887" width="13" style="1136" customWidth="1"/>
    <col min="15888" max="15888" width="10.42578125" style="1136" customWidth="1"/>
    <col min="15889" max="16124" width="9.140625" style="1136"/>
    <col min="16125" max="16125" width="5" style="1136" customWidth="1"/>
    <col min="16126" max="16126" width="17.7109375" style="1136" customWidth="1"/>
    <col min="16127" max="16127" width="13.85546875" style="1136" customWidth="1"/>
    <col min="16128" max="16128" width="13.140625" style="1136" customWidth="1"/>
    <col min="16129" max="16129" width="12.28515625" style="1136" customWidth="1"/>
    <col min="16130" max="16130" width="3" style="1136" customWidth="1"/>
    <col min="16131" max="16131" width="20.28515625" style="1136" customWidth="1"/>
    <col min="16132" max="16132" width="12.5703125" style="1136" customWidth="1"/>
    <col min="16133" max="16133" width="11.7109375" style="1136" customWidth="1"/>
    <col min="16134" max="16134" width="9.140625" style="1136"/>
    <col min="16135" max="16135" width="2.85546875" style="1136" customWidth="1"/>
    <col min="16136" max="16136" width="18.5703125" style="1136" customWidth="1"/>
    <col min="16137" max="16137" width="14.42578125" style="1136" customWidth="1"/>
    <col min="16138" max="16138" width="13.7109375" style="1136" customWidth="1"/>
    <col min="16139" max="16139" width="10.140625" style="1136" customWidth="1"/>
    <col min="16140" max="16140" width="4.42578125" style="1136" customWidth="1"/>
    <col min="16141" max="16141" width="24" style="1136" customWidth="1"/>
    <col min="16142" max="16142" width="13.140625" style="1136" customWidth="1"/>
    <col min="16143" max="16143" width="13" style="1136" customWidth="1"/>
    <col min="16144" max="16144" width="10.42578125" style="1136" customWidth="1"/>
    <col min="16145" max="16384" width="9.140625" style="1136"/>
  </cols>
  <sheetData>
    <row r="1" spans="1:24" ht="18.75">
      <c r="A1" s="587" t="s">
        <v>303</v>
      </c>
    </row>
    <row r="2" spans="1:24" ht="28.5" customHeight="1">
      <c r="A2" s="1416" t="s">
        <v>473</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row>
    <row r="3" spans="1:24" ht="15.75" customHeight="1">
      <c r="A3" s="1417" t="s">
        <v>474</v>
      </c>
      <c r="B3" s="1417"/>
      <c r="C3" s="1417"/>
      <c r="D3" s="1417"/>
      <c r="E3" s="1417"/>
      <c r="F3" s="1417"/>
      <c r="P3" s="589"/>
    </row>
    <row r="4" spans="1:24" ht="4.5" customHeight="1">
      <c r="A4" s="590"/>
      <c r="B4" s="590"/>
      <c r="C4" s="588"/>
      <c r="D4" s="588"/>
    </row>
    <row r="5" spans="1:24" ht="30.75" thickBot="1">
      <c r="A5" s="591" t="s">
        <v>178</v>
      </c>
      <c r="B5" s="1418" t="s">
        <v>179</v>
      </c>
      <c r="C5" s="1418"/>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8022.2539999999999</v>
      </c>
      <c r="C7" s="605">
        <v>13443</v>
      </c>
      <c r="D7" s="650">
        <v>2.3260973949229937</v>
      </c>
      <c r="F7" s="743" t="s">
        <v>191</v>
      </c>
      <c r="G7" s="603">
        <v>1182.9559999999999</v>
      </c>
      <c r="H7" s="603">
        <v>6011</v>
      </c>
      <c r="I7" s="866">
        <v>2.8157305938246799</v>
      </c>
      <c r="K7" s="743" t="s">
        <v>191</v>
      </c>
      <c r="L7" s="603">
        <v>164998.53899999999</v>
      </c>
      <c r="M7" s="603">
        <v>44235.506999999998</v>
      </c>
      <c r="N7" s="731">
        <v>3.7300022129281802</v>
      </c>
      <c r="P7" s="743" t="s">
        <v>192</v>
      </c>
      <c r="Q7" s="603">
        <v>27132.844000000001</v>
      </c>
      <c r="R7" s="603">
        <v>7146.7269999999999</v>
      </c>
      <c r="S7" s="731">
        <v>3.7965412698708096</v>
      </c>
    </row>
    <row r="8" spans="1:24" ht="16.5" thickBot="1">
      <c r="A8" s="604" t="s">
        <v>201</v>
      </c>
      <c r="B8" s="605">
        <v>3417.1280000000002</v>
      </c>
      <c r="C8" s="605">
        <v>2625</v>
      </c>
      <c r="D8" s="650">
        <v>2.3000043750273442</v>
      </c>
      <c r="F8" s="604" t="s">
        <v>193</v>
      </c>
      <c r="G8" s="605">
        <v>750.88699999999994</v>
      </c>
      <c r="H8" s="605">
        <v>4480</v>
      </c>
      <c r="I8" s="851">
        <v>2.3561082906074087</v>
      </c>
      <c r="K8" s="604" t="s">
        <v>194</v>
      </c>
      <c r="L8" s="605">
        <v>108193.13499999999</v>
      </c>
      <c r="M8" s="605">
        <v>30081.737000000001</v>
      </c>
      <c r="N8" s="650">
        <v>3.5966385518229878</v>
      </c>
      <c r="P8" s="604" t="s">
        <v>194</v>
      </c>
      <c r="Q8" s="605">
        <v>25722.775000000001</v>
      </c>
      <c r="R8" s="605">
        <v>8362.5490000000009</v>
      </c>
      <c r="S8" s="650">
        <v>3.0759490915987455</v>
      </c>
    </row>
    <row r="9" spans="1:24" ht="16.5" thickBot="1">
      <c r="A9" s="604" t="s">
        <v>463</v>
      </c>
      <c r="B9" s="605">
        <v>2150.538</v>
      </c>
      <c r="C9" s="605">
        <v>1028</v>
      </c>
      <c r="D9" s="650">
        <v>4.8381710439286021</v>
      </c>
      <c r="F9" s="941" t="s">
        <v>321</v>
      </c>
      <c r="G9" s="608">
        <v>1933.8430000000001</v>
      </c>
      <c r="H9" s="608">
        <v>10491</v>
      </c>
      <c r="I9" s="942">
        <v>2.6174680775613073</v>
      </c>
      <c r="K9" s="604" t="s">
        <v>464</v>
      </c>
      <c r="L9" s="605">
        <v>55746.089</v>
      </c>
      <c r="M9" s="605">
        <v>19308.312000000002</v>
      </c>
      <c r="N9" s="650">
        <v>2.8871549724284544</v>
      </c>
      <c r="P9" s="604" t="s">
        <v>198</v>
      </c>
      <c r="Q9" s="605">
        <v>22790.093000000001</v>
      </c>
      <c r="R9" s="605">
        <v>4100.2269999999999</v>
      </c>
      <c r="S9" s="650">
        <v>5.5582515309518232</v>
      </c>
    </row>
    <row r="10" spans="1:24" ht="15.75">
      <c r="A10" s="604" t="s">
        <v>203</v>
      </c>
      <c r="B10" s="605">
        <v>1588.9649999999999</v>
      </c>
      <c r="C10" s="605">
        <v>1022</v>
      </c>
      <c r="D10" s="650">
        <v>2.3273831668927212</v>
      </c>
      <c r="H10" s="1136"/>
      <c r="K10" s="604" t="s">
        <v>193</v>
      </c>
      <c r="L10" s="605">
        <v>41472.118000000002</v>
      </c>
      <c r="M10" s="605">
        <v>11042.502</v>
      </c>
      <c r="N10" s="650">
        <v>3.75568127585578</v>
      </c>
      <c r="P10" s="604" t="s">
        <v>193</v>
      </c>
      <c r="Q10" s="605">
        <v>16191.504000000001</v>
      </c>
      <c r="R10" s="605">
        <v>4748.5190000000002</v>
      </c>
      <c r="S10" s="650">
        <v>3.4098008242148761</v>
      </c>
    </row>
    <row r="11" spans="1:24" ht="15.75">
      <c r="A11" s="604" t="s">
        <v>375</v>
      </c>
      <c r="B11" s="605">
        <v>1502.7539999999999</v>
      </c>
      <c r="C11" s="605">
        <v>756</v>
      </c>
      <c r="D11" s="650">
        <v>3.652567667418527</v>
      </c>
      <c r="K11" s="604" t="s">
        <v>200</v>
      </c>
      <c r="L11" s="605">
        <v>36290.635999999999</v>
      </c>
      <c r="M11" s="605">
        <v>7844.3180000000002</v>
      </c>
      <c r="N11" s="650">
        <v>4.6263596146918058</v>
      </c>
      <c r="P11" s="604" t="s">
        <v>195</v>
      </c>
      <c r="Q11" s="605">
        <v>13921.802</v>
      </c>
      <c r="R11" s="605">
        <v>3316.7330000000002</v>
      </c>
      <c r="S11" s="650">
        <v>4.1974442923201831</v>
      </c>
    </row>
    <row r="12" spans="1:24" ht="15.75">
      <c r="A12" s="604" t="s">
        <v>352</v>
      </c>
      <c r="B12" s="605">
        <v>917.12199999999996</v>
      </c>
      <c r="C12" s="605">
        <v>629</v>
      </c>
      <c r="D12" s="650">
        <v>2.1598245994140752</v>
      </c>
      <c r="H12" s="1136"/>
      <c r="K12" s="604" t="s">
        <v>198</v>
      </c>
      <c r="L12" s="605">
        <v>23671.296999999999</v>
      </c>
      <c r="M12" s="605">
        <v>3696.9780000000001</v>
      </c>
      <c r="N12" s="650">
        <v>6.4028774312424899</v>
      </c>
      <c r="P12" s="604" t="s">
        <v>464</v>
      </c>
      <c r="Q12" s="605">
        <v>13871.96</v>
      </c>
      <c r="R12" s="605">
        <v>5360.134</v>
      </c>
      <c r="S12" s="650">
        <v>2.587987539117492</v>
      </c>
    </row>
    <row r="13" spans="1:24" ht="15.75">
      <c r="A13" s="604" t="s">
        <v>204</v>
      </c>
      <c r="B13" s="605">
        <v>876.40099999999995</v>
      </c>
      <c r="C13" s="605">
        <v>667</v>
      </c>
      <c r="D13" s="650">
        <v>2.2503614080405905</v>
      </c>
      <c r="H13" s="1136"/>
      <c r="K13" s="604" t="s">
        <v>201</v>
      </c>
      <c r="L13" s="605">
        <v>23196.958999999999</v>
      </c>
      <c r="M13" s="605">
        <v>6633.59</v>
      </c>
      <c r="N13" s="650">
        <v>3.4968936880331762</v>
      </c>
      <c r="P13" s="604" t="s">
        <v>200</v>
      </c>
      <c r="Q13" s="605">
        <v>10512.468999999999</v>
      </c>
      <c r="R13" s="605">
        <v>2664.7370000000001</v>
      </c>
      <c r="S13" s="650">
        <v>3.945030597766308</v>
      </c>
    </row>
    <row r="14" spans="1:24" ht="15.75">
      <c r="A14" s="604" t="s">
        <v>193</v>
      </c>
      <c r="B14" s="605">
        <v>750.88699999999994</v>
      </c>
      <c r="C14" s="605">
        <v>4480</v>
      </c>
      <c r="D14" s="650">
        <v>2.3561082906074087</v>
      </c>
      <c r="K14" s="604" t="s">
        <v>196</v>
      </c>
      <c r="L14" s="605">
        <v>19677.933000000001</v>
      </c>
      <c r="M14" s="605">
        <v>4781.0429999999997</v>
      </c>
      <c r="N14" s="650">
        <v>4.1158243086288921</v>
      </c>
      <c r="P14" s="604" t="s">
        <v>191</v>
      </c>
      <c r="Q14" s="605">
        <v>8555.5329999999994</v>
      </c>
      <c r="R14" s="605">
        <v>2745.212</v>
      </c>
      <c r="S14" s="650">
        <v>3.1165290695217709</v>
      </c>
    </row>
    <row r="15" spans="1:24" ht="15.75">
      <c r="A15" s="604" t="s">
        <v>199</v>
      </c>
      <c r="B15" s="605">
        <v>692.61400000000003</v>
      </c>
      <c r="C15" s="605">
        <v>904</v>
      </c>
      <c r="D15" s="650">
        <v>2.8437333201947794</v>
      </c>
      <c r="E15" s="823"/>
      <c r="K15" s="604" t="s">
        <v>192</v>
      </c>
      <c r="L15" s="605">
        <v>17415.736000000001</v>
      </c>
      <c r="M15" s="605">
        <v>4025.1660000000002</v>
      </c>
      <c r="N15" s="650">
        <v>4.3267124883793615</v>
      </c>
      <c r="P15" s="604" t="s">
        <v>340</v>
      </c>
      <c r="Q15" s="605">
        <v>7247.1289999999999</v>
      </c>
      <c r="R15" s="605">
        <v>2003.0050000000001</v>
      </c>
      <c r="S15" s="650">
        <v>3.6181282622859152</v>
      </c>
    </row>
    <row r="16" spans="1:24" ht="16.5" thickBot="1">
      <c r="A16" s="1040" t="s">
        <v>468</v>
      </c>
      <c r="B16" s="940">
        <v>600.726</v>
      </c>
      <c r="C16" s="940">
        <v>315</v>
      </c>
      <c r="D16" s="1041">
        <v>3.9397035676810077</v>
      </c>
      <c r="E16" s="659"/>
      <c r="K16" s="604" t="s">
        <v>353</v>
      </c>
      <c r="L16" s="605">
        <v>16327.948</v>
      </c>
      <c r="M16" s="605">
        <v>3152.31</v>
      </c>
      <c r="N16" s="650">
        <v>5.1796771256634022</v>
      </c>
      <c r="P16" s="604" t="s">
        <v>201</v>
      </c>
      <c r="Q16" s="605">
        <v>4664.2240000000002</v>
      </c>
      <c r="R16" s="605">
        <v>1284.8019999999999</v>
      </c>
      <c r="S16" s="650">
        <v>3.6303056813423393</v>
      </c>
    </row>
    <row r="17" spans="1:19" ht="16.5" thickBot="1">
      <c r="A17" s="941" t="s">
        <v>321</v>
      </c>
      <c r="B17" s="608">
        <v>22779.892</v>
      </c>
      <c r="C17" s="608">
        <v>28441</v>
      </c>
      <c r="D17" s="730">
        <v>2.5932571806129086</v>
      </c>
      <c r="K17" s="604" t="s">
        <v>205</v>
      </c>
      <c r="L17" s="605">
        <v>13903.026</v>
      </c>
      <c r="M17" s="605">
        <v>3619.4059999999999</v>
      </c>
      <c r="N17" s="650">
        <v>3.841245220900888</v>
      </c>
      <c r="P17" s="604" t="s">
        <v>202</v>
      </c>
      <c r="Q17" s="605">
        <v>4254.7129999999997</v>
      </c>
      <c r="R17" s="605">
        <v>2107.4699999999998</v>
      </c>
      <c r="S17" s="650">
        <v>2.0188723920150702</v>
      </c>
    </row>
    <row r="18" spans="1:19" ht="15.75">
      <c r="A18"/>
      <c r="B18"/>
      <c r="C18"/>
      <c r="D18"/>
      <c r="K18" s="604" t="s">
        <v>208</v>
      </c>
      <c r="L18" s="605">
        <v>12470.703</v>
      </c>
      <c r="M18" s="605">
        <v>3962.5329999999999</v>
      </c>
      <c r="N18" s="650">
        <v>3.1471543580835792</v>
      </c>
      <c r="P18" s="604" t="s">
        <v>207</v>
      </c>
      <c r="Q18" s="605">
        <v>4136.1530000000002</v>
      </c>
      <c r="R18" s="605">
        <v>1446.627</v>
      </c>
      <c r="S18" s="650">
        <v>2.859170332089751</v>
      </c>
    </row>
    <row r="19" spans="1:19" ht="15.75">
      <c r="A19"/>
      <c r="B19"/>
      <c r="C19"/>
      <c r="D19"/>
      <c r="K19" s="604" t="s">
        <v>354</v>
      </c>
      <c r="L19" s="605">
        <v>8083.9620000000004</v>
      </c>
      <c r="M19" s="605">
        <v>2586.7159999999999</v>
      </c>
      <c r="N19" s="650">
        <v>3.1251834372231047</v>
      </c>
      <c r="P19" s="604" t="s">
        <v>352</v>
      </c>
      <c r="Q19" s="605">
        <v>3185.1410000000001</v>
      </c>
      <c r="R19" s="605">
        <v>952.60699999999997</v>
      </c>
      <c r="S19" s="650">
        <v>3.3436044454848641</v>
      </c>
    </row>
    <row r="20" spans="1:19" ht="15.75">
      <c r="A20"/>
      <c r="B20"/>
      <c r="C20"/>
      <c r="D20"/>
      <c r="K20" s="604" t="s">
        <v>206</v>
      </c>
      <c r="L20" s="605">
        <v>8032.4189999999999</v>
      </c>
      <c r="M20" s="605">
        <v>1982.9670000000001</v>
      </c>
      <c r="N20" s="650">
        <v>4.0507073491389418</v>
      </c>
      <c r="P20" s="604" t="s">
        <v>208</v>
      </c>
      <c r="Q20" s="605">
        <v>2839.15</v>
      </c>
      <c r="R20" s="605">
        <v>1091.5540000000001</v>
      </c>
      <c r="S20" s="650">
        <v>2.6010165323932668</v>
      </c>
    </row>
    <row r="21" spans="1:19" ht="15.75">
      <c r="A21"/>
      <c r="B21"/>
      <c r="C21"/>
      <c r="D21"/>
      <c r="K21" s="604" t="s">
        <v>199</v>
      </c>
      <c r="L21" s="605">
        <v>7966.6959999999999</v>
      </c>
      <c r="M21" s="605">
        <v>2810.8690000000001</v>
      </c>
      <c r="N21" s="650">
        <v>2.834246633336523</v>
      </c>
      <c r="P21" s="604" t="s">
        <v>205</v>
      </c>
      <c r="Q21" s="605">
        <v>2807.5839999999998</v>
      </c>
      <c r="R21" s="605">
        <v>842.28899999999999</v>
      </c>
      <c r="S21" s="650">
        <v>3.3332787202492256</v>
      </c>
    </row>
    <row r="22" spans="1:19" ht="15.75">
      <c r="A22"/>
      <c r="B22"/>
      <c r="C22"/>
      <c r="D22"/>
      <c r="H22" s="1136"/>
      <c r="K22" s="604" t="s">
        <v>204</v>
      </c>
      <c r="L22" s="605">
        <v>3946.9589999999998</v>
      </c>
      <c r="M22" s="605">
        <v>924.42499999999995</v>
      </c>
      <c r="N22" s="650">
        <v>4.2696368012548342</v>
      </c>
      <c r="P22" s="604" t="s">
        <v>210</v>
      </c>
      <c r="Q22" s="605">
        <v>2438.0650000000001</v>
      </c>
      <c r="R22" s="605">
        <v>741.95</v>
      </c>
      <c r="S22" s="650">
        <v>3.2860233169351032</v>
      </c>
    </row>
    <row r="23" spans="1:19" ht="15.75">
      <c r="A23"/>
      <c r="B23"/>
      <c r="C23"/>
      <c r="D23"/>
      <c r="H23" s="1136"/>
      <c r="K23" s="604" t="s">
        <v>352</v>
      </c>
      <c r="L23" s="605">
        <v>3848.5439999999999</v>
      </c>
      <c r="M23" s="605">
        <v>1141.088</v>
      </c>
      <c r="N23" s="650">
        <v>3.3726969348551559</v>
      </c>
      <c r="P23" s="604" t="s">
        <v>212</v>
      </c>
      <c r="Q23" s="605">
        <v>2404.3519999999999</v>
      </c>
      <c r="R23" s="605">
        <v>931.44299999999998</v>
      </c>
      <c r="S23" s="650">
        <v>2.5813195225043293</v>
      </c>
    </row>
    <row r="24" spans="1:19" ht="16.5" thickBot="1">
      <c r="A24"/>
      <c r="B24"/>
      <c r="C24"/>
      <c r="D24"/>
      <c r="H24" s="1136"/>
      <c r="K24" s="1040" t="s">
        <v>212</v>
      </c>
      <c r="L24" s="940">
        <v>3572.39</v>
      </c>
      <c r="M24" s="940">
        <v>1366.421</v>
      </c>
      <c r="N24" s="1041">
        <v>2.6144138592717763</v>
      </c>
      <c r="P24" s="1040" t="s">
        <v>209</v>
      </c>
      <c r="Q24" s="940">
        <v>2299.8029999999999</v>
      </c>
      <c r="R24" s="940">
        <v>611.37099999999998</v>
      </c>
      <c r="S24" s="1041">
        <v>3.7617142455235855</v>
      </c>
    </row>
    <row r="25" spans="1:19" ht="16.5" thickBot="1">
      <c r="H25" s="1136"/>
      <c r="K25" s="604" t="s">
        <v>195</v>
      </c>
      <c r="L25" s="605">
        <v>3459.07</v>
      </c>
      <c r="M25" s="605">
        <v>752.36900000000003</v>
      </c>
      <c r="N25" s="650">
        <v>4.5975711386301139</v>
      </c>
      <c r="P25" s="941" t="s">
        <v>321</v>
      </c>
      <c r="Q25" s="608">
        <v>194594.068</v>
      </c>
      <c r="R25" s="608">
        <v>57772.218999999997</v>
      </c>
      <c r="S25" s="730">
        <v>3.3682983165316882</v>
      </c>
    </row>
    <row r="26" spans="1:19" ht="16.5" thickBot="1">
      <c r="H26" s="1136"/>
      <c r="K26" s="941" t="s">
        <v>321</v>
      </c>
      <c r="L26" s="608">
        <v>589010.24199999997</v>
      </c>
      <c r="M26" s="608">
        <v>159147.09299999999</v>
      </c>
      <c r="N26" s="730">
        <v>3.7010430470131177</v>
      </c>
      <c r="P26"/>
      <c r="Q26"/>
      <c r="R26"/>
      <c r="S26"/>
    </row>
    <row r="27" spans="1:19">
      <c r="A27" s="1223" t="s">
        <v>460</v>
      </c>
      <c r="H27" s="1136"/>
      <c r="K27"/>
      <c r="L27"/>
      <c r="M27"/>
      <c r="N27"/>
      <c r="P27"/>
      <c r="Q27"/>
      <c r="R27"/>
      <c r="S27"/>
    </row>
    <row r="28" spans="1:19">
      <c r="H28" s="1136"/>
      <c r="K28"/>
      <c r="L28"/>
      <c r="M28"/>
      <c r="N28"/>
      <c r="P28"/>
      <c r="Q28"/>
      <c r="R28"/>
      <c r="S28"/>
    </row>
    <row r="29" spans="1:19">
      <c r="H29" s="113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row>
    <row r="69" spans="1:19">
      <c r="A69"/>
      <c r="B69"/>
      <c r="C69"/>
      <c r="D69"/>
      <c r="E69"/>
      <c r="F69"/>
      <c r="G69"/>
      <c r="H69"/>
      <c r="I69"/>
      <c r="J69"/>
      <c r="K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H95" s="1136"/>
    </row>
    <row r="96" spans="1:11">
      <c r="H96" s="1136"/>
    </row>
    <row r="97" spans="8:8">
      <c r="H97" s="1136"/>
    </row>
    <row r="98" spans="8:8">
      <c r="H98" s="1136"/>
    </row>
    <row r="99" spans="8:8">
      <c r="H99" s="1136"/>
    </row>
    <row r="100" spans="8:8">
      <c r="H100" s="1136"/>
    </row>
    <row r="101" spans="8:8">
      <c r="H101" s="1136"/>
    </row>
    <row r="102" spans="8:8">
      <c r="H102" s="1136"/>
    </row>
    <row r="103" spans="8:8">
      <c r="H103" s="1136"/>
    </row>
    <row r="104" spans="8:8">
      <c r="H104" s="1136"/>
    </row>
    <row r="105" spans="8:8">
      <c r="H105" s="1136"/>
    </row>
    <row r="106" spans="8:8">
      <c r="H106" s="1136"/>
    </row>
    <row r="107" spans="8:8">
      <c r="H107" s="1136"/>
    </row>
  </sheetData>
  <sortState ref="P7:S67">
    <sortCondition descending="1" ref="Q7:Q67"/>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57"/>
  <sheetViews>
    <sheetView topLeftCell="A4" zoomScaleNormal="100" workbookViewId="0">
      <selection activeCell="P29" sqref="P29"/>
    </sheetView>
  </sheetViews>
  <sheetFormatPr defaultRowHeight="12.75"/>
  <cols>
    <col min="1" max="1" width="16.85546875" style="1136" customWidth="1"/>
    <col min="2" max="2" width="12.28515625" style="1136" bestFit="1" customWidth="1"/>
    <col min="3" max="3" width="10.140625" style="1136" customWidth="1"/>
    <col min="4" max="4" width="9.140625" style="1136"/>
    <col min="5" max="5" width="6" style="1136" customWidth="1"/>
    <col min="6" max="6" width="16.7109375" style="1136" customWidth="1"/>
    <col min="7" max="7" width="11.28515625" style="1136" customWidth="1"/>
    <col min="8" max="8" width="10.42578125" style="1136" customWidth="1"/>
    <col min="9" max="9" width="9.140625" style="1136"/>
    <col min="10" max="10" width="3.5703125" style="1136" customWidth="1"/>
    <col min="11" max="11" width="18" style="1136" customWidth="1"/>
    <col min="12" max="12" width="11.7109375" style="1136" customWidth="1"/>
    <col min="13" max="13" width="12.28515625" style="1136" customWidth="1"/>
    <col min="14" max="14" width="10.42578125" style="1136" customWidth="1"/>
    <col min="15" max="15" width="3.85546875" style="1136" customWidth="1"/>
    <col min="16" max="16" width="22.5703125" style="1136" customWidth="1"/>
    <col min="17" max="17" width="11.28515625" style="1136" customWidth="1"/>
    <col min="18" max="18" width="10.28515625" style="1136" customWidth="1"/>
    <col min="19" max="19" width="10" style="1136" customWidth="1"/>
    <col min="20" max="255" width="9.140625" style="1136"/>
    <col min="256" max="256" width="4" style="1136" customWidth="1"/>
    <col min="257" max="257" width="15.140625" style="1136" customWidth="1"/>
    <col min="258" max="258" width="13.85546875" style="1136" customWidth="1"/>
    <col min="259" max="259" width="10.140625" style="1136" customWidth="1"/>
    <col min="260" max="260" width="9.140625" style="1136"/>
    <col min="261" max="261" width="3.42578125" style="1136" customWidth="1"/>
    <col min="262" max="262" width="19.5703125" style="1136" customWidth="1"/>
    <col min="263" max="263" width="12.28515625" style="1136" customWidth="1"/>
    <col min="264" max="264" width="10.42578125" style="1136" customWidth="1"/>
    <col min="265" max="265" width="9.140625" style="1136"/>
    <col min="266" max="266" width="3.5703125" style="1136" customWidth="1"/>
    <col min="267" max="267" width="16.42578125" style="1136" customWidth="1"/>
    <col min="268" max="268" width="11.7109375" style="1136" customWidth="1"/>
    <col min="269" max="269" width="10.140625" style="1136" customWidth="1"/>
    <col min="270" max="270" width="15.85546875" style="1136" customWidth="1"/>
    <col min="271" max="271" width="3.85546875" style="1136" customWidth="1"/>
    <col min="272" max="272" width="16.42578125" style="1136" customWidth="1"/>
    <col min="273" max="273" width="11.28515625" style="1136" customWidth="1"/>
    <col min="274" max="274" width="10.28515625" style="1136" customWidth="1"/>
    <col min="275" max="275" width="10" style="1136" customWidth="1"/>
    <col min="276" max="511" width="9.140625" style="1136"/>
    <col min="512" max="512" width="4" style="1136" customWidth="1"/>
    <col min="513" max="513" width="15.140625" style="1136" customWidth="1"/>
    <col min="514" max="514" width="13.85546875" style="1136" customWidth="1"/>
    <col min="515" max="515" width="10.140625" style="1136" customWidth="1"/>
    <col min="516" max="516" width="9.140625" style="1136"/>
    <col min="517" max="517" width="3.42578125" style="1136" customWidth="1"/>
    <col min="518" max="518" width="19.5703125" style="1136" customWidth="1"/>
    <col min="519" max="519" width="12.28515625" style="1136" customWidth="1"/>
    <col min="520" max="520" width="10.42578125" style="1136" customWidth="1"/>
    <col min="521" max="521" width="9.140625" style="1136"/>
    <col min="522" max="522" width="3.5703125" style="1136" customWidth="1"/>
    <col min="523" max="523" width="16.42578125" style="1136" customWidth="1"/>
    <col min="524" max="524" width="11.7109375" style="1136" customWidth="1"/>
    <col min="525" max="525" width="10.140625" style="1136" customWidth="1"/>
    <col min="526" max="526" width="15.85546875" style="1136" customWidth="1"/>
    <col min="527" max="527" width="3.85546875" style="1136" customWidth="1"/>
    <col min="528" max="528" width="16.42578125" style="1136" customWidth="1"/>
    <col min="529" max="529" width="11.28515625" style="1136" customWidth="1"/>
    <col min="530" max="530" width="10.28515625" style="1136" customWidth="1"/>
    <col min="531" max="531" width="10" style="1136" customWidth="1"/>
    <col min="532" max="767" width="9.140625" style="1136"/>
    <col min="768" max="768" width="4" style="1136" customWidth="1"/>
    <col min="769" max="769" width="15.140625" style="1136" customWidth="1"/>
    <col min="770" max="770" width="13.85546875" style="1136" customWidth="1"/>
    <col min="771" max="771" width="10.140625" style="1136" customWidth="1"/>
    <col min="772" max="772" width="9.140625" style="1136"/>
    <col min="773" max="773" width="3.42578125" style="1136" customWidth="1"/>
    <col min="774" max="774" width="19.5703125" style="1136" customWidth="1"/>
    <col min="775" max="775" width="12.28515625" style="1136" customWidth="1"/>
    <col min="776" max="776" width="10.42578125" style="1136" customWidth="1"/>
    <col min="777" max="777" width="9.140625" style="1136"/>
    <col min="778" max="778" width="3.5703125" style="1136" customWidth="1"/>
    <col min="779" max="779" width="16.42578125" style="1136" customWidth="1"/>
    <col min="780" max="780" width="11.7109375" style="1136" customWidth="1"/>
    <col min="781" max="781" width="10.140625" style="1136" customWidth="1"/>
    <col min="782" max="782" width="15.85546875" style="1136" customWidth="1"/>
    <col min="783" max="783" width="3.85546875" style="1136" customWidth="1"/>
    <col min="784" max="784" width="16.42578125" style="1136" customWidth="1"/>
    <col min="785" max="785" width="11.28515625" style="1136" customWidth="1"/>
    <col min="786" max="786" width="10.28515625" style="1136" customWidth="1"/>
    <col min="787" max="787" width="10" style="1136" customWidth="1"/>
    <col min="788" max="1023" width="9.140625" style="1136"/>
    <col min="1024" max="1024" width="4" style="1136" customWidth="1"/>
    <col min="1025" max="1025" width="15.140625" style="1136" customWidth="1"/>
    <col min="1026" max="1026" width="13.85546875" style="1136" customWidth="1"/>
    <col min="1027" max="1027" width="10.140625" style="1136" customWidth="1"/>
    <col min="1028" max="1028" width="9.140625" style="1136"/>
    <col min="1029" max="1029" width="3.42578125" style="1136" customWidth="1"/>
    <col min="1030" max="1030" width="19.5703125" style="1136" customWidth="1"/>
    <col min="1031" max="1031" width="12.28515625" style="1136" customWidth="1"/>
    <col min="1032" max="1032" width="10.42578125" style="1136" customWidth="1"/>
    <col min="1033" max="1033" width="9.140625" style="1136"/>
    <col min="1034" max="1034" width="3.5703125" style="1136" customWidth="1"/>
    <col min="1035" max="1035" width="16.42578125" style="1136" customWidth="1"/>
    <col min="1036" max="1036" width="11.7109375" style="1136" customWidth="1"/>
    <col min="1037" max="1037" width="10.140625" style="1136" customWidth="1"/>
    <col min="1038" max="1038" width="15.85546875" style="1136" customWidth="1"/>
    <col min="1039" max="1039" width="3.85546875" style="1136" customWidth="1"/>
    <col min="1040" max="1040" width="16.42578125" style="1136" customWidth="1"/>
    <col min="1041" max="1041" width="11.28515625" style="1136" customWidth="1"/>
    <col min="1042" max="1042" width="10.28515625" style="1136" customWidth="1"/>
    <col min="1043" max="1043" width="10" style="1136" customWidth="1"/>
    <col min="1044" max="1279" width="9.140625" style="1136"/>
    <col min="1280" max="1280" width="4" style="1136" customWidth="1"/>
    <col min="1281" max="1281" width="15.140625" style="1136" customWidth="1"/>
    <col min="1282" max="1282" width="13.85546875" style="1136" customWidth="1"/>
    <col min="1283" max="1283" width="10.140625" style="1136" customWidth="1"/>
    <col min="1284" max="1284" width="9.140625" style="1136"/>
    <col min="1285" max="1285" width="3.42578125" style="1136" customWidth="1"/>
    <col min="1286" max="1286" width="19.5703125" style="1136" customWidth="1"/>
    <col min="1287" max="1287" width="12.28515625" style="1136" customWidth="1"/>
    <col min="1288" max="1288" width="10.42578125" style="1136" customWidth="1"/>
    <col min="1289" max="1289" width="9.140625" style="1136"/>
    <col min="1290" max="1290" width="3.5703125" style="1136" customWidth="1"/>
    <col min="1291" max="1291" width="16.42578125" style="1136" customWidth="1"/>
    <col min="1292" max="1292" width="11.7109375" style="1136" customWidth="1"/>
    <col min="1293" max="1293" width="10.140625" style="1136" customWidth="1"/>
    <col min="1294" max="1294" width="15.85546875" style="1136" customWidth="1"/>
    <col min="1295" max="1295" width="3.85546875" style="1136" customWidth="1"/>
    <col min="1296" max="1296" width="16.42578125" style="1136" customWidth="1"/>
    <col min="1297" max="1297" width="11.28515625" style="1136" customWidth="1"/>
    <col min="1298" max="1298" width="10.28515625" style="1136" customWidth="1"/>
    <col min="1299" max="1299" width="10" style="1136" customWidth="1"/>
    <col min="1300" max="1535" width="9.140625" style="1136"/>
    <col min="1536" max="1536" width="4" style="1136" customWidth="1"/>
    <col min="1537" max="1537" width="15.140625" style="1136" customWidth="1"/>
    <col min="1538" max="1538" width="13.85546875" style="1136" customWidth="1"/>
    <col min="1539" max="1539" width="10.140625" style="1136" customWidth="1"/>
    <col min="1540" max="1540" width="9.140625" style="1136"/>
    <col min="1541" max="1541" width="3.42578125" style="1136" customWidth="1"/>
    <col min="1542" max="1542" width="19.5703125" style="1136" customWidth="1"/>
    <col min="1543" max="1543" width="12.28515625" style="1136" customWidth="1"/>
    <col min="1544" max="1544" width="10.42578125" style="1136" customWidth="1"/>
    <col min="1545" max="1545" width="9.140625" style="1136"/>
    <col min="1546" max="1546" width="3.5703125" style="1136" customWidth="1"/>
    <col min="1547" max="1547" width="16.42578125" style="1136" customWidth="1"/>
    <col min="1548" max="1548" width="11.7109375" style="1136" customWidth="1"/>
    <col min="1549" max="1549" width="10.140625" style="1136" customWidth="1"/>
    <col min="1550" max="1550" width="15.85546875" style="1136" customWidth="1"/>
    <col min="1551" max="1551" width="3.85546875" style="1136" customWidth="1"/>
    <col min="1552" max="1552" width="16.42578125" style="1136" customWidth="1"/>
    <col min="1553" max="1553" width="11.28515625" style="1136" customWidth="1"/>
    <col min="1554" max="1554" width="10.28515625" style="1136" customWidth="1"/>
    <col min="1555" max="1555" width="10" style="1136" customWidth="1"/>
    <col min="1556" max="1791" width="9.140625" style="1136"/>
    <col min="1792" max="1792" width="4" style="1136" customWidth="1"/>
    <col min="1793" max="1793" width="15.140625" style="1136" customWidth="1"/>
    <col min="1794" max="1794" width="13.85546875" style="1136" customWidth="1"/>
    <col min="1795" max="1795" width="10.140625" style="1136" customWidth="1"/>
    <col min="1796" max="1796" width="9.140625" style="1136"/>
    <col min="1797" max="1797" width="3.42578125" style="1136" customWidth="1"/>
    <col min="1798" max="1798" width="19.5703125" style="1136" customWidth="1"/>
    <col min="1799" max="1799" width="12.28515625" style="1136" customWidth="1"/>
    <col min="1800" max="1800" width="10.42578125" style="1136" customWidth="1"/>
    <col min="1801" max="1801" width="9.140625" style="1136"/>
    <col min="1802" max="1802" width="3.5703125" style="1136" customWidth="1"/>
    <col min="1803" max="1803" width="16.42578125" style="1136" customWidth="1"/>
    <col min="1804" max="1804" width="11.7109375" style="1136" customWidth="1"/>
    <col min="1805" max="1805" width="10.140625" style="1136" customWidth="1"/>
    <col min="1806" max="1806" width="15.85546875" style="1136" customWidth="1"/>
    <col min="1807" max="1807" width="3.85546875" style="1136" customWidth="1"/>
    <col min="1808" max="1808" width="16.42578125" style="1136" customWidth="1"/>
    <col min="1809" max="1809" width="11.28515625" style="1136" customWidth="1"/>
    <col min="1810" max="1810" width="10.28515625" style="1136" customWidth="1"/>
    <col min="1811" max="1811" width="10" style="1136" customWidth="1"/>
    <col min="1812" max="2047" width="9.140625" style="1136"/>
    <col min="2048" max="2048" width="4" style="1136" customWidth="1"/>
    <col min="2049" max="2049" width="15.140625" style="1136" customWidth="1"/>
    <col min="2050" max="2050" width="13.85546875" style="1136" customWidth="1"/>
    <col min="2051" max="2051" width="10.140625" style="1136" customWidth="1"/>
    <col min="2052" max="2052" width="9.140625" style="1136"/>
    <col min="2053" max="2053" width="3.42578125" style="1136" customWidth="1"/>
    <col min="2054" max="2054" width="19.5703125" style="1136" customWidth="1"/>
    <col min="2055" max="2055" width="12.28515625" style="1136" customWidth="1"/>
    <col min="2056" max="2056" width="10.42578125" style="1136" customWidth="1"/>
    <col min="2057" max="2057" width="9.140625" style="1136"/>
    <col min="2058" max="2058" width="3.5703125" style="1136" customWidth="1"/>
    <col min="2059" max="2059" width="16.42578125" style="1136" customWidth="1"/>
    <col min="2060" max="2060" width="11.7109375" style="1136" customWidth="1"/>
    <col min="2061" max="2061" width="10.140625" style="1136" customWidth="1"/>
    <col min="2062" max="2062" width="15.85546875" style="1136" customWidth="1"/>
    <col min="2063" max="2063" width="3.85546875" style="1136" customWidth="1"/>
    <col min="2064" max="2064" width="16.42578125" style="1136" customWidth="1"/>
    <col min="2065" max="2065" width="11.28515625" style="1136" customWidth="1"/>
    <col min="2066" max="2066" width="10.28515625" style="1136" customWidth="1"/>
    <col min="2067" max="2067" width="10" style="1136" customWidth="1"/>
    <col min="2068" max="2303" width="9.140625" style="1136"/>
    <col min="2304" max="2304" width="4" style="1136" customWidth="1"/>
    <col min="2305" max="2305" width="15.140625" style="1136" customWidth="1"/>
    <col min="2306" max="2306" width="13.85546875" style="1136" customWidth="1"/>
    <col min="2307" max="2307" width="10.140625" style="1136" customWidth="1"/>
    <col min="2308" max="2308" width="9.140625" style="1136"/>
    <col min="2309" max="2309" width="3.42578125" style="1136" customWidth="1"/>
    <col min="2310" max="2310" width="19.5703125" style="1136" customWidth="1"/>
    <col min="2311" max="2311" width="12.28515625" style="1136" customWidth="1"/>
    <col min="2312" max="2312" width="10.42578125" style="1136" customWidth="1"/>
    <col min="2313" max="2313" width="9.140625" style="1136"/>
    <col min="2314" max="2314" width="3.5703125" style="1136" customWidth="1"/>
    <col min="2315" max="2315" width="16.42578125" style="1136" customWidth="1"/>
    <col min="2316" max="2316" width="11.7109375" style="1136" customWidth="1"/>
    <col min="2317" max="2317" width="10.140625" style="1136" customWidth="1"/>
    <col min="2318" max="2318" width="15.85546875" style="1136" customWidth="1"/>
    <col min="2319" max="2319" width="3.85546875" style="1136" customWidth="1"/>
    <col min="2320" max="2320" width="16.42578125" style="1136" customWidth="1"/>
    <col min="2321" max="2321" width="11.28515625" style="1136" customWidth="1"/>
    <col min="2322" max="2322" width="10.28515625" style="1136" customWidth="1"/>
    <col min="2323" max="2323" width="10" style="1136" customWidth="1"/>
    <col min="2324" max="2559" width="9.140625" style="1136"/>
    <col min="2560" max="2560" width="4" style="1136" customWidth="1"/>
    <col min="2561" max="2561" width="15.140625" style="1136" customWidth="1"/>
    <col min="2562" max="2562" width="13.85546875" style="1136" customWidth="1"/>
    <col min="2563" max="2563" width="10.140625" style="1136" customWidth="1"/>
    <col min="2564" max="2564" width="9.140625" style="1136"/>
    <col min="2565" max="2565" width="3.42578125" style="1136" customWidth="1"/>
    <col min="2566" max="2566" width="19.5703125" style="1136" customWidth="1"/>
    <col min="2567" max="2567" width="12.28515625" style="1136" customWidth="1"/>
    <col min="2568" max="2568" width="10.42578125" style="1136" customWidth="1"/>
    <col min="2569" max="2569" width="9.140625" style="1136"/>
    <col min="2570" max="2570" width="3.5703125" style="1136" customWidth="1"/>
    <col min="2571" max="2571" width="16.42578125" style="1136" customWidth="1"/>
    <col min="2572" max="2572" width="11.7109375" style="1136" customWidth="1"/>
    <col min="2573" max="2573" width="10.140625" style="1136" customWidth="1"/>
    <col min="2574" max="2574" width="15.85546875" style="1136" customWidth="1"/>
    <col min="2575" max="2575" width="3.85546875" style="1136" customWidth="1"/>
    <col min="2576" max="2576" width="16.42578125" style="1136" customWidth="1"/>
    <col min="2577" max="2577" width="11.28515625" style="1136" customWidth="1"/>
    <col min="2578" max="2578" width="10.28515625" style="1136" customWidth="1"/>
    <col min="2579" max="2579" width="10" style="1136" customWidth="1"/>
    <col min="2580" max="2815" width="9.140625" style="1136"/>
    <col min="2816" max="2816" width="4" style="1136" customWidth="1"/>
    <col min="2817" max="2817" width="15.140625" style="1136" customWidth="1"/>
    <col min="2818" max="2818" width="13.85546875" style="1136" customWidth="1"/>
    <col min="2819" max="2819" width="10.140625" style="1136" customWidth="1"/>
    <col min="2820" max="2820" width="9.140625" style="1136"/>
    <col min="2821" max="2821" width="3.42578125" style="1136" customWidth="1"/>
    <col min="2822" max="2822" width="19.5703125" style="1136" customWidth="1"/>
    <col min="2823" max="2823" width="12.28515625" style="1136" customWidth="1"/>
    <col min="2824" max="2824" width="10.42578125" style="1136" customWidth="1"/>
    <col min="2825" max="2825" width="9.140625" style="1136"/>
    <col min="2826" max="2826" width="3.5703125" style="1136" customWidth="1"/>
    <col min="2827" max="2827" width="16.42578125" style="1136" customWidth="1"/>
    <col min="2828" max="2828" width="11.7109375" style="1136" customWidth="1"/>
    <col min="2829" max="2829" width="10.140625" style="1136" customWidth="1"/>
    <col min="2830" max="2830" width="15.85546875" style="1136" customWidth="1"/>
    <col min="2831" max="2831" width="3.85546875" style="1136" customWidth="1"/>
    <col min="2832" max="2832" width="16.42578125" style="1136" customWidth="1"/>
    <col min="2833" max="2833" width="11.28515625" style="1136" customWidth="1"/>
    <col min="2834" max="2834" width="10.28515625" style="1136" customWidth="1"/>
    <col min="2835" max="2835" width="10" style="1136" customWidth="1"/>
    <col min="2836" max="3071" width="9.140625" style="1136"/>
    <col min="3072" max="3072" width="4" style="1136" customWidth="1"/>
    <col min="3073" max="3073" width="15.140625" style="1136" customWidth="1"/>
    <col min="3074" max="3074" width="13.85546875" style="1136" customWidth="1"/>
    <col min="3075" max="3075" width="10.140625" style="1136" customWidth="1"/>
    <col min="3076" max="3076" width="9.140625" style="1136"/>
    <col min="3077" max="3077" width="3.42578125" style="1136" customWidth="1"/>
    <col min="3078" max="3078" width="19.5703125" style="1136" customWidth="1"/>
    <col min="3079" max="3079" width="12.28515625" style="1136" customWidth="1"/>
    <col min="3080" max="3080" width="10.42578125" style="1136" customWidth="1"/>
    <col min="3081" max="3081" width="9.140625" style="1136"/>
    <col min="3082" max="3082" width="3.5703125" style="1136" customWidth="1"/>
    <col min="3083" max="3083" width="16.42578125" style="1136" customWidth="1"/>
    <col min="3084" max="3084" width="11.7109375" style="1136" customWidth="1"/>
    <col min="3085" max="3085" width="10.140625" style="1136" customWidth="1"/>
    <col min="3086" max="3086" width="15.85546875" style="1136" customWidth="1"/>
    <col min="3087" max="3087" width="3.85546875" style="1136" customWidth="1"/>
    <col min="3088" max="3088" width="16.42578125" style="1136" customWidth="1"/>
    <col min="3089" max="3089" width="11.28515625" style="1136" customWidth="1"/>
    <col min="3090" max="3090" width="10.28515625" style="1136" customWidth="1"/>
    <col min="3091" max="3091" width="10" style="1136" customWidth="1"/>
    <col min="3092" max="3327" width="9.140625" style="1136"/>
    <col min="3328" max="3328" width="4" style="1136" customWidth="1"/>
    <col min="3329" max="3329" width="15.140625" style="1136" customWidth="1"/>
    <col min="3330" max="3330" width="13.85546875" style="1136" customWidth="1"/>
    <col min="3331" max="3331" width="10.140625" style="1136" customWidth="1"/>
    <col min="3332" max="3332" width="9.140625" style="1136"/>
    <col min="3333" max="3333" width="3.42578125" style="1136" customWidth="1"/>
    <col min="3334" max="3334" width="19.5703125" style="1136" customWidth="1"/>
    <col min="3335" max="3335" width="12.28515625" style="1136" customWidth="1"/>
    <col min="3336" max="3336" width="10.42578125" style="1136" customWidth="1"/>
    <col min="3337" max="3337" width="9.140625" style="1136"/>
    <col min="3338" max="3338" width="3.5703125" style="1136" customWidth="1"/>
    <col min="3339" max="3339" width="16.42578125" style="1136" customWidth="1"/>
    <col min="3340" max="3340" width="11.7109375" style="1136" customWidth="1"/>
    <col min="3341" max="3341" width="10.140625" style="1136" customWidth="1"/>
    <col min="3342" max="3342" width="15.85546875" style="1136" customWidth="1"/>
    <col min="3343" max="3343" width="3.85546875" style="1136" customWidth="1"/>
    <col min="3344" max="3344" width="16.42578125" style="1136" customWidth="1"/>
    <col min="3345" max="3345" width="11.28515625" style="1136" customWidth="1"/>
    <col min="3346" max="3346" width="10.28515625" style="1136" customWidth="1"/>
    <col min="3347" max="3347" width="10" style="1136" customWidth="1"/>
    <col min="3348" max="3583" width="9.140625" style="1136"/>
    <col min="3584" max="3584" width="4" style="1136" customWidth="1"/>
    <col min="3585" max="3585" width="15.140625" style="1136" customWidth="1"/>
    <col min="3586" max="3586" width="13.85546875" style="1136" customWidth="1"/>
    <col min="3587" max="3587" width="10.140625" style="1136" customWidth="1"/>
    <col min="3588" max="3588" width="9.140625" style="1136"/>
    <col min="3589" max="3589" width="3.42578125" style="1136" customWidth="1"/>
    <col min="3590" max="3590" width="19.5703125" style="1136" customWidth="1"/>
    <col min="3591" max="3591" width="12.28515625" style="1136" customWidth="1"/>
    <col min="3592" max="3592" width="10.42578125" style="1136" customWidth="1"/>
    <col min="3593" max="3593" width="9.140625" style="1136"/>
    <col min="3594" max="3594" width="3.5703125" style="1136" customWidth="1"/>
    <col min="3595" max="3595" width="16.42578125" style="1136" customWidth="1"/>
    <col min="3596" max="3596" width="11.7109375" style="1136" customWidth="1"/>
    <col min="3597" max="3597" width="10.140625" style="1136" customWidth="1"/>
    <col min="3598" max="3598" width="15.85546875" style="1136" customWidth="1"/>
    <col min="3599" max="3599" width="3.85546875" style="1136" customWidth="1"/>
    <col min="3600" max="3600" width="16.42578125" style="1136" customWidth="1"/>
    <col min="3601" max="3601" width="11.28515625" style="1136" customWidth="1"/>
    <col min="3602" max="3602" width="10.28515625" style="1136" customWidth="1"/>
    <col min="3603" max="3603" width="10" style="1136" customWidth="1"/>
    <col min="3604" max="3839" width="9.140625" style="1136"/>
    <col min="3840" max="3840" width="4" style="1136" customWidth="1"/>
    <col min="3841" max="3841" width="15.140625" style="1136" customWidth="1"/>
    <col min="3842" max="3842" width="13.85546875" style="1136" customWidth="1"/>
    <col min="3843" max="3843" width="10.140625" style="1136" customWidth="1"/>
    <col min="3844" max="3844" width="9.140625" style="1136"/>
    <col min="3845" max="3845" width="3.42578125" style="1136" customWidth="1"/>
    <col min="3846" max="3846" width="19.5703125" style="1136" customWidth="1"/>
    <col min="3847" max="3847" width="12.28515625" style="1136" customWidth="1"/>
    <col min="3848" max="3848" width="10.42578125" style="1136" customWidth="1"/>
    <col min="3849" max="3849" width="9.140625" style="1136"/>
    <col min="3850" max="3850" width="3.5703125" style="1136" customWidth="1"/>
    <col min="3851" max="3851" width="16.42578125" style="1136" customWidth="1"/>
    <col min="3852" max="3852" width="11.7109375" style="1136" customWidth="1"/>
    <col min="3853" max="3853" width="10.140625" style="1136" customWidth="1"/>
    <col min="3854" max="3854" width="15.85546875" style="1136" customWidth="1"/>
    <col min="3855" max="3855" width="3.85546875" style="1136" customWidth="1"/>
    <col min="3856" max="3856" width="16.42578125" style="1136" customWidth="1"/>
    <col min="3857" max="3857" width="11.28515625" style="1136" customWidth="1"/>
    <col min="3858" max="3858" width="10.28515625" style="1136" customWidth="1"/>
    <col min="3859" max="3859" width="10" style="1136" customWidth="1"/>
    <col min="3860" max="4095" width="9.140625" style="1136"/>
    <col min="4096" max="4096" width="4" style="1136" customWidth="1"/>
    <col min="4097" max="4097" width="15.140625" style="1136" customWidth="1"/>
    <col min="4098" max="4098" width="13.85546875" style="1136" customWidth="1"/>
    <col min="4099" max="4099" width="10.140625" style="1136" customWidth="1"/>
    <col min="4100" max="4100" width="9.140625" style="1136"/>
    <col min="4101" max="4101" width="3.42578125" style="1136" customWidth="1"/>
    <col min="4102" max="4102" width="19.5703125" style="1136" customWidth="1"/>
    <col min="4103" max="4103" width="12.28515625" style="1136" customWidth="1"/>
    <col min="4104" max="4104" width="10.42578125" style="1136" customWidth="1"/>
    <col min="4105" max="4105" width="9.140625" style="1136"/>
    <col min="4106" max="4106" width="3.5703125" style="1136" customWidth="1"/>
    <col min="4107" max="4107" width="16.42578125" style="1136" customWidth="1"/>
    <col min="4108" max="4108" width="11.7109375" style="1136" customWidth="1"/>
    <col min="4109" max="4109" width="10.140625" style="1136" customWidth="1"/>
    <col min="4110" max="4110" width="15.85546875" style="1136" customWidth="1"/>
    <col min="4111" max="4111" width="3.85546875" style="1136" customWidth="1"/>
    <col min="4112" max="4112" width="16.42578125" style="1136" customWidth="1"/>
    <col min="4113" max="4113" width="11.28515625" style="1136" customWidth="1"/>
    <col min="4114" max="4114" width="10.28515625" style="1136" customWidth="1"/>
    <col min="4115" max="4115" width="10" style="1136" customWidth="1"/>
    <col min="4116" max="4351" width="9.140625" style="1136"/>
    <col min="4352" max="4352" width="4" style="1136" customWidth="1"/>
    <col min="4353" max="4353" width="15.140625" style="1136" customWidth="1"/>
    <col min="4354" max="4354" width="13.85546875" style="1136" customWidth="1"/>
    <col min="4355" max="4355" width="10.140625" style="1136" customWidth="1"/>
    <col min="4356" max="4356" width="9.140625" style="1136"/>
    <col min="4357" max="4357" width="3.42578125" style="1136" customWidth="1"/>
    <col min="4358" max="4358" width="19.5703125" style="1136" customWidth="1"/>
    <col min="4359" max="4359" width="12.28515625" style="1136" customWidth="1"/>
    <col min="4360" max="4360" width="10.42578125" style="1136" customWidth="1"/>
    <col min="4361" max="4361" width="9.140625" style="1136"/>
    <col min="4362" max="4362" width="3.5703125" style="1136" customWidth="1"/>
    <col min="4363" max="4363" width="16.42578125" style="1136" customWidth="1"/>
    <col min="4364" max="4364" width="11.7109375" style="1136" customWidth="1"/>
    <col min="4365" max="4365" width="10.140625" style="1136" customWidth="1"/>
    <col min="4366" max="4366" width="15.85546875" style="1136" customWidth="1"/>
    <col min="4367" max="4367" width="3.85546875" style="1136" customWidth="1"/>
    <col min="4368" max="4368" width="16.42578125" style="1136" customWidth="1"/>
    <col min="4369" max="4369" width="11.28515625" style="1136" customWidth="1"/>
    <col min="4370" max="4370" width="10.28515625" style="1136" customWidth="1"/>
    <col min="4371" max="4371" width="10" style="1136" customWidth="1"/>
    <col min="4372" max="4607" width="9.140625" style="1136"/>
    <col min="4608" max="4608" width="4" style="1136" customWidth="1"/>
    <col min="4609" max="4609" width="15.140625" style="1136" customWidth="1"/>
    <col min="4610" max="4610" width="13.85546875" style="1136" customWidth="1"/>
    <col min="4611" max="4611" width="10.140625" style="1136" customWidth="1"/>
    <col min="4612" max="4612" width="9.140625" style="1136"/>
    <col min="4613" max="4613" width="3.42578125" style="1136" customWidth="1"/>
    <col min="4614" max="4614" width="19.5703125" style="1136" customWidth="1"/>
    <col min="4615" max="4615" width="12.28515625" style="1136" customWidth="1"/>
    <col min="4616" max="4616" width="10.42578125" style="1136" customWidth="1"/>
    <col min="4617" max="4617" width="9.140625" style="1136"/>
    <col min="4618" max="4618" width="3.5703125" style="1136" customWidth="1"/>
    <col min="4619" max="4619" width="16.42578125" style="1136" customWidth="1"/>
    <col min="4620" max="4620" width="11.7109375" style="1136" customWidth="1"/>
    <col min="4621" max="4621" width="10.140625" style="1136" customWidth="1"/>
    <col min="4622" max="4622" width="15.85546875" style="1136" customWidth="1"/>
    <col min="4623" max="4623" width="3.85546875" style="1136" customWidth="1"/>
    <col min="4624" max="4624" width="16.42578125" style="1136" customWidth="1"/>
    <col min="4625" max="4625" width="11.28515625" style="1136" customWidth="1"/>
    <col min="4626" max="4626" width="10.28515625" style="1136" customWidth="1"/>
    <col min="4627" max="4627" width="10" style="1136" customWidth="1"/>
    <col min="4628" max="4863" width="9.140625" style="1136"/>
    <col min="4864" max="4864" width="4" style="1136" customWidth="1"/>
    <col min="4865" max="4865" width="15.140625" style="1136" customWidth="1"/>
    <col min="4866" max="4866" width="13.85546875" style="1136" customWidth="1"/>
    <col min="4867" max="4867" width="10.140625" style="1136" customWidth="1"/>
    <col min="4868" max="4868" width="9.140625" style="1136"/>
    <col min="4869" max="4869" width="3.42578125" style="1136" customWidth="1"/>
    <col min="4870" max="4870" width="19.5703125" style="1136" customWidth="1"/>
    <col min="4871" max="4871" width="12.28515625" style="1136" customWidth="1"/>
    <col min="4872" max="4872" width="10.42578125" style="1136" customWidth="1"/>
    <col min="4873" max="4873" width="9.140625" style="1136"/>
    <col min="4874" max="4874" width="3.5703125" style="1136" customWidth="1"/>
    <col min="4875" max="4875" width="16.42578125" style="1136" customWidth="1"/>
    <col min="4876" max="4876" width="11.7109375" style="1136" customWidth="1"/>
    <col min="4877" max="4877" width="10.140625" style="1136" customWidth="1"/>
    <col min="4878" max="4878" width="15.85546875" style="1136" customWidth="1"/>
    <col min="4879" max="4879" width="3.85546875" style="1136" customWidth="1"/>
    <col min="4880" max="4880" width="16.42578125" style="1136" customWidth="1"/>
    <col min="4881" max="4881" width="11.28515625" style="1136" customWidth="1"/>
    <col min="4882" max="4882" width="10.28515625" style="1136" customWidth="1"/>
    <col min="4883" max="4883" width="10" style="1136" customWidth="1"/>
    <col min="4884" max="5119" width="9.140625" style="1136"/>
    <col min="5120" max="5120" width="4" style="1136" customWidth="1"/>
    <col min="5121" max="5121" width="15.140625" style="1136" customWidth="1"/>
    <col min="5122" max="5122" width="13.85546875" style="1136" customWidth="1"/>
    <col min="5123" max="5123" width="10.140625" style="1136" customWidth="1"/>
    <col min="5124" max="5124" width="9.140625" style="1136"/>
    <col min="5125" max="5125" width="3.42578125" style="1136" customWidth="1"/>
    <col min="5126" max="5126" width="19.5703125" style="1136" customWidth="1"/>
    <col min="5127" max="5127" width="12.28515625" style="1136" customWidth="1"/>
    <col min="5128" max="5128" width="10.42578125" style="1136" customWidth="1"/>
    <col min="5129" max="5129" width="9.140625" style="1136"/>
    <col min="5130" max="5130" width="3.5703125" style="1136" customWidth="1"/>
    <col min="5131" max="5131" width="16.42578125" style="1136" customWidth="1"/>
    <col min="5132" max="5132" width="11.7109375" style="1136" customWidth="1"/>
    <col min="5133" max="5133" width="10.140625" style="1136" customWidth="1"/>
    <col min="5134" max="5134" width="15.85546875" style="1136" customWidth="1"/>
    <col min="5135" max="5135" width="3.85546875" style="1136" customWidth="1"/>
    <col min="5136" max="5136" width="16.42578125" style="1136" customWidth="1"/>
    <col min="5137" max="5137" width="11.28515625" style="1136" customWidth="1"/>
    <col min="5138" max="5138" width="10.28515625" style="1136" customWidth="1"/>
    <col min="5139" max="5139" width="10" style="1136" customWidth="1"/>
    <col min="5140" max="5375" width="9.140625" style="1136"/>
    <col min="5376" max="5376" width="4" style="1136" customWidth="1"/>
    <col min="5377" max="5377" width="15.140625" style="1136" customWidth="1"/>
    <col min="5378" max="5378" width="13.85546875" style="1136" customWidth="1"/>
    <col min="5379" max="5379" width="10.140625" style="1136" customWidth="1"/>
    <col min="5380" max="5380" width="9.140625" style="1136"/>
    <col min="5381" max="5381" width="3.42578125" style="1136" customWidth="1"/>
    <col min="5382" max="5382" width="19.5703125" style="1136" customWidth="1"/>
    <col min="5383" max="5383" width="12.28515625" style="1136" customWidth="1"/>
    <col min="5384" max="5384" width="10.42578125" style="1136" customWidth="1"/>
    <col min="5385" max="5385" width="9.140625" style="1136"/>
    <col min="5386" max="5386" width="3.5703125" style="1136" customWidth="1"/>
    <col min="5387" max="5387" width="16.42578125" style="1136" customWidth="1"/>
    <col min="5388" max="5388" width="11.7109375" style="1136" customWidth="1"/>
    <col min="5389" max="5389" width="10.140625" style="1136" customWidth="1"/>
    <col min="5390" max="5390" width="15.85546875" style="1136" customWidth="1"/>
    <col min="5391" max="5391" width="3.85546875" style="1136" customWidth="1"/>
    <col min="5392" max="5392" width="16.42578125" style="1136" customWidth="1"/>
    <col min="5393" max="5393" width="11.28515625" style="1136" customWidth="1"/>
    <col min="5394" max="5394" width="10.28515625" style="1136" customWidth="1"/>
    <col min="5395" max="5395" width="10" style="1136" customWidth="1"/>
    <col min="5396" max="5631" width="9.140625" style="1136"/>
    <col min="5632" max="5632" width="4" style="1136" customWidth="1"/>
    <col min="5633" max="5633" width="15.140625" style="1136" customWidth="1"/>
    <col min="5634" max="5634" width="13.85546875" style="1136" customWidth="1"/>
    <col min="5635" max="5635" width="10.140625" style="1136" customWidth="1"/>
    <col min="5636" max="5636" width="9.140625" style="1136"/>
    <col min="5637" max="5637" width="3.42578125" style="1136" customWidth="1"/>
    <col min="5638" max="5638" width="19.5703125" style="1136" customWidth="1"/>
    <col min="5639" max="5639" width="12.28515625" style="1136" customWidth="1"/>
    <col min="5640" max="5640" width="10.42578125" style="1136" customWidth="1"/>
    <col min="5641" max="5641" width="9.140625" style="1136"/>
    <col min="5642" max="5642" width="3.5703125" style="1136" customWidth="1"/>
    <col min="5643" max="5643" width="16.42578125" style="1136" customWidth="1"/>
    <col min="5644" max="5644" width="11.7109375" style="1136" customWidth="1"/>
    <col min="5645" max="5645" width="10.140625" style="1136" customWidth="1"/>
    <col min="5646" max="5646" width="15.85546875" style="1136" customWidth="1"/>
    <col min="5647" max="5647" width="3.85546875" style="1136" customWidth="1"/>
    <col min="5648" max="5648" width="16.42578125" style="1136" customWidth="1"/>
    <col min="5649" max="5649" width="11.28515625" style="1136" customWidth="1"/>
    <col min="5650" max="5650" width="10.28515625" style="1136" customWidth="1"/>
    <col min="5651" max="5651" width="10" style="1136" customWidth="1"/>
    <col min="5652" max="5887" width="9.140625" style="1136"/>
    <col min="5888" max="5888" width="4" style="1136" customWidth="1"/>
    <col min="5889" max="5889" width="15.140625" style="1136" customWidth="1"/>
    <col min="5890" max="5890" width="13.85546875" style="1136" customWidth="1"/>
    <col min="5891" max="5891" width="10.140625" style="1136" customWidth="1"/>
    <col min="5892" max="5892" width="9.140625" style="1136"/>
    <col min="5893" max="5893" width="3.42578125" style="1136" customWidth="1"/>
    <col min="5894" max="5894" width="19.5703125" style="1136" customWidth="1"/>
    <col min="5895" max="5895" width="12.28515625" style="1136" customWidth="1"/>
    <col min="5896" max="5896" width="10.42578125" style="1136" customWidth="1"/>
    <col min="5897" max="5897" width="9.140625" style="1136"/>
    <col min="5898" max="5898" width="3.5703125" style="1136" customWidth="1"/>
    <col min="5899" max="5899" width="16.42578125" style="1136" customWidth="1"/>
    <col min="5900" max="5900" width="11.7109375" style="1136" customWidth="1"/>
    <col min="5901" max="5901" width="10.140625" style="1136" customWidth="1"/>
    <col min="5902" max="5902" width="15.85546875" style="1136" customWidth="1"/>
    <col min="5903" max="5903" width="3.85546875" style="1136" customWidth="1"/>
    <col min="5904" max="5904" width="16.42578125" style="1136" customWidth="1"/>
    <col min="5905" max="5905" width="11.28515625" style="1136" customWidth="1"/>
    <col min="5906" max="5906" width="10.28515625" style="1136" customWidth="1"/>
    <col min="5907" max="5907" width="10" style="1136" customWidth="1"/>
    <col min="5908" max="6143" width="9.140625" style="1136"/>
    <col min="6144" max="6144" width="4" style="1136" customWidth="1"/>
    <col min="6145" max="6145" width="15.140625" style="1136" customWidth="1"/>
    <col min="6146" max="6146" width="13.85546875" style="1136" customWidth="1"/>
    <col min="6147" max="6147" width="10.140625" style="1136" customWidth="1"/>
    <col min="6148" max="6148" width="9.140625" style="1136"/>
    <col min="6149" max="6149" width="3.42578125" style="1136" customWidth="1"/>
    <col min="6150" max="6150" width="19.5703125" style="1136" customWidth="1"/>
    <col min="6151" max="6151" width="12.28515625" style="1136" customWidth="1"/>
    <col min="6152" max="6152" width="10.42578125" style="1136" customWidth="1"/>
    <col min="6153" max="6153" width="9.140625" style="1136"/>
    <col min="6154" max="6154" width="3.5703125" style="1136" customWidth="1"/>
    <col min="6155" max="6155" width="16.42578125" style="1136" customWidth="1"/>
    <col min="6156" max="6156" width="11.7109375" style="1136" customWidth="1"/>
    <col min="6157" max="6157" width="10.140625" style="1136" customWidth="1"/>
    <col min="6158" max="6158" width="15.85546875" style="1136" customWidth="1"/>
    <col min="6159" max="6159" width="3.85546875" style="1136" customWidth="1"/>
    <col min="6160" max="6160" width="16.42578125" style="1136" customWidth="1"/>
    <col min="6161" max="6161" width="11.28515625" style="1136" customWidth="1"/>
    <col min="6162" max="6162" width="10.28515625" style="1136" customWidth="1"/>
    <col min="6163" max="6163" width="10" style="1136" customWidth="1"/>
    <col min="6164" max="6399" width="9.140625" style="1136"/>
    <col min="6400" max="6400" width="4" style="1136" customWidth="1"/>
    <col min="6401" max="6401" width="15.140625" style="1136" customWidth="1"/>
    <col min="6402" max="6402" width="13.85546875" style="1136" customWidth="1"/>
    <col min="6403" max="6403" width="10.140625" style="1136" customWidth="1"/>
    <col min="6404" max="6404" width="9.140625" style="1136"/>
    <col min="6405" max="6405" width="3.42578125" style="1136" customWidth="1"/>
    <col min="6406" max="6406" width="19.5703125" style="1136" customWidth="1"/>
    <col min="6407" max="6407" width="12.28515625" style="1136" customWidth="1"/>
    <col min="6408" max="6408" width="10.42578125" style="1136" customWidth="1"/>
    <col min="6409" max="6409" width="9.140625" style="1136"/>
    <col min="6410" max="6410" width="3.5703125" style="1136" customWidth="1"/>
    <col min="6411" max="6411" width="16.42578125" style="1136" customWidth="1"/>
    <col min="6412" max="6412" width="11.7109375" style="1136" customWidth="1"/>
    <col min="6413" max="6413" width="10.140625" style="1136" customWidth="1"/>
    <col min="6414" max="6414" width="15.85546875" style="1136" customWidth="1"/>
    <col min="6415" max="6415" width="3.85546875" style="1136" customWidth="1"/>
    <col min="6416" max="6416" width="16.42578125" style="1136" customWidth="1"/>
    <col min="6417" max="6417" width="11.28515625" style="1136" customWidth="1"/>
    <col min="6418" max="6418" width="10.28515625" style="1136" customWidth="1"/>
    <col min="6419" max="6419" width="10" style="1136" customWidth="1"/>
    <col min="6420" max="6655" width="9.140625" style="1136"/>
    <col min="6656" max="6656" width="4" style="1136" customWidth="1"/>
    <col min="6657" max="6657" width="15.140625" style="1136" customWidth="1"/>
    <col min="6658" max="6658" width="13.85546875" style="1136" customWidth="1"/>
    <col min="6659" max="6659" width="10.140625" style="1136" customWidth="1"/>
    <col min="6660" max="6660" width="9.140625" style="1136"/>
    <col min="6661" max="6661" width="3.42578125" style="1136" customWidth="1"/>
    <col min="6662" max="6662" width="19.5703125" style="1136" customWidth="1"/>
    <col min="6663" max="6663" width="12.28515625" style="1136" customWidth="1"/>
    <col min="6664" max="6664" width="10.42578125" style="1136" customWidth="1"/>
    <col min="6665" max="6665" width="9.140625" style="1136"/>
    <col min="6666" max="6666" width="3.5703125" style="1136" customWidth="1"/>
    <col min="6667" max="6667" width="16.42578125" style="1136" customWidth="1"/>
    <col min="6668" max="6668" width="11.7109375" style="1136" customWidth="1"/>
    <col min="6669" max="6669" width="10.140625" style="1136" customWidth="1"/>
    <col min="6670" max="6670" width="15.85546875" style="1136" customWidth="1"/>
    <col min="6671" max="6671" width="3.85546875" style="1136" customWidth="1"/>
    <col min="6672" max="6672" width="16.42578125" style="1136" customWidth="1"/>
    <col min="6673" max="6673" width="11.28515625" style="1136" customWidth="1"/>
    <col min="6674" max="6674" width="10.28515625" style="1136" customWidth="1"/>
    <col min="6675" max="6675" width="10" style="1136" customWidth="1"/>
    <col min="6676" max="6911" width="9.140625" style="1136"/>
    <col min="6912" max="6912" width="4" style="1136" customWidth="1"/>
    <col min="6913" max="6913" width="15.140625" style="1136" customWidth="1"/>
    <col min="6914" max="6914" width="13.85546875" style="1136" customWidth="1"/>
    <col min="6915" max="6915" width="10.140625" style="1136" customWidth="1"/>
    <col min="6916" max="6916" width="9.140625" style="1136"/>
    <col min="6917" max="6917" width="3.42578125" style="1136" customWidth="1"/>
    <col min="6918" max="6918" width="19.5703125" style="1136" customWidth="1"/>
    <col min="6919" max="6919" width="12.28515625" style="1136" customWidth="1"/>
    <col min="6920" max="6920" width="10.42578125" style="1136" customWidth="1"/>
    <col min="6921" max="6921" width="9.140625" style="1136"/>
    <col min="6922" max="6922" width="3.5703125" style="1136" customWidth="1"/>
    <col min="6923" max="6923" width="16.42578125" style="1136" customWidth="1"/>
    <col min="6924" max="6924" width="11.7109375" style="1136" customWidth="1"/>
    <col min="6925" max="6925" width="10.140625" style="1136" customWidth="1"/>
    <col min="6926" max="6926" width="15.85546875" style="1136" customWidth="1"/>
    <col min="6927" max="6927" width="3.85546875" style="1136" customWidth="1"/>
    <col min="6928" max="6928" width="16.42578125" style="1136" customWidth="1"/>
    <col min="6929" max="6929" width="11.28515625" style="1136" customWidth="1"/>
    <col min="6930" max="6930" width="10.28515625" style="1136" customWidth="1"/>
    <col min="6931" max="6931" width="10" style="1136" customWidth="1"/>
    <col min="6932" max="7167" width="9.140625" style="1136"/>
    <col min="7168" max="7168" width="4" style="1136" customWidth="1"/>
    <col min="7169" max="7169" width="15.140625" style="1136" customWidth="1"/>
    <col min="7170" max="7170" width="13.85546875" style="1136" customWidth="1"/>
    <col min="7171" max="7171" width="10.140625" style="1136" customWidth="1"/>
    <col min="7172" max="7172" width="9.140625" style="1136"/>
    <col min="7173" max="7173" width="3.42578125" style="1136" customWidth="1"/>
    <col min="7174" max="7174" width="19.5703125" style="1136" customWidth="1"/>
    <col min="7175" max="7175" width="12.28515625" style="1136" customWidth="1"/>
    <col min="7176" max="7176" width="10.42578125" style="1136" customWidth="1"/>
    <col min="7177" max="7177" width="9.140625" style="1136"/>
    <col min="7178" max="7178" width="3.5703125" style="1136" customWidth="1"/>
    <col min="7179" max="7179" width="16.42578125" style="1136" customWidth="1"/>
    <col min="7180" max="7180" width="11.7109375" style="1136" customWidth="1"/>
    <col min="7181" max="7181" width="10.140625" style="1136" customWidth="1"/>
    <col min="7182" max="7182" width="15.85546875" style="1136" customWidth="1"/>
    <col min="7183" max="7183" width="3.85546875" style="1136" customWidth="1"/>
    <col min="7184" max="7184" width="16.42578125" style="1136" customWidth="1"/>
    <col min="7185" max="7185" width="11.28515625" style="1136" customWidth="1"/>
    <col min="7186" max="7186" width="10.28515625" style="1136" customWidth="1"/>
    <col min="7187" max="7187" width="10" style="1136" customWidth="1"/>
    <col min="7188" max="7423" width="9.140625" style="1136"/>
    <col min="7424" max="7424" width="4" style="1136" customWidth="1"/>
    <col min="7425" max="7425" width="15.140625" style="1136" customWidth="1"/>
    <col min="7426" max="7426" width="13.85546875" style="1136" customWidth="1"/>
    <col min="7427" max="7427" width="10.140625" style="1136" customWidth="1"/>
    <col min="7428" max="7428" width="9.140625" style="1136"/>
    <col min="7429" max="7429" width="3.42578125" style="1136" customWidth="1"/>
    <col min="7430" max="7430" width="19.5703125" style="1136" customWidth="1"/>
    <col min="7431" max="7431" width="12.28515625" style="1136" customWidth="1"/>
    <col min="7432" max="7432" width="10.42578125" style="1136" customWidth="1"/>
    <col min="7433" max="7433" width="9.140625" style="1136"/>
    <col min="7434" max="7434" width="3.5703125" style="1136" customWidth="1"/>
    <col min="7435" max="7435" width="16.42578125" style="1136" customWidth="1"/>
    <col min="7436" max="7436" width="11.7109375" style="1136" customWidth="1"/>
    <col min="7437" max="7437" width="10.140625" style="1136" customWidth="1"/>
    <col min="7438" max="7438" width="15.85546875" style="1136" customWidth="1"/>
    <col min="7439" max="7439" width="3.85546875" style="1136" customWidth="1"/>
    <col min="7440" max="7440" width="16.42578125" style="1136" customWidth="1"/>
    <col min="7441" max="7441" width="11.28515625" style="1136" customWidth="1"/>
    <col min="7442" max="7442" width="10.28515625" style="1136" customWidth="1"/>
    <col min="7443" max="7443" width="10" style="1136" customWidth="1"/>
    <col min="7444" max="7679" width="9.140625" style="1136"/>
    <col min="7680" max="7680" width="4" style="1136" customWidth="1"/>
    <col min="7681" max="7681" width="15.140625" style="1136" customWidth="1"/>
    <col min="7682" max="7682" width="13.85546875" style="1136" customWidth="1"/>
    <col min="7683" max="7683" width="10.140625" style="1136" customWidth="1"/>
    <col min="7684" max="7684" width="9.140625" style="1136"/>
    <col min="7685" max="7685" width="3.42578125" style="1136" customWidth="1"/>
    <col min="7686" max="7686" width="19.5703125" style="1136" customWidth="1"/>
    <col min="7687" max="7687" width="12.28515625" style="1136" customWidth="1"/>
    <col min="7688" max="7688" width="10.42578125" style="1136" customWidth="1"/>
    <col min="7689" max="7689" width="9.140625" style="1136"/>
    <col min="7690" max="7690" width="3.5703125" style="1136" customWidth="1"/>
    <col min="7691" max="7691" width="16.42578125" style="1136" customWidth="1"/>
    <col min="7692" max="7692" width="11.7109375" style="1136" customWidth="1"/>
    <col min="7693" max="7693" width="10.140625" style="1136" customWidth="1"/>
    <col min="7694" max="7694" width="15.85546875" style="1136" customWidth="1"/>
    <col min="7695" max="7695" width="3.85546875" style="1136" customWidth="1"/>
    <col min="7696" max="7696" width="16.42578125" style="1136" customWidth="1"/>
    <col min="7697" max="7697" width="11.28515625" style="1136" customWidth="1"/>
    <col min="7698" max="7698" width="10.28515625" style="1136" customWidth="1"/>
    <col min="7699" max="7699" width="10" style="1136" customWidth="1"/>
    <col min="7700" max="7935" width="9.140625" style="1136"/>
    <col min="7936" max="7936" width="4" style="1136" customWidth="1"/>
    <col min="7937" max="7937" width="15.140625" style="1136" customWidth="1"/>
    <col min="7938" max="7938" width="13.85546875" style="1136" customWidth="1"/>
    <col min="7939" max="7939" width="10.140625" style="1136" customWidth="1"/>
    <col min="7940" max="7940" width="9.140625" style="1136"/>
    <col min="7941" max="7941" width="3.42578125" style="1136" customWidth="1"/>
    <col min="7942" max="7942" width="19.5703125" style="1136" customWidth="1"/>
    <col min="7943" max="7943" width="12.28515625" style="1136" customWidth="1"/>
    <col min="7944" max="7944" width="10.42578125" style="1136" customWidth="1"/>
    <col min="7945" max="7945" width="9.140625" style="1136"/>
    <col min="7946" max="7946" width="3.5703125" style="1136" customWidth="1"/>
    <col min="7947" max="7947" width="16.42578125" style="1136" customWidth="1"/>
    <col min="7948" max="7948" width="11.7109375" style="1136" customWidth="1"/>
    <col min="7949" max="7949" width="10.140625" style="1136" customWidth="1"/>
    <col min="7950" max="7950" width="15.85546875" style="1136" customWidth="1"/>
    <col min="7951" max="7951" width="3.85546875" style="1136" customWidth="1"/>
    <col min="7952" max="7952" width="16.42578125" style="1136" customWidth="1"/>
    <col min="7953" max="7953" width="11.28515625" style="1136" customWidth="1"/>
    <col min="7954" max="7954" width="10.28515625" style="1136" customWidth="1"/>
    <col min="7955" max="7955" width="10" style="1136" customWidth="1"/>
    <col min="7956" max="8191" width="9.140625" style="1136"/>
    <col min="8192" max="8192" width="4" style="1136" customWidth="1"/>
    <col min="8193" max="8193" width="15.140625" style="1136" customWidth="1"/>
    <col min="8194" max="8194" width="13.85546875" style="1136" customWidth="1"/>
    <col min="8195" max="8195" width="10.140625" style="1136" customWidth="1"/>
    <col min="8196" max="8196" width="9.140625" style="1136"/>
    <col min="8197" max="8197" width="3.42578125" style="1136" customWidth="1"/>
    <col min="8198" max="8198" width="19.5703125" style="1136" customWidth="1"/>
    <col min="8199" max="8199" width="12.28515625" style="1136" customWidth="1"/>
    <col min="8200" max="8200" width="10.42578125" style="1136" customWidth="1"/>
    <col min="8201" max="8201" width="9.140625" style="1136"/>
    <col min="8202" max="8202" width="3.5703125" style="1136" customWidth="1"/>
    <col min="8203" max="8203" width="16.42578125" style="1136" customWidth="1"/>
    <col min="8204" max="8204" width="11.7109375" style="1136" customWidth="1"/>
    <col min="8205" max="8205" width="10.140625" style="1136" customWidth="1"/>
    <col min="8206" max="8206" width="15.85546875" style="1136" customWidth="1"/>
    <col min="8207" max="8207" width="3.85546875" style="1136" customWidth="1"/>
    <col min="8208" max="8208" width="16.42578125" style="1136" customWidth="1"/>
    <col min="8209" max="8209" width="11.28515625" style="1136" customWidth="1"/>
    <col min="8210" max="8210" width="10.28515625" style="1136" customWidth="1"/>
    <col min="8211" max="8211" width="10" style="1136" customWidth="1"/>
    <col min="8212" max="8447" width="9.140625" style="1136"/>
    <col min="8448" max="8448" width="4" style="1136" customWidth="1"/>
    <col min="8449" max="8449" width="15.140625" style="1136" customWidth="1"/>
    <col min="8450" max="8450" width="13.85546875" style="1136" customWidth="1"/>
    <col min="8451" max="8451" width="10.140625" style="1136" customWidth="1"/>
    <col min="8452" max="8452" width="9.140625" style="1136"/>
    <col min="8453" max="8453" width="3.42578125" style="1136" customWidth="1"/>
    <col min="8454" max="8454" width="19.5703125" style="1136" customWidth="1"/>
    <col min="8455" max="8455" width="12.28515625" style="1136" customWidth="1"/>
    <col min="8456" max="8456" width="10.42578125" style="1136" customWidth="1"/>
    <col min="8457" max="8457" width="9.140625" style="1136"/>
    <col min="8458" max="8458" width="3.5703125" style="1136" customWidth="1"/>
    <col min="8459" max="8459" width="16.42578125" style="1136" customWidth="1"/>
    <col min="8460" max="8460" width="11.7109375" style="1136" customWidth="1"/>
    <col min="8461" max="8461" width="10.140625" style="1136" customWidth="1"/>
    <col min="8462" max="8462" width="15.85546875" style="1136" customWidth="1"/>
    <col min="8463" max="8463" width="3.85546875" style="1136" customWidth="1"/>
    <col min="8464" max="8464" width="16.42578125" style="1136" customWidth="1"/>
    <col min="8465" max="8465" width="11.28515625" style="1136" customWidth="1"/>
    <col min="8466" max="8466" width="10.28515625" style="1136" customWidth="1"/>
    <col min="8467" max="8467" width="10" style="1136" customWidth="1"/>
    <col min="8468" max="8703" width="9.140625" style="1136"/>
    <col min="8704" max="8704" width="4" style="1136" customWidth="1"/>
    <col min="8705" max="8705" width="15.140625" style="1136" customWidth="1"/>
    <col min="8706" max="8706" width="13.85546875" style="1136" customWidth="1"/>
    <col min="8707" max="8707" width="10.140625" style="1136" customWidth="1"/>
    <col min="8708" max="8708" width="9.140625" style="1136"/>
    <col min="8709" max="8709" width="3.42578125" style="1136" customWidth="1"/>
    <col min="8710" max="8710" width="19.5703125" style="1136" customWidth="1"/>
    <col min="8711" max="8711" width="12.28515625" style="1136" customWidth="1"/>
    <col min="8712" max="8712" width="10.42578125" style="1136" customWidth="1"/>
    <col min="8713" max="8713" width="9.140625" style="1136"/>
    <col min="8714" max="8714" width="3.5703125" style="1136" customWidth="1"/>
    <col min="8715" max="8715" width="16.42578125" style="1136" customWidth="1"/>
    <col min="8716" max="8716" width="11.7109375" style="1136" customWidth="1"/>
    <col min="8717" max="8717" width="10.140625" style="1136" customWidth="1"/>
    <col min="8718" max="8718" width="15.85546875" style="1136" customWidth="1"/>
    <col min="8719" max="8719" width="3.85546875" style="1136" customWidth="1"/>
    <col min="8720" max="8720" width="16.42578125" style="1136" customWidth="1"/>
    <col min="8721" max="8721" width="11.28515625" style="1136" customWidth="1"/>
    <col min="8722" max="8722" width="10.28515625" style="1136" customWidth="1"/>
    <col min="8723" max="8723" width="10" style="1136" customWidth="1"/>
    <col min="8724" max="8959" width="9.140625" style="1136"/>
    <col min="8960" max="8960" width="4" style="1136" customWidth="1"/>
    <col min="8961" max="8961" width="15.140625" style="1136" customWidth="1"/>
    <col min="8962" max="8962" width="13.85546875" style="1136" customWidth="1"/>
    <col min="8963" max="8963" width="10.140625" style="1136" customWidth="1"/>
    <col min="8964" max="8964" width="9.140625" style="1136"/>
    <col min="8965" max="8965" width="3.42578125" style="1136" customWidth="1"/>
    <col min="8966" max="8966" width="19.5703125" style="1136" customWidth="1"/>
    <col min="8967" max="8967" width="12.28515625" style="1136" customWidth="1"/>
    <col min="8968" max="8968" width="10.42578125" style="1136" customWidth="1"/>
    <col min="8969" max="8969" width="9.140625" style="1136"/>
    <col min="8970" max="8970" width="3.5703125" style="1136" customWidth="1"/>
    <col min="8971" max="8971" width="16.42578125" style="1136" customWidth="1"/>
    <col min="8972" max="8972" width="11.7109375" style="1136" customWidth="1"/>
    <col min="8973" max="8973" width="10.140625" style="1136" customWidth="1"/>
    <col min="8974" max="8974" width="15.85546875" style="1136" customWidth="1"/>
    <col min="8975" max="8975" width="3.85546875" style="1136" customWidth="1"/>
    <col min="8976" max="8976" width="16.42578125" style="1136" customWidth="1"/>
    <col min="8977" max="8977" width="11.28515625" style="1136" customWidth="1"/>
    <col min="8978" max="8978" width="10.28515625" style="1136" customWidth="1"/>
    <col min="8979" max="8979" width="10" style="1136" customWidth="1"/>
    <col min="8980" max="9215" width="9.140625" style="1136"/>
    <col min="9216" max="9216" width="4" style="1136" customWidth="1"/>
    <col min="9217" max="9217" width="15.140625" style="1136" customWidth="1"/>
    <col min="9218" max="9218" width="13.85546875" style="1136" customWidth="1"/>
    <col min="9219" max="9219" width="10.140625" style="1136" customWidth="1"/>
    <col min="9220" max="9220" width="9.140625" style="1136"/>
    <col min="9221" max="9221" width="3.42578125" style="1136" customWidth="1"/>
    <col min="9222" max="9222" width="19.5703125" style="1136" customWidth="1"/>
    <col min="9223" max="9223" width="12.28515625" style="1136" customWidth="1"/>
    <col min="9224" max="9224" width="10.42578125" style="1136" customWidth="1"/>
    <col min="9225" max="9225" width="9.140625" style="1136"/>
    <col min="9226" max="9226" width="3.5703125" style="1136" customWidth="1"/>
    <col min="9227" max="9227" width="16.42578125" style="1136" customWidth="1"/>
    <col min="9228" max="9228" width="11.7109375" style="1136" customWidth="1"/>
    <col min="9229" max="9229" width="10.140625" style="1136" customWidth="1"/>
    <col min="9230" max="9230" width="15.85546875" style="1136" customWidth="1"/>
    <col min="9231" max="9231" width="3.85546875" style="1136" customWidth="1"/>
    <col min="9232" max="9232" width="16.42578125" style="1136" customWidth="1"/>
    <col min="9233" max="9233" width="11.28515625" style="1136" customWidth="1"/>
    <col min="9234" max="9234" width="10.28515625" style="1136" customWidth="1"/>
    <col min="9235" max="9235" width="10" style="1136" customWidth="1"/>
    <col min="9236" max="9471" width="9.140625" style="1136"/>
    <col min="9472" max="9472" width="4" style="1136" customWidth="1"/>
    <col min="9473" max="9473" width="15.140625" style="1136" customWidth="1"/>
    <col min="9474" max="9474" width="13.85546875" style="1136" customWidth="1"/>
    <col min="9475" max="9475" width="10.140625" style="1136" customWidth="1"/>
    <col min="9476" max="9476" width="9.140625" style="1136"/>
    <col min="9477" max="9477" width="3.42578125" style="1136" customWidth="1"/>
    <col min="9478" max="9478" width="19.5703125" style="1136" customWidth="1"/>
    <col min="9479" max="9479" width="12.28515625" style="1136" customWidth="1"/>
    <col min="9480" max="9480" width="10.42578125" style="1136" customWidth="1"/>
    <col min="9481" max="9481" width="9.140625" style="1136"/>
    <col min="9482" max="9482" width="3.5703125" style="1136" customWidth="1"/>
    <col min="9483" max="9483" width="16.42578125" style="1136" customWidth="1"/>
    <col min="9484" max="9484" width="11.7109375" style="1136" customWidth="1"/>
    <col min="9485" max="9485" width="10.140625" style="1136" customWidth="1"/>
    <col min="9486" max="9486" width="15.85546875" style="1136" customWidth="1"/>
    <col min="9487" max="9487" width="3.85546875" style="1136" customWidth="1"/>
    <col min="9488" max="9488" width="16.42578125" style="1136" customWidth="1"/>
    <col min="9489" max="9489" width="11.28515625" style="1136" customWidth="1"/>
    <col min="9490" max="9490" width="10.28515625" style="1136" customWidth="1"/>
    <col min="9491" max="9491" width="10" style="1136" customWidth="1"/>
    <col min="9492" max="9727" width="9.140625" style="1136"/>
    <col min="9728" max="9728" width="4" style="1136" customWidth="1"/>
    <col min="9729" max="9729" width="15.140625" style="1136" customWidth="1"/>
    <col min="9730" max="9730" width="13.85546875" style="1136" customWidth="1"/>
    <col min="9731" max="9731" width="10.140625" style="1136" customWidth="1"/>
    <col min="9732" max="9732" width="9.140625" style="1136"/>
    <col min="9733" max="9733" width="3.42578125" style="1136" customWidth="1"/>
    <col min="9734" max="9734" width="19.5703125" style="1136" customWidth="1"/>
    <col min="9735" max="9735" width="12.28515625" style="1136" customWidth="1"/>
    <col min="9736" max="9736" width="10.42578125" style="1136" customWidth="1"/>
    <col min="9737" max="9737" width="9.140625" style="1136"/>
    <col min="9738" max="9738" width="3.5703125" style="1136" customWidth="1"/>
    <col min="9739" max="9739" width="16.42578125" style="1136" customWidth="1"/>
    <col min="9740" max="9740" width="11.7109375" style="1136" customWidth="1"/>
    <col min="9741" max="9741" width="10.140625" style="1136" customWidth="1"/>
    <col min="9742" max="9742" width="15.85546875" style="1136" customWidth="1"/>
    <col min="9743" max="9743" width="3.85546875" style="1136" customWidth="1"/>
    <col min="9744" max="9744" width="16.42578125" style="1136" customWidth="1"/>
    <col min="9745" max="9745" width="11.28515625" style="1136" customWidth="1"/>
    <col min="9746" max="9746" width="10.28515625" style="1136" customWidth="1"/>
    <col min="9747" max="9747" width="10" style="1136" customWidth="1"/>
    <col min="9748" max="9983" width="9.140625" style="1136"/>
    <col min="9984" max="9984" width="4" style="1136" customWidth="1"/>
    <col min="9985" max="9985" width="15.140625" style="1136" customWidth="1"/>
    <col min="9986" max="9986" width="13.85546875" style="1136" customWidth="1"/>
    <col min="9987" max="9987" width="10.140625" style="1136" customWidth="1"/>
    <col min="9988" max="9988" width="9.140625" style="1136"/>
    <col min="9989" max="9989" width="3.42578125" style="1136" customWidth="1"/>
    <col min="9990" max="9990" width="19.5703125" style="1136" customWidth="1"/>
    <col min="9991" max="9991" width="12.28515625" style="1136" customWidth="1"/>
    <col min="9992" max="9992" width="10.42578125" style="1136" customWidth="1"/>
    <col min="9993" max="9993" width="9.140625" style="1136"/>
    <col min="9994" max="9994" width="3.5703125" style="1136" customWidth="1"/>
    <col min="9995" max="9995" width="16.42578125" style="1136" customWidth="1"/>
    <col min="9996" max="9996" width="11.7109375" style="1136" customWidth="1"/>
    <col min="9997" max="9997" width="10.140625" style="1136" customWidth="1"/>
    <col min="9998" max="9998" width="15.85546875" style="1136" customWidth="1"/>
    <col min="9999" max="9999" width="3.85546875" style="1136" customWidth="1"/>
    <col min="10000" max="10000" width="16.42578125" style="1136" customWidth="1"/>
    <col min="10001" max="10001" width="11.28515625" style="1136" customWidth="1"/>
    <col min="10002" max="10002" width="10.28515625" style="1136" customWidth="1"/>
    <col min="10003" max="10003" width="10" style="1136" customWidth="1"/>
    <col min="10004" max="10239" width="9.140625" style="1136"/>
    <col min="10240" max="10240" width="4" style="1136" customWidth="1"/>
    <col min="10241" max="10241" width="15.140625" style="1136" customWidth="1"/>
    <col min="10242" max="10242" width="13.85546875" style="1136" customWidth="1"/>
    <col min="10243" max="10243" width="10.140625" style="1136" customWidth="1"/>
    <col min="10244" max="10244" width="9.140625" style="1136"/>
    <col min="10245" max="10245" width="3.42578125" style="1136" customWidth="1"/>
    <col min="10246" max="10246" width="19.5703125" style="1136" customWidth="1"/>
    <col min="10247" max="10247" width="12.28515625" style="1136" customWidth="1"/>
    <col min="10248" max="10248" width="10.42578125" style="1136" customWidth="1"/>
    <col min="10249" max="10249" width="9.140625" style="1136"/>
    <col min="10250" max="10250" width="3.5703125" style="1136" customWidth="1"/>
    <col min="10251" max="10251" width="16.42578125" style="1136" customWidth="1"/>
    <col min="10252" max="10252" width="11.7109375" style="1136" customWidth="1"/>
    <col min="10253" max="10253" width="10.140625" style="1136" customWidth="1"/>
    <col min="10254" max="10254" width="15.85546875" style="1136" customWidth="1"/>
    <col min="10255" max="10255" width="3.85546875" style="1136" customWidth="1"/>
    <col min="10256" max="10256" width="16.42578125" style="1136" customWidth="1"/>
    <col min="10257" max="10257" width="11.28515625" style="1136" customWidth="1"/>
    <col min="10258" max="10258" width="10.28515625" style="1136" customWidth="1"/>
    <col min="10259" max="10259" width="10" style="1136" customWidth="1"/>
    <col min="10260" max="10495" width="9.140625" style="1136"/>
    <col min="10496" max="10496" width="4" style="1136" customWidth="1"/>
    <col min="10497" max="10497" width="15.140625" style="1136" customWidth="1"/>
    <col min="10498" max="10498" width="13.85546875" style="1136" customWidth="1"/>
    <col min="10499" max="10499" width="10.140625" style="1136" customWidth="1"/>
    <col min="10500" max="10500" width="9.140625" style="1136"/>
    <col min="10501" max="10501" width="3.42578125" style="1136" customWidth="1"/>
    <col min="10502" max="10502" width="19.5703125" style="1136" customWidth="1"/>
    <col min="10503" max="10503" width="12.28515625" style="1136" customWidth="1"/>
    <col min="10504" max="10504" width="10.42578125" style="1136" customWidth="1"/>
    <col min="10505" max="10505" width="9.140625" style="1136"/>
    <col min="10506" max="10506" width="3.5703125" style="1136" customWidth="1"/>
    <col min="10507" max="10507" width="16.42578125" style="1136" customWidth="1"/>
    <col min="10508" max="10508" width="11.7109375" style="1136" customWidth="1"/>
    <col min="10509" max="10509" width="10.140625" style="1136" customWidth="1"/>
    <col min="10510" max="10510" width="15.85546875" style="1136" customWidth="1"/>
    <col min="10511" max="10511" width="3.85546875" style="1136" customWidth="1"/>
    <col min="10512" max="10512" width="16.42578125" style="1136" customWidth="1"/>
    <col min="10513" max="10513" width="11.28515625" style="1136" customWidth="1"/>
    <col min="10514" max="10514" width="10.28515625" style="1136" customWidth="1"/>
    <col min="10515" max="10515" width="10" style="1136" customWidth="1"/>
    <col min="10516" max="10751" width="9.140625" style="1136"/>
    <col min="10752" max="10752" width="4" style="1136" customWidth="1"/>
    <col min="10753" max="10753" width="15.140625" style="1136" customWidth="1"/>
    <col min="10754" max="10754" width="13.85546875" style="1136" customWidth="1"/>
    <col min="10755" max="10755" width="10.140625" style="1136" customWidth="1"/>
    <col min="10756" max="10756" width="9.140625" style="1136"/>
    <col min="10757" max="10757" width="3.42578125" style="1136" customWidth="1"/>
    <col min="10758" max="10758" width="19.5703125" style="1136" customWidth="1"/>
    <col min="10759" max="10759" width="12.28515625" style="1136" customWidth="1"/>
    <col min="10760" max="10760" width="10.42578125" style="1136" customWidth="1"/>
    <col min="10761" max="10761" width="9.140625" style="1136"/>
    <col min="10762" max="10762" width="3.5703125" style="1136" customWidth="1"/>
    <col min="10763" max="10763" width="16.42578125" style="1136" customWidth="1"/>
    <col min="10764" max="10764" width="11.7109375" style="1136" customWidth="1"/>
    <col min="10765" max="10765" width="10.140625" style="1136" customWidth="1"/>
    <col min="10766" max="10766" width="15.85546875" style="1136" customWidth="1"/>
    <col min="10767" max="10767" width="3.85546875" style="1136" customWidth="1"/>
    <col min="10768" max="10768" width="16.42578125" style="1136" customWidth="1"/>
    <col min="10769" max="10769" width="11.28515625" style="1136" customWidth="1"/>
    <col min="10770" max="10770" width="10.28515625" style="1136" customWidth="1"/>
    <col min="10771" max="10771" width="10" style="1136" customWidth="1"/>
    <col min="10772" max="11007" width="9.140625" style="1136"/>
    <col min="11008" max="11008" width="4" style="1136" customWidth="1"/>
    <col min="11009" max="11009" width="15.140625" style="1136" customWidth="1"/>
    <col min="11010" max="11010" width="13.85546875" style="1136" customWidth="1"/>
    <col min="11011" max="11011" width="10.140625" style="1136" customWidth="1"/>
    <col min="11012" max="11012" width="9.140625" style="1136"/>
    <col min="11013" max="11013" width="3.42578125" style="1136" customWidth="1"/>
    <col min="11014" max="11014" width="19.5703125" style="1136" customWidth="1"/>
    <col min="11015" max="11015" width="12.28515625" style="1136" customWidth="1"/>
    <col min="11016" max="11016" width="10.42578125" style="1136" customWidth="1"/>
    <col min="11017" max="11017" width="9.140625" style="1136"/>
    <col min="11018" max="11018" width="3.5703125" style="1136" customWidth="1"/>
    <col min="11019" max="11019" width="16.42578125" style="1136" customWidth="1"/>
    <col min="11020" max="11020" width="11.7109375" style="1136" customWidth="1"/>
    <col min="11021" max="11021" width="10.140625" style="1136" customWidth="1"/>
    <col min="11022" max="11022" width="15.85546875" style="1136" customWidth="1"/>
    <col min="11023" max="11023" width="3.85546875" style="1136" customWidth="1"/>
    <col min="11024" max="11024" width="16.42578125" style="1136" customWidth="1"/>
    <col min="11025" max="11025" width="11.28515625" style="1136" customWidth="1"/>
    <col min="11026" max="11026" width="10.28515625" style="1136" customWidth="1"/>
    <col min="11027" max="11027" width="10" style="1136" customWidth="1"/>
    <col min="11028" max="11263" width="9.140625" style="1136"/>
    <col min="11264" max="11264" width="4" style="1136" customWidth="1"/>
    <col min="11265" max="11265" width="15.140625" style="1136" customWidth="1"/>
    <col min="11266" max="11266" width="13.85546875" style="1136" customWidth="1"/>
    <col min="11267" max="11267" width="10.140625" style="1136" customWidth="1"/>
    <col min="11268" max="11268" width="9.140625" style="1136"/>
    <col min="11269" max="11269" width="3.42578125" style="1136" customWidth="1"/>
    <col min="11270" max="11270" width="19.5703125" style="1136" customWidth="1"/>
    <col min="11271" max="11271" width="12.28515625" style="1136" customWidth="1"/>
    <col min="11272" max="11272" width="10.42578125" style="1136" customWidth="1"/>
    <col min="11273" max="11273" width="9.140625" style="1136"/>
    <col min="11274" max="11274" width="3.5703125" style="1136" customWidth="1"/>
    <col min="11275" max="11275" width="16.42578125" style="1136" customWidth="1"/>
    <col min="11276" max="11276" width="11.7109375" style="1136" customWidth="1"/>
    <col min="11277" max="11277" width="10.140625" style="1136" customWidth="1"/>
    <col min="11278" max="11278" width="15.85546875" style="1136" customWidth="1"/>
    <col min="11279" max="11279" width="3.85546875" style="1136" customWidth="1"/>
    <col min="11280" max="11280" width="16.42578125" style="1136" customWidth="1"/>
    <col min="11281" max="11281" width="11.28515625" style="1136" customWidth="1"/>
    <col min="11282" max="11282" width="10.28515625" style="1136" customWidth="1"/>
    <col min="11283" max="11283" width="10" style="1136" customWidth="1"/>
    <col min="11284" max="11519" width="9.140625" style="1136"/>
    <col min="11520" max="11520" width="4" style="1136" customWidth="1"/>
    <col min="11521" max="11521" width="15.140625" style="1136" customWidth="1"/>
    <col min="11522" max="11522" width="13.85546875" style="1136" customWidth="1"/>
    <col min="11523" max="11523" width="10.140625" style="1136" customWidth="1"/>
    <col min="11524" max="11524" width="9.140625" style="1136"/>
    <col min="11525" max="11525" width="3.42578125" style="1136" customWidth="1"/>
    <col min="11526" max="11526" width="19.5703125" style="1136" customWidth="1"/>
    <col min="11527" max="11527" width="12.28515625" style="1136" customWidth="1"/>
    <col min="11528" max="11528" width="10.42578125" style="1136" customWidth="1"/>
    <col min="11529" max="11529" width="9.140625" style="1136"/>
    <col min="11530" max="11530" width="3.5703125" style="1136" customWidth="1"/>
    <col min="11531" max="11531" width="16.42578125" style="1136" customWidth="1"/>
    <col min="11532" max="11532" width="11.7109375" style="1136" customWidth="1"/>
    <col min="11533" max="11533" width="10.140625" style="1136" customWidth="1"/>
    <col min="11534" max="11534" width="15.85546875" style="1136" customWidth="1"/>
    <col min="11535" max="11535" width="3.85546875" style="1136" customWidth="1"/>
    <col min="11536" max="11536" width="16.42578125" style="1136" customWidth="1"/>
    <col min="11537" max="11537" width="11.28515625" style="1136" customWidth="1"/>
    <col min="11538" max="11538" width="10.28515625" style="1136" customWidth="1"/>
    <col min="11539" max="11539" width="10" style="1136" customWidth="1"/>
    <col min="11540" max="11775" width="9.140625" style="1136"/>
    <col min="11776" max="11776" width="4" style="1136" customWidth="1"/>
    <col min="11777" max="11777" width="15.140625" style="1136" customWidth="1"/>
    <col min="11778" max="11778" width="13.85546875" style="1136" customWidth="1"/>
    <col min="11779" max="11779" width="10.140625" style="1136" customWidth="1"/>
    <col min="11780" max="11780" width="9.140625" style="1136"/>
    <col min="11781" max="11781" width="3.42578125" style="1136" customWidth="1"/>
    <col min="11782" max="11782" width="19.5703125" style="1136" customWidth="1"/>
    <col min="11783" max="11783" width="12.28515625" style="1136" customWidth="1"/>
    <col min="11784" max="11784" width="10.42578125" style="1136" customWidth="1"/>
    <col min="11785" max="11785" width="9.140625" style="1136"/>
    <col min="11786" max="11786" width="3.5703125" style="1136" customWidth="1"/>
    <col min="11787" max="11787" width="16.42578125" style="1136" customWidth="1"/>
    <col min="11788" max="11788" width="11.7109375" style="1136" customWidth="1"/>
    <col min="11789" max="11789" width="10.140625" style="1136" customWidth="1"/>
    <col min="11790" max="11790" width="15.85546875" style="1136" customWidth="1"/>
    <col min="11791" max="11791" width="3.85546875" style="1136" customWidth="1"/>
    <col min="11792" max="11792" width="16.42578125" style="1136" customWidth="1"/>
    <col min="11793" max="11793" width="11.28515625" style="1136" customWidth="1"/>
    <col min="11794" max="11794" width="10.28515625" style="1136" customWidth="1"/>
    <col min="11795" max="11795" width="10" style="1136" customWidth="1"/>
    <col min="11796" max="12031" width="9.140625" style="1136"/>
    <col min="12032" max="12032" width="4" style="1136" customWidth="1"/>
    <col min="12033" max="12033" width="15.140625" style="1136" customWidth="1"/>
    <col min="12034" max="12034" width="13.85546875" style="1136" customWidth="1"/>
    <col min="12035" max="12035" width="10.140625" style="1136" customWidth="1"/>
    <col min="12036" max="12036" width="9.140625" style="1136"/>
    <col min="12037" max="12037" width="3.42578125" style="1136" customWidth="1"/>
    <col min="12038" max="12038" width="19.5703125" style="1136" customWidth="1"/>
    <col min="12039" max="12039" width="12.28515625" style="1136" customWidth="1"/>
    <col min="12040" max="12040" width="10.42578125" style="1136" customWidth="1"/>
    <col min="12041" max="12041" width="9.140625" style="1136"/>
    <col min="12042" max="12042" width="3.5703125" style="1136" customWidth="1"/>
    <col min="12043" max="12043" width="16.42578125" style="1136" customWidth="1"/>
    <col min="12044" max="12044" width="11.7109375" style="1136" customWidth="1"/>
    <col min="12045" max="12045" width="10.140625" style="1136" customWidth="1"/>
    <col min="12046" max="12046" width="15.85546875" style="1136" customWidth="1"/>
    <col min="12047" max="12047" width="3.85546875" style="1136" customWidth="1"/>
    <col min="12048" max="12048" width="16.42578125" style="1136" customWidth="1"/>
    <col min="12049" max="12049" width="11.28515625" style="1136" customWidth="1"/>
    <col min="12050" max="12050" width="10.28515625" style="1136" customWidth="1"/>
    <col min="12051" max="12051" width="10" style="1136" customWidth="1"/>
    <col min="12052" max="12287" width="9.140625" style="1136"/>
    <col min="12288" max="12288" width="4" style="1136" customWidth="1"/>
    <col min="12289" max="12289" width="15.140625" style="1136" customWidth="1"/>
    <col min="12290" max="12290" width="13.85546875" style="1136" customWidth="1"/>
    <col min="12291" max="12291" width="10.140625" style="1136" customWidth="1"/>
    <col min="12292" max="12292" width="9.140625" style="1136"/>
    <col min="12293" max="12293" width="3.42578125" style="1136" customWidth="1"/>
    <col min="12294" max="12294" width="19.5703125" style="1136" customWidth="1"/>
    <col min="12295" max="12295" width="12.28515625" style="1136" customWidth="1"/>
    <col min="12296" max="12296" width="10.42578125" style="1136" customWidth="1"/>
    <col min="12297" max="12297" width="9.140625" style="1136"/>
    <col min="12298" max="12298" width="3.5703125" style="1136" customWidth="1"/>
    <col min="12299" max="12299" width="16.42578125" style="1136" customWidth="1"/>
    <col min="12300" max="12300" width="11.7109375" style="1136" customWidth="1"/>
    <col min="12301" max="12301" width="10.140625" style="1136" customWidth="1"/>
    <col min="12302" max="12302" width="15.85546875" style="1136" customWidth="1"/>
    <col min="12303" max="12303" width="3.85546875" style="1136" customWidth="1"/>
    <col min="12304" max="12304" width="16.42578125" style="1136" customWidth="1"/>
    <col min="12305" max="12305" width="11.28515625" style="1136" customWidth="1"/>
    <col min="12306" max="12306" width="10.28515625" style="1136" customWidth="1"/>
    <col min="12307" max="12307" width="10" style="1136" customWidth="1"/>
    <col min="12308" max="12543" width="9.140625" style="1136"/>
    <col min="12544" max="12544" width="4" style="1136" customWidth="1"/>
    <col min="12545" max="12545" width="15.140625" style="1136" customWidth="1"/>
    <col min="12546" max="12546" width="13.85546875" style="1136" customWidth="1"/>
    <col min="12547" max="12547" width="10.140625" style="1136" customWidth="1"/>
    <col min="12548" max="12548" width="9.140625" style="1136"/>
    <col min="12549" max="12549" width="3.42578125" style="1136" customWidth="1"/>
    <col min="12550" max="12550" width="19.5703125" style="1136" customWidth="1"/>
    <col min="12551" max="12551" width="12.28515625" style="1136" customWidth="1"/>
    <col min="12552" max="12552" width="10.42578125" style="1136" customWidth="1"/>
    <col min="12553" max="12553" width="9.140625" style="1136"/>
    <col min="12554" max="12554" width="3.5703125" style="1136" customWidth="1"/>
    <col min="12555" max="12555" width="16.42578125" style="1136" customWidth="1"/>
    <col min="12556" max="12556" width="11.7109375" style="1136" customWidth="1"/>
    <col min="12557" max="12557" width="10.140625" style="1136" customWidth="1"/>
    <col min="12558" max="12558" width="15.85546875" style="1136" customWidth="1"/>
    <col min="12559" max="12559" width="3.85546875" style="1136" customWidth="1"/>
    <col min="12560" max="12560" width="16.42578125" style="1136" customWidth="1"/>
    <col min="12561" max="12561" width="11.28515625" style="1136" customWidth="1"/>
    <col min="12562" max="12562" width="10.28515625" style="1136" customWidth="1"/>
    <col min="12563" max="12563" width="10" style="1136" customWidth="1"/>
    <col min="12564" max="12799" width="9.140625" style="1136"/>
    <col min="12800" max="12800" width="4" style="1136" customWidth="1"/>
    <col min="12801" max="12801" width="15.140625" style="1136" customWidth="1"/>
    <col min="12802" max="12802" width="13.85546875" style="1136" customWidth="1"/>
    <col min="12803" max="12803" width="10.140625" style="1136" customWidth="1"/>
    <col min="12804" max="12804" width="9.140625" style="1136"/>
    <col min="12805" max="12805" width="3.42578125" style="1136" customWidth="1"/>
    <col min="12806" max="12806" width="19.5703125" style="1136" customWidth="1"/>
    <col min="12807" max="12807" width="12.28515625" style="1136" customWidth="1"/>
    <col min="12808" max="12808" width="10.42578125" style="1136" customWidth="1"/>
    <col min="12809" max="12809" width="9.140625" style="1136"/>
    <col min="12810" max="12810" width="3.5703125" style="1136" customWidth="1"/>
    <col min="12811" max="12811" width="16.42578125" style="1136" customWidth="1"/>
    <col min="12812" max="12812" width="11.7109375" style="1136" customWidth="1"/>
    <col min="12813" max="12813" width="10.140625" style="1136" customWidth="1"/>
    <col min="12814" max="12814" width="15.85546875" style="1136" customWidth="1"/>
    <col min="12815" max="12815" width="3.85546875" style="1136" customWidth="1"/>
    <col min="12816" max="12816" width="16.42578125" style="1136" customWidth="1"/>
    <col min="12817" max="12817" width="11.28515625" style="1136" customWidth="1"/>
    <col min="12818" max="12818" width="10.28515625" style="1136" customWidth="1"/>
    <col min="12819" max="12819" width="10" style="1136" customWidth="1"/>
    <col min="12820" max="13055" width="9.140625" style="1136"/>
    <col min="13056" max="13056" width="4" style="1136" customWidth="1"/>
    <col min="13057" max="13057" width="15.140625" style="1136" customWidth="1"/>
    <col min="13058" max="13058" width="13.85546875" style="1136" customWidth="1"/>
    <col min="13059" max="13059" width="10.140625" style="1136" customWidth="1"/>
    <col min="13060" max="13060" width="9.140625" style="1136"/>
    <col min="13061" max="13061" width="3.42578125" style="1136" customWidth="1"/>
    <col min="13062" max="13062" width="19.5703125" style="1136" customWidth="1"/>
    <col min="13063" max="13063" width="12.28515625" style="1136" customWidth="1"/>
    <col min="13064" max="13064" width="10.42578125" style="1136" customWidth="1"/>
    <col min="13065" max="13065" width="9.140625" style="1136"/>
    <col min="13066" max="13066" width="3.5703125" style="1136" customWidth="1"/>
    <col min="13067" max="13067" width="16.42578125" style="1136" customWidth="1"/>
    <col min="13068" max="13068" width="11.7109375" style="1136" customWidth="1"/>
    <col min="13069" max="13069" width="10.140625" style="1136" customWidth="1"/>
    <col min="13070" max="13070" width="15.85546875" style="1136" customWidth="1"/>
    <col min="13071" max="13071" width="3.85546875" style="1136" customWidth="1"/>
    <col min="13072" max="13072" width="16.42578125" style="1136" customWidth="1"/>
    <col min="13073" max="13073" width="11.28515625" style="1136" customWidth="1"/>
    <col min="13074" max="13074" width="10.28515625" style="1136" customWidth="1"/>
    <col min="13075" max="13075" width="10" style="1136" customWidth="1"/>
    <col min="13076" max="13311" width="9.140625" style="1136"/>
    <col min="13312" max="13312" width="4" style="1136" customWidth="1"/>
    <col min="13313" max="13313" width="15.140625" style="1136" customWidth="1"/>
    <col min="13314" max="13314" width="13.85546875" style="1136" customWidth="1"/>
    <col min="13315" max="13315" width="10.140625" style="1136" customWidth="1"/>
    <col min="13316" max="13316" width="9.140625" style="1136"/>
    <col min="13317" max="13317" width="3.42578125" style="1136" customWidth="1"/>
    <col min="13318" max="13318" width="19.5703125" style="1136" customWidth="1"/>
    <col min="13319" max="13319" width="12.28515625" style="1136" customWidth="1"/>
    <col min="13320" max="13320" width="10.42578125" style="1136" customWidth="1"/>
    <col min="13321" max="13321" width="9.140625" style="1136"/>
    <col min="13322" max="13322" width="3.5703125" style="1136" customWidth="1"/>
    <col min="13323" max="13323" width="16.42578125" style="1136" customWidth="1"/>
    <col min="13324" max="13324" width="11.7109375" style="1136" customWidth="1"/>
    <col min="13325" max="13325" width="10.140625" style="1136" customWidth="1"/>
    <col min="13326" max="13326" width="15.85546875" style="1136" customWidth="1"/>
    <col min="13327" max="13327" width="3.85546875" style="1136" customWidth="1"/>
    <col min="13328" max="13328" width="16.42578125" style="1136" customWidth="1"/>
    <col min="13329" max="13329" width="11.28515625" style="1136" customWidth="1"/>
    <col min="13330" max="13330" width="10.28515625" style="1136" customWidth="1"/>
    <col min="13331" max="13331" width="10" style="1136" customWidth="1"/>
    <col min="13332" max="13567" width="9.140625" style="1136"/>
    <col min="13568" max="13568" width="4" style="1136" customWidth="1"/>
    <col min="13569" max="13569" width="15.140625" style="1136" customWidth="1"/>
    <col min="13570" max="13570" width="13.85546875" style="1136" customWidth="1"/>
    <col min="13571" max="13571" width="10.140625" style="1136" customWidth="1"/>
    <col min="13572" max="13572" width="9.140625" style="1136"/>
    <col min="13573" max="13573" width="3.42578125" style="1136" customWidth="1"/>
    <col min="13574" max="13574" width="19.5703125" style="1136" customWidth="1"/>
    <col min="13575" max="13575" width="12.28515625" style="1136" customWidth="1"/>
    <col min="13576" max="13576" width="10.42578125" style="1136" customWidth="1"/>
    <col min="13577" max="13577" width="9.140625" style="1136"/>
    <col min="13578" max="13578" width="3.5703125" style="1136" customWidth="1"/>
    <col min="13579" max="13579" width="16.42578125" style="1136" customWidth="1"/>
    <col min="13580" max="13580" width="11.7109375" style="1136" customWidth="1"/>
    <col min="13581" max="13581" width="10.140625" style="1136" customWidth="1"/>
    <col min="13582" max="13582" width="15.85546875" style="1136" customWidth="1"/>
    <col min="13583" max="13583" width="3.85546875" style="1136" customWidth="1"/>
    <col min="13584" max="13584" width="16.42578125" style="1136" customWidth="1"/>
    <col min="13585" max="13585" width="11.28515625" style="1136" customWidth="1"/>
    <col min="13586" max="13586" width="10.28515625" style="1136" customWidth="1"/>
    <col min="13587" max="13587" width="10" style="1136" customWidth="1"/>
    <col min="13588" max="13823" width="9.140625" style="1136"/>
    <col min="13824" max="13824" width="4" style="1136" customWidth="1"/>
    <col min="13825" max="13825" width="15.140625" style="1136" customWidth="1"/>
    <col min="13826" max="13826" width="13.85546875" style="1136" customWidth="1"/>
    <col min="13827" max="13827" width="10.140625" style="1136" customWidth="1"/>
    <col min="13828" max="13828" width="9.140625" style="1136"/>
    <col min="13829" max="13829" width="3.42578125" style="1136" customWidth="1"/>
    <col min="13830" max="13830" width="19.5703125" style="1136" customWidth="1"/>
    <col min="13831" max="13831" width="12.28515625" style="1136" customWidth="1"/>
    <col min="13832" max="13832" width="10.42578125" style="1136" customWidth="1"/>
    <col min="13833" max="13833" width="9.140625" style="1136"/>
    <col min="13834" max="13834" width="3.5703125" style="1136" customWidth="1"/>
    <col min="13835" max="13835" width="16.42578125" style="1136" customWidth="1"/>
    <col min="13836" max="13836" width="11.7109375" style="1136" customWidth="1"/>
    <col min="13837" max="13837" width="10.140625" style="1136" customWidth="1"/>
    <col min="13838" max="13838" width="15.85546875" style="1136" customWidth="1"/>
    <col min="13839" max="13839" width="3.85546875" style="1136" customWidth="1"/>
    <col min="13840" max="13840" width="16.42578125" style="1136" customWidth="1"/>
    <col min="13841" max="13841" width="11.28515625" style="1136" customWidth="1"/>
    <col min="13842" max="13842" width="10.28515625" style="1136" customWidth="1"/>
    <col min="13843" max="13843" width="10" style="1136" customWidth="1"/>
    <col min="13844" max="14079" width="9.140625" style="1136"/>
    <col min="14080" max="14080" width="4" style="1136" customWidth="1"/>
    <col min="14081" max="14081" width="15.140625" style="1136" customWidth="1"/>
    <col min="14082" max="14082" width="13.85546875" style="1136" customWidth="1"/>
    <col min="14083" max="14083" width="10.140625" style="1136" customWidth="1"/>
    <col min="14084" max="14084" width="9.140625" style="1136"/>
    <col min="14085" max="14085" width="3.42578125" style="1136" customWidth="1"/>
    <col min="14086" max="14086" width="19.5703125" style="1136" customWidth="1"/>
    <col min="14087" max="14087" width="12.28515625" style="1136" customWidth="1"/>
    <col min="14088" max="14088" width="10.42578125" style="1136" customWidth="1"/>
    <col min="14089" max="14089" width="9.140625" style="1136"/>
    <col min="14090" max="14090" width="3.5703125" style="1136" customWidth="1"/>
    <col min="14091" max="14091" width="16.42578125" style="1136" customWidth="1"/>
    <col min="14092" max="14092" width="11.7109375" style="1136" customWidth="1"/>
    <col min="14093" max="14093" width="10.140625" style="1136" customWidth="1"/>
    <col min="14094" max="14094" width="15.85546875" style="1136" customWidth="1"/>
    <col min="14095" max="14095" width="3.85546875" style="1136" customWidth="1"/>
    <col min="14096" max="14096" width="16.42578125" style="1136" customWidth="1"/>
    <col min="14097" max="14097" width="11.28515625" style="1136" customWidth="1"/>
    <col min="14098" max="14098" width="10.28515625" style="1136" customWidth="1"/>
    <col min="14099" max="14099" width="10" style="1136" customWidth="1"/>
    <col min="14100" max="14335" width="9.140625" style="1136"/>
    <col min="14336" max="14336" width="4" style="1136" customWidth="1"/>
    <col min="14337" max="14337" width="15.140625" style="1136" customWidth="1"/>
    <col min="14338" max="14338" width="13.85546875" style="1136" customWidth="1"/>
    <col min="14339" max="14339" width="10.140625" style="1136" customWidth="1"/>
    <col min="14340" max="14340" width="9.140625" style="1136"/>
    <col min="14341" max="14341" width="3.42578125" style="1136" customWidth="1"/>
    <col min="14342" max="14342" width="19.5703125" style="1136" customWidth="1"/>
    <col min="14343" max="14343" width="12.28515625" style="1136" customWidth="1"/>
    <col min="14344" max="14344" width="10.42578125" style="1136" customWidth="1"/>
    <col min="14345" max="14345" width="9.140625" style="1136"/>
    <col min="14346" max="14346" width="3.5703125" style="1136" customWidth="1"/>
    <col min="14347" max="14347" width="16.42578125" style="1136" customWidth="1"/>
    <col min="14348" max="14348" width="11.7109375" style="1136" customWidth="1"/>
    <col min="14349" max="14349" width="10.140625" style="1136" customWidth="1"/>
    <col min="14350" max="14350" width="15.85546875" style="1136" customWidth="1"/>
    <col min="14351" max="14351" width="3.85546875" style="1136" customWidth="1"/>
    <col min="14352" max="14352" width="16.42578125" style="1136" customWidth="1"/>
    <col min="14353" max="14353" width="11.28515625" style="1136" customWidth="1"/>
    <col min="14354" max="14354" width="10.28515625" style="1136" customWidth="1"/>
    <col min="14355" max="14355" width="10" style="1136" customWidth="1"/>
    <col min="14356" max="14591" width="9.140625" style="1136"/>
    <col min="14592" max="14592" width="4" style="1136" customWidth="1"/>
    <col min="14593" max="14593" width="15.140625" style="1136" customWidth="1"/>
    <col min="14594" max="14594" width="13.85546875" style="1136" customWidth="1"/>
    <col min="14595" max="14595" width="10.140625" style="1136" customWidth="1"/>
    <col min="14596" max="14596" width="9.140625" style="1136"/>
    <col min="14597" max="14597" width="3.42578125" style="1136" customWidth="1"/>
    <col min="14598" max="14598" width="19.5703125" style="1136" customWidth="1"/>
    <col min="14599" max="14599" width="12.28515625" style="1136" customWidth="1"/>
    <col min="14600" max="14600" width="10.42578125" style="1136" customWidth="1"/>
    <col min="14601" max="14601" width="9.140625" style="1136"/>
    <col min="14602" max="14602" width="3.5703125" style="1136" customWidth="1"/>
    <col min="14603" max="14603" width="16.42578125" style="1136" customWidth="1"/>
    <col min="14604" max="14604" width="11.7109375" style="1136" customWidth="1"/>
    <col min="14605" max="14605" width="10.140625" style="1136" customWidth="1"/>
    <col min="14606" max="14606" width="15.85546875" style="1136" customWidth="1"/>
    <col min="14607" max="14607" width="3.85546875" style="1136" customWidth="1"/>
    <col min="14608" max="14608" width="16.42578125" style="1136" customWidth="1"/>
    <col min="14609" max="14609" width="11.28515625" style="1136" customWidth="1"/>
    <col min="14610" max="14610" width="10.28515625" style="1136" customWidth="1"/>
    <col min="14611" max="14611" width="10" style="1136" customWidth="1"/>
    <col min="14612" max="14847" width="9.140625" style="1136"/>
    <col min="14848" max="14848" width="4" style="1136" customWidth="1"/>
    <col min="14849" max="14849" width="15.140625" style="1136" customWidth="1"/>
    <col min="14850" max="14850" width="13.85546875" style="1136" customWidth="1"/>
    <col min="14851" max="14851" width="10.140625" style="1136" customWidth="1"/>
    <col min="14852" max="14852" width="9.140625" style="1136"/>
    <col min="14853" max="14853" width="3.42578125" style="1136" customWidth="1"/>
    <col min="14854" max="14854" width="19.5703125" style="1136" customWidth="1"/>
    <col min="14855" max="14855" width="12.28515625" style="1136" customWidth="1"/>
    <col min="14856" max="14856" width="10.42578125" style="1136" customWidth="1"/>
    <col min="14857" max="14857" width="9.140625" style="1136"/>
    <col min="14858" max="14858" width="3.5703125" style="1136" customWidth="1"/>
    <col min="14859" max="14859" width="16.42578125" style="1136" customWidth="1"/>
    <col min="14860" max="14860" width="11.7109375" style="1136" customWidth="1"/>
    <col min="14861" max="14861" width="10.140625" style="1136" customWidth="1"/>
    <col min="14862" max="14862" width="15.85546875" style="1136" customWidth="1"/>
    <col min="14863" max="14863" width="3.85546875" style="1136" customWidth="1"/>
    <col min="14864" max="14864" width="16.42578125" style="1136" customWidth="1"/>
    <col min="14865" max="14865" width="11.28515625" style="1136" customWidth="1"/>
    <col min="14866" max="14866" width="10.28515625" style="1136" customWidth="1"/>
    <col min="14867" max="14867" width="10" style="1136" customWidth="1"/>
    <col min="14868" max="15103" width="9.140625" style="1136"/>
    <col min="15104" max="15104" width="4" style="1136" customWidth="1"/>
    <col min="15105" max="15105" width="15.140625" style="1136" customWidth="1"/>
    <col min="15106" max="15106" width="13.85546875" style="1136" customWidth="1"/>
    <col min="15107" max="15107" width="10.140625" style="1136" customWidth="1"/>
    <col min="15108" max="15108" width="9.140625" style="1136"/>
    <col min="15109" max="15109" width="3.42578125" style="1136" customWidth="1"/>
    <col min="15110" max="15110" width="19.5703125" style="1136" customWidth="1"/>
    <col min="15111" max="15111" width="12.28515625" style="1136" customWidth="1"/>
    <col min="15112" max="15112" width="10.42578125" style="1136" customWidth="1"/>
    <col min="15113" max="15113" width="9.140625" style="1136"/>
    <col min="15114" max="15114" width="3.5703125" style="1136" customWidth="1"/>
    <col min="15115" max="15115" width="16.42578125" style="1136" customWidth="1"/>
    <col min="15116" max="15116" width="11.7109375" style="1136" customWidth="1"/>
    <col min="15117" max="15117" width="10.140625" style="1136" customWidth="1"/>
    <col min="15118" max="15118" width="15.85546875" style="1136" customWidth="1"/>
    <col min="15119" max="15119" width="3.85546875" style="1136" customWidth="1"/>
    <col min="15120" max="15120" width="16.42578125" style="1136" customWidth="1"/>
    <col min="15121" max="15121" width="11.28515625" style="1136" customWidth="1"/>
    <col min="15122" max="15122" width="10.28515625" style="1136" customWidth="1"/>
    <col min="15123" max="15123" width="10" style="1136" customWidth="1"/>
    <col min="15124" max="15359" width="9.140625" style="1136"/>
    <col min="15360" max="15360" width="4" style="1136" customWidth="1"/>
    <col min="15361" max="15361" width="15.140625" style="1136" customWidth="1"/>
    <col min="15362" max="15362" width="13.85546875" style="1136" customWidth="1"/>
    <col min="15363" max="15363" width="10.140625" style="1136" customWidth="1"/>
    <col min="15364" max="15364" width="9.140625" style="1136"/>
    <col min="15365" max="15365" width="3.42578125" style="1136" customWidth="1"/>
    <col min="15366" max="15366" width="19.5703125" style="1136" customWidth="1"/>
    <col min="15367" max="15367" width="12.28515625" style="1136" customWidth="1"/>
    <col min="15368" max="15368" width="10.42578125" style="1136" customWidth="1"/>
    <col min="15369" max="15369" width="9.140625" style="1136"/>
    <col min="15370" max="15370" width="3.5703125" style="1136" customWidth="1"/>
    <col min="15371" max="15371" width="16.42578125" style="1136" customWidth="1"/>
    <col min="15372" max="15372" width="11.7109375" style="1136" customWidth="1"/>
    <col min="15373" max="15373" width="10.140625" style="1136" customWidth="1"/>
    <col min="15374" max="15374" width="15.85546875" style="1136" customWidth="1"/>
    <col min="15375" max="15375" width="3.85546875" style="1136" customWidth="1"/>
    <col min="15376" max="15376" width="16.42578125" style="1136" customWidth="1"/>
    <col min="15377" max="15377" width="11.28515625" style="1136" customWidth="1"/>
    <col min="15378" max="15378" width="10.28515625" style="1136" customWidth="1"/>
    <col min="15379" max="15379" width="10" style="1136" customWidth="1"/>
    <col min="15380" max="15615" width="9.140625" style="1136"/>
    <col min="15616" max="15616" width="4" style="1136" customWidth="1"/>
    <col min="15617" max="15617" width="15.140625" style="1136" customWidth="1"/>
    <col min="15618" max="15618" width="13.85546875" style="1136" customWidth="1"/>
    <col min="15619" max="15619" width="10.140625" style="1136" customWidth="1"/>
    <col min="15620" max="15620" width="9.140625" style="1136"/>
    <col min="15621" max="15621" width="3.42578125" style="1136" customWidth="1"/>
    <col min="15622" max="15622" width="19.5703125" style="1136" customWidth="1"/>
    <col min="15623" max="15623" width="12.28515625" style="1136" customWidth="1"/>
    <col min="15624" max="15624" width="10.42578125" style="1136" customWidth="1"/>
    <col min="15625" max="15625" width="9.140625" style="1136"/>
    <col min="15626" max="15626" width="3.5703125" style="1136" customWidth="1"/>
    <col min="15627" max="15627" width="16.42578125" style="1136" customWidth="1"/>
    <col min="15628" max="15628" width="11.7109375" style="1136" customWidth="1"/>
    <col min="15629" max="15629" width="10.140625" style="1136" customWidth="1"/>
    <col min="15630" max="15630" width="15.85546875" style="1136" customWidth="1"/>
    <col min="15631" max="15631" width="3.85546875" style="1136" customWidth="1"/>
    <col min="15632" max="15632" width="16.42578125" style="1136" customWidth="1"/>
    <col min="15633" max="15633" width="11.28515625" style="1136" customWidth="1"/>
    <col min="15634" max="15634" width="10.28515625" style="1136" customWidth="1"/>
    <col min="15635" max="15635" width="10" style="1136" customWidth="1"/>
    <col min="15636" max="15871" width="9.140625" style="1136"/>
    <col min="15872" max="15872" width="4" style="1136" customWidth="1"/>
    <col min="15873" max="15873" width="15.140625" style="1136" customWidth="1"/>
    <col min="15874" max="15874" width="13.85546875" style="1136" customWidth="1"/>
    <col min="15875" max="15875" width="10.140625" style="1136" customWidth="1"/>
    <col min="15876" max="15876" width="9.140625" style="1136"/>
    <col min="15877" max="15877" width="3.42578125" style="1136" customWidth="1"/>
    <col min="15878" max="15878" width="19.5703125" style="1136" customWidth="1"/>
    <col min="15879" max="15879" width="12.28515625" style="1136" customWidth="1"/>
    <col min="15880" max="15880" width="10.42578125" style="1136" customWidth="1"/>
    <col min="15881" max="15881" width="9.140625" style="1136"/>
    <col min="15882" max="15882" width="3.5703125" style="1136" customWidth="1"/>
    <col min="15883" max="15883" width="16.42578125" style="1136" customWidth="1"/>
    <col min="15884" max="15884" width="11.7109375" style="1136" customWidth="1"/>
    <col min="15885" max="15885" width="10.140625" style="1136" customWidth="1"/>
    <col min="15886" max="15886" width="15.85546875" style="1136" customWidth="1"/>
    <col min="15887" max="15887" width="3.85546875" style="1136" customWidth="1"/>
    <col min="15888" max="15888" width="16.42578125" style="1136" customWidth="1"/>
    <col min="15889" max="15889" width="11.28515625" style="1136" customWidth="1"/>
    <col min="15890" max="15890" width="10.28515625" style="1136" customWidth="1"/>
    <col min="15891" max="15891" width="10" style="1136" customWidth="1"/>
    <col min="15892" max="16127" width="9.140625" style="1136"/>
    <col min="16128" max="16128" width="4" style="1136" customWidth="1"/>
    <col min="16129" max="16129" width="15.140625" style="1136" customWidth="1"/>
    <col min="16130" max="16130" width="13.85546875" style="1136" customWidth="1"/>
    <col min="16131" max="16131" width="10.140625" style="1136" customWidth="1"/>
    <col min="16132" max="16132" width="9.140625" style="1136"/>
    <col min="16133" max="16133" width="3.42578125" style="1136" customWidth="1"/>
    <col min="16134" max="16134" width="19.5703125" style="1136" customWidth="1"/>
    <col min="16135" max="16135" width="12.28515625" style="1136" customWidth="1"/>
    <col min="16136" max="16136" width="10.42578125" style="1136" customWidth="1"/>
    <col min="16137" max="16137" width="9.140625" style="1136"/>
    <col min="16138" max="16138" width="3.5703125" style="1136" customWidth="1"/>
    <col min="16139" max="16139" width="16.42578125" style="1136" customWidth="1"/>
    <col min="16140" max="16140" width="11.7109375" style="1136" customWidth="1"/>
    <col min="16141" max="16141" width="10.140625" style="1136" customWidth="1"/>
    <col min="16142" max="16142" width="15.85546875" style="1136" customWidth="1"/>
    <col min="16143" max="16143" width="3.85546875" style="1136" customWidth="1"/>
    <col min="16144" max="16144" width="16.42578125" style="1136" customWidth="1"/>
    <col min="16145" max="16145" width="11.28515625" style="1136" customWidth="1"/>
    <col min="16146" max="16146" width="10.28515625" style="1136" customWidth="1"/>
    <col min="16147" max="16147" width="10" style="1136" customWidth="1"/>
    <col min="16148" max="16384" width="9.140625" style="1136"/>
  </cols>
  <sheetData>
    <row r="1" spans="1:27" ht="18.75">
      <c r="A1" s="587" t="s">
        <v>303</v>
      </c>
    </row>
    <row r="2" spans="1:27" ht="18" customHeight="1">
      <c r="A2" s="1416" t="s">
        <v>481</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row>
    <row r="3" spans="1:27" ht="18" customHeight="1">
      <c r="A3" s="1419" t="s">
        <v>482</v>
      </c>
      <c r="B3" s="1419"/>
      <c r="C3" s="1419"/>
      <c r="D3" s="1419"/>
      <c r="E3" s="1419"/>
      <c r="F3" s="1419"/>
      <c r="G3" s="141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8801.4249999999993</v>
      </c>
      <c r="C8" s="603">
        <v>13649</v>
      </c>
      <c r="D8" s="731">
        <v>2.1490388148797819</v>
      </c>
      <c r="E8" s="826"/>
      <c r="F8" s="825" t="s">
        <v>209</v>
      </c>
      <c r="G8" s="603">
        <v>2382.5360000000001</v>
      </c>
      <c r="H8" s="888">
        <v>12848</v>
      </c>
      <c r="I8" s="889">
        <v>2.4592549163711133</v>
      </c>
      <c r="J8" s="659"/>
      <c r="K8" s="743" t="s">
        <v>194</v>
      </c>
      <c r="L8" s="603">
        <v>6854.1360000000004</v>
      </c>
      <c r="M8" s="603">
        <v>1977.701</v>
      </c>
      <c r="N8" s="731">
        <v>3.4657089216216206</v>
      </c>
      <c r="O8" s="659"/>
      <c r="P8" s="743" t="s">
        <v>464</v>
      </c>
      <c r="Q8" s="603">
        <v>2910.538</v>
      </c>
      <c r="R8" s="603">
        <v>666.26900000000001</v>
      </c>
      <c r="S8" s="731">
        <v>4.3684127582102725</v>
      </c>
    </row>
    <row r="9" spans="1:27" ht="15.75">
      <c r="A9" s="606" t="s">
        <v>209</v>
      </c>
      <c r="B9" s="605">
        <v>5342.0050000000001</v>
      </c>
      <c r="C9" s="605">
        <v>19030</v>
      </c>
      <c r="D9" s="650">
        <v>1.9345593015023421</v>
      </c>
      <c r="E9" s="827"/>
      <c r="F9" s="606" t="s">
        <v>464</v>
      </c>
      <c r="G9" s="605">
        <v>731.27099999999996</v>
      </c>
      <c r="H9" s="607">
        <v>2767</v>
      </c>
      <c r="I9" s="651">
        <v>3.5401667279874518</v>
      </c>
      <c r="J9" s="659"/>
      <c r="K9" s="604" t="s">
        <v>200</v>
      </c>
      <c r="L9" s="605">
        <v>4812.5309999999999</v>
      </c>
      <c r="M9" s="605">
        <v>1654.9870000000001</v>
      </c>
      <c r="N9" s="650">
        <v>2.9078965574956177</v>
      </c>
      <c r="O9" s="659"/>
      <c r="P9" s="604" t="s">
        <v>194</v>
      </c>
      <c r="Q9" s="605">
        <v>2192.6930000000002</v>
      </c>
      <c r="R9" s="605">
        <v>600.23199999999997</v>
      </c>
      <c r="S9" s="650">
        <v>3.6530758106865351</v>
      </c>
    </row>
    <row r="10" spans="1:27" ht="16.5" thickBot="1">
      <c r="A10" s="606" t="s">
        <v>196</v>
      </c>
      <c r="B10" s="605">
        <v>4758.8339999999998</v>
      </c>
      <c r="C10" s="605">
        <v>4691</v>
      </c>
      <c r="D10" s="650">
        <v>1.6928129243073862</v>
      </c>
      <c r="E10" s="826"/>
      <c r="F10" s="606" t="s">
        <v>213</v>
      </c>
      <c r="G10" s="605">
        <v>632.428</v>
      </c>
      <c r="H10" s="607">
        <v>3070</v>
      </c>
      <c r="I10" s="651">
        <v>3.2237293492167867</v>
      </c>
      <c r="J10" s="659"/>
      <c r="K10" s="604" t="s">
        <v>211</v>
      </c>
      <c r="L10" s="605">
        <v>3358.2840000000001</v>
      </c>
      <c r="M10" s="605">
        <v>743.39200000000005</v>
      </c>
      <c r="N10" s="650">
        <v>4.517514312771727</v>
      </c>
      <c r="O10" s="659"/>
      <c r="P10" s="604" t="s">
        <v>196</v>
      </c>
      <c r="Q10" s="605">
        <v>2003.4570000000001</v>
      </c>
      <c r="R10" s="605">
        <v>636.50599999999997</v>
      </c>
      <c r="S10" s="650">
        <v>3.1475854116064896</v>
      </c>
    </row>
    <row r="11" spans="1:27" ht="16.5" thickBot="1">
      <c r="A11" s="606" t="s">
        <v>464</v>
      </c>
      <c r="B11" s="605">
        <v>4065.8139999999999</v>
      </c>
      <c r="C11" s="607">
        <v>9314</v>
      </c>
      <c r="D11" s="651">
        <v>3.2453685928775826</v>
      </c>
      <c r="E11" s="827"/>
      <c r="F11" s="1033" t="s">
        <v>321</v>
      </c>
      <c r="G11" s="608">
        <v>3927.268</v>
      </c>
      <c r="H11" s="1092">
        <v>19476</v>
      </c>
      <c r="I11" s="1093">
        <v>2.7722080927140444</v>
      </c>
      <c r="J11" s="659"/>
      <c r="K11" s="604" t="s">
        <v>196</v>
      </c>
      <c r="L11" s="605">
        <v>3076.366</v>
      </c>
      <c r="M11" s="605">
        <v>949.00699999999995</v>
      </c>
      <c r="N11" s="650">
        <v>3.2416683965450206</v>
      </c>
      <c r="O11" s="659"/>
      <c r="P11" s="604" t="s">
        <v>193</v>
      </c>
      <c r="Q11" s="605">
        <v>1385.6679999999999</v>
      </c>
      <c r="R11" s="605">
        <v>217.80500000000001</v>
      </c>
      <c r="S11" s="650">
        <v>6.3619659787424521</v>
      </c>
    </row>
    <row r="12" spans="1:27" ht="15.75">
      <c r="A12" s="606" t="s">
        <v>194</v>
      </c>
      <c r="B12" s="605">
        <v>3384.9059999999999</v>
      </c>
      <c r="C12" s="605">
        <v>2769</v>
      </c>
      <c r="D12" s="650">
        <v>2.6018024804282911</v>
      </c>
      <c r="E12" s="827"/>
      <c r="F12"/>
      <c r="G12"/>
      <c r="H12"/>
      <c r="I12"/>
      <c r="J12" s="659"/>
      <c r="K12" s="604" t="s">
        <v>464</v>
      </c>
      <c r="L12" s="605">
        <v>2939.85</v>
      </c>
      <c r="M12" s="605">
        <v>672.25699999999995</v>
      </c>
      <c r="N12" s="650">
        <v>4.3731043336105095</v>
      </c>
      <c r="O12" s="659"/>
      <c r="P12" s="604" t="s">
        <v>211</v>
      </c>
      <c r="Q12" s="605">
        <v>1163.03</v>
      </c>
      <c r="R12" s="605">
        <v>241.56399999999999</v>
      </c>
      <c r="S12" s="650">
        <v>4.8145832988359194</v>
      </c>
    </row>
    <row r="13" spans="1:27" ht="15.75">
      <c r="A13" s="606" t="s">
        <v>213</v>
      </c>
      <c r="B13" s="605">
        <v>2388.0459999999998</v>
      </c>
      <c r="C13" s="607">
        <v>6757</v>
      </c>
      <c r="D13" s="651">
        <v>1.8158084830383332</v>
      </c>
      <c r="E13" s="827"/>
      <c r="F13"/>
      <c r="G13"/>
      <c r="H13"/>
      <c r="I13"/>
      <c r="J13" s="659"/>
      <c r="K13" s="604" t="s">
        <v>191</v>
      </c>
      <c r="L13" s="605">
        <v>1803.6489999999999</v>
      </c>
      <c r="M13" s="605">
        <v>725.06</v>
      </c>
      <c r="N13" s="650">
        <v>2.4875858549637271</v>
      </c>
      <c r="O13" s="659"/>
      <c r="P13" s="604" t="s">
        <v>200</v>
      </c>
      <c r="Q13" s="605">
        <v>859.13900000000001</v>
      </c>
      <c r="R13" s="605">
        <v>475.47</v>
      </c>
      <c r="S13" s="650">
        <v>1.8069257787031778</v>
      </c>
    </row>
    <row r="14" spans="1:27" ht="15.75">
      <c r="A14" s="606" t="s">
        <v>205</v>
      </c>
      <c r="B14" s="605">
        <v>2330.63</v>
      </c>
      <c r="C14" s="605">
        <v>1506</v>
      </c>
      <c r="D14" s="650">
        <v>2.9630858617642764</v>
      </c>
      <c r="E14" s="827"/>
      <c r="J14" s="659"/>
      <c r="K14" s="604" t="s">
        <v>212</v>
      </c>
      <c r="L14" s="605">
        <v>854.06100000000004</v>
      </c>
      <c r="M14" s="605">
        <v>363.65800000000002</v>
      </c>
      <c r="N14" s="650">
        <v>2.3485280125832513</v>
      </c>
      <c r="O14" s="659"/>
      <c r="P14" s="604" t="s">
        <v>191</v>
      </c>
      <c r="Q14" s="605">
        <v>358.04700000000003</v>
      </c>
      <c r="R14" s="605">
        <v>77.337999999999994</v>
      </c>
      <c r="S14" s="650">
        <v>4.6296387286974072</v>
      </c>
    </row>
    <row r="15" spans="1:27" ht="15.75">
      <c r="A15" s="606" t="s">
        <v>210</v>
      </c>
      <c r="B15" s="605">
        <v>1389.74</v>
      </c>
      <c r="C15" s="605">
        <v>2233</v>
      </c>
      <c r="D15" s="650">
        <v>2.0812622896071669</v>
      </c>
      <c r="E15" s="827"/>
      <c r="J15" s="659"/>
      <c r="K15" s="604" t="s">
        <v>209</v>
      </c>
      <c r="L15" s="605">
        <v>836.84799999999996</v>
      </c>
      <c r="M15" s="605">
        <v>229.602</v>
      </c>
      <c r="N15" s="650">
        <v>3.6447766134441335</v>
      </c>
      <c r="O15" s="659"/>
      <c r="P15" s="604" t="s">
        <v>205</v>
      </c>
      <c r="Q15" s="605">
        <v>258.73500000000001</v>
      </c>
      <c r="R15" s="605">
        <v>56.636000000000003</v>
      </c>
      <c r="S15" s="650">
        <v>4.5683840666713751</v>
      </c>
    </row>
    <row r="16" spans="1:27" ht="15.75">
      <c r="A16" s="606" t="s">
        <v>191</v>
      </c>
      <c r="B16" s="605">
        <v>1066.058</v>
      </c>
      <c r="C16" s="605">
        <v>4504</v>
      </c>
      <c r="D16" s="650">
        <v>2.7915096637016128</v>
      </c>
      <c r="E16" s="827"/>
      <c r="J16" s="659"/>
      <c r="K16" s="604" t="s">
        <v>193</v>
      </c>
      <c r="L16" s="605">
        <v>432.42200000000003</v>
      </c>
      <c r="M16" s="605">
        <v>124.30500000000001</v>
      </c>
      <c r="N16" s="650">
        <v>3.4787176702465707</v>
      </c>
      <c r="O16" s="659"/>
      <c r="P16" s="604" t="s">
        <v>208</v>
      </c>
      <c r="Q16" s="605">
        <v>212.172</v>
      </c>
      <c r="R16" s="605">
        <v>70.263000000000005</v>
      </c>
      <c r="S16" s="650">
        <v>3.019683190299304</v>
      </c>
    </row>
    <row r="17" spans="1:19" ht="16.5" thickBot="1">
      <c r="A17" s="606" t="s">
        <v>192</v>
      </c>
      <c r="B17" s="605">
        <v>1032.8040000000001</v>
      </c>
      <c r="C17" s="605">
        <v>1089</v>
      </c>
      <c r="D17" s="650">
        <v>2.0009764603312994</v>
      </c>
      <c r="E17" s="826"/>
      <c r="J17" s="659"/>
      <c r="K17" s="604" t="s">
        <v>204</v>
      </c>
      <c r="L17" s="605">
        <v>336.13099999999997</v>
      </c>
      <c r="M17" s="605">
        <v>148.483</v>
      </c>
      <c r="N17" s="650">
        <v>2.2637675693513732</v>
      </c>
      <c r="O17" s="659"/>
      <c r="P17" s="604" t="s">
        <v>209</v>
      </c>
      <c r="Q17" s="605">
        <v>181.511</v>
      </c>
      <c r="R17" s="605">
        <v>145.77799999999999</v>
      </c>
      <c r="S17" s="650">
        <v>1.2451192909766906</v>
      </c>
    </row>
    <row r="18" spans="1:19" ht="16.5" thickBot="1">
      <c r="A18" s="1033" t="s">
        <v>321</v>
      </c>
      <c r="B18" s="608">
        <v>36237.902000000002</v>
      </c>
      <c r="C18" s="608">
        <v>67742</v>
      </c>
      <c r="D18" s="730">
        <v>2.1864201210564929</v>
      </c>
      <c r="E18" s="828"/>
      <c r="K18" s="604" t="s">
        <v>208</v>
      </c>
      <c r="L18" s="605">
        <v>307.43099999999998</v>
      </c>
      <c r="M18" s="605">
        <v>86.653999999999996</v>
      </c>
      <c r="N18" s="650">
        <v>3.5477992937429317</v>
      </c>
      <c r="O18" s="659"/>
      <c r="P18" s="604" t="s">
        <v>479</v>
      </c>
      <c r="Q18" s="605">
        <v>79.599999999999994</v>
      </c>
      <c r="R18" s="605">
        <v>46.021000000000001</v>
      </c>
      <c r="S18" s="650">
        <v>1.7296451619912647</v>
      </c>
    </row>
    <row r="19" spans="1:19" ht="16.5" thickBot="1">
      <c r="A19"/>
      <c r="B19"/>
      <c r="C19"/>
      <c r="D19"/>
      <c r="E19" s="829"/>
      <c r="J19" s="659"/>
      <c r="K19" s="941" t="s">
        <v>321</v>
      </c>
      <c r="L19" s="608">
        <v>26691.155999999999</v>
      </c>
      <c r="M19" s="608">
        <v>7809.1660000000002</v>
      </c>
      <c r="N19" s="730">
        <v>3.4179265750017351</v>
      </c>
      <c r="O19" s="659"/>
      <c r="P19" s="604" t="s">
        <v>192</v>
      </c>
      <c r="Q19" s="605">
        <v>74.667000000000002</v>
      </c>
      <c r="R19" s="605">
        <v>26.994</v>
      </c>
      <c r="S19" s="650">
        <v>2.7660591242498334</v>
      </c>
    </row>
    <row r="20" spans="1:19" ht="15" customHeight="1" thickBot="1">
      <c r="A20"/>
      <c r="B20"/>
      <c r="C20"/>
      <c r="D20"/>
      <c r="E20" s="829"/>
      <c r="J20" s="659"/>
      <c r="K20"/>
      <c r="L20"/>
      <c r="M20"/>
      <c r="N20"/>
      <c r="O20" s="659"/>
      <c r="P20" s="941" t="s">
        <v>321</v>
      </c>
      <c r="Q20" s="608">
        <v>11854.314</v>
      </c>
      <c r="R20" s="608">
        <v>3282.837</v>
      </c>
      <c r="S20" s="730">
        <v>3.6109968298761101</v>
      </c>
    </row>
    <row r="21" spans="1:19">
      <c r="A21"/>
      <c r="B21"/>
      <c r="C21"/>
      <c r="D21"/>
      <c r="E21" s="830"/>
      <c r="J21" s="659"/>
      <c r="K21"/>
      <c r="L21"/>
      <c r="M21"/>
      <c r="N21"/>
      <c r="P21"/>
      <c r="Q21"/>
      <c r="R21"/>
      <c r="S21"/>
    </row>
    <row r="22" spans="1:19">
      <c r="F22" s="1105"/>
      <c r="K22"/>
      <c r="L22"/>
      <c r="M22"/>
      <c r="N22"/>
      <c r="P22"/>
      <c r="Q22"/>
      <c r="R22"/>
      <c r="S22"/>
    </row>
    <row r="23" spans="1:19">
      <c r="K23"/>
      <c r="L23"/>
      <c r="M23"/>
      <c r="N23"/>
      <c r="P23"/>
      <c r="Q23"/>
      <c r="R23"/>
      <c r="S23"/>
    </row>
    <row r="24" spans="1:19">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s="106"/>
      <c r="K31"/>
      <c r="L31"/>
      <c r="M31"/>
      <c r="N31"/>
      <c r="P31"/>
      <c r="Q31"/>
      <c r="R31"/>
      <c r="S31"/>
    </row>
    <row r="32" spans="1:19">
      <c r="A32"/>
      <c r="B32"/>
      <c r="C32"/>
      <c r="D32"/>
      <c r="E32"/>
      <c r="F32"/>
      <c r="G32"/>
      <c r="H32"/>
      <c r="I32"/>
      <c r="J32" s="106"/>
      <c r="K32"/>
      <c r="L32"/>
      <c r="M32"/>
      <c r="N32"/>
      <c r="P32"/>
      <c r="Q32"/>
      <c r="R32"/>
      <c r="S32"/>
    </row>
    <row r="33" spans="1:14">
      <c r="A33"/>
      <c r="B33"/>
      <c r="C33"/>
      <c r="D33"/>
      <c r="E33"/>
      <c r="F33"/>
      <c r="G33"/>
      <c r="H33"/>
      <c r="I33"/>
      <c r="J33" s="106"/>
      <c r="K33"/>
      <c r="L33"/>
      <c r="M33"/>
      <c r="N33"/>
    </row>
    <row r="34" spans="1:14">
      <c r="A34"/>
      <c r="B34"/>
      <c r="C34"/>
      <c r="D34"/>
      <c r="E34"/>
      <c r="F34"/>
      <c r="G34"/>
      <c r="H34"/>
      <c r="I34"/>
      <c r="J34" s="106"/>
    </row>
    <row r="35" spans="1:14">
      <c r="A35"/>
      <c r="B35"/>
      <c r="C35"/>
      <c r="D35"/>
      <c r="E35"/>
      <c r="F35"/>
      <c r="G35"/>
      <c r="H35"/>
      <c r="I35"/>
      <c r="J35" s="106"/>
      <c r="K35" s="106"/>
    </row>
    <row r="36" spans="1:14">
      <c r="A36"/>
      <c r="B36"/>
      <c r="C36"/>
      <c r="D36"/>
      <c r="E36"/>
      <c r="F36"/>
      <c r="G36"/>
      <c r="H36"/>
      <c r="I36"/>
      <c r="J36" s="106"/>
      <c r="K36" s="106"/>
    </row>
    <row r="37" spans="1:14">
      <c r="A37"/>
      <c r="B37"/>
      <c r="C37"/>
      <c r="D37"/>
      <c r="E37"/>
      <c r="F37"/>
      <c r="G37"/>
      <c r="H37"/>
      <c r="I37"/>
      <c r="J37" s="106"/>
      <c r="K37" s="106"/>
    </row>
    <row r="38" spans="1:14">
      <c r="A38"/>
      <c r="B38"/>
      <c r="C38"/>
      <c r="D38"/>
      <c r="E38"/>
      <c r="F38"/>
      <c r="G38"/>
      <c r="H38"/>
      <c r="I38"/>
      <c r="J38" s="106"/>
      <c r="K38" s="106"/>
    </row>
    <row r="39" spans="1:14">
      <c r="A39"/>
      <c r="B39"/>
      <c r="C39"/>
      <c r="D39"/>
      <c r="E39"/>
      <c r="F39"/>
      <c r="G39"/>
      <c r="H39"/>
      <c r="I39"/>
      <c r="J39" s="106"/>
      <c r="K39" s="106"/>
    </row>
    <row r="40" spans="1:14">
      <c r="A40"/>
      <c r="B40"/>
      <c r="C40"/>
      <c r="D40"/>
      <c r="E40"/>
      <c r="F40"/>
      <c r="G40"/>
      <c r="H40"/>
      <c r="I40"/>
      <c r="J40" s="106"/>
      <c r="K40" s="106"/>
    </row>
    <row r="41" spans="1:14">
      <c r="A41"/>
      <c r="B41"/>
      <c r="C41"/>
      <c r="D41"/>
      <c r="E41"/>
      <c r="F41"/>
      <c r="G41"/>
      <c r="H41"/>
      <c r="I41"/>
      <c r="J41" s="106"/>
      <c r="K41" s="106"/>
    </row>
    <row r="42" spans="1:14">
      <c r="A42"/>
      <c r="B42"/>
      <c r="C42"/>
      <c r="D42"/>
      <c r="E42"/>
      <c r="F42"/>
      <c r="G42"/>
      <c r="H42"/>
      <c r="I42"/>
      <c r="J42" s="106"/>
      <c r="K42" s="106"/>
    </row>
    <row r="43" spans="1:14">
      <c r="A43"/>
      <c r="B43"/>
      <c r="C43"/>
      <c r="D43"/>
      <c r="E43"/>
      <c r="F43"/>
      <c r="G43"/>
      <c r="H43"/>
      <c r="I43"/>
      <c r="J43" s="106"/>
      <c r="K43" s="106"/>
    </row>
    <row r="44" spans="1:14">
      <c r="A44"/>
      <c r="B44"/>
      <c r="C44"/>
      <c r="D44"/>
      <c r="E44"/>
      <c r="F44"/>
      <c r="G44"/>
      <c r="H44"/>
      <c r="I44"/>
      <c r="J44" s="106"/>
      <c r="K44" s="106"/>
    </row>
    <row r="45" spans="1:14">
      <c r="A45"/>
      <c r="B45"/>
      <c r="C45"/>
      <c r="D45"/>
      <c r="E45"/>
      <c r="F45"/>
      <c r="G45"/>
      <c r="H45"/>
      <c r="I45"/>
      <c r="J45" s="106"/>
      <c r="K45" s="106"/>
    </row>
    <row r="46" spans="1:14">
      <c r="A46"/>
      <c r="B46"/>
      <c r="C46"/>
      <c r="D46"/>
      <c r="E46"/>
      <c r="F46"/>
      <c r="G46"/>
      <c r="H46"/>
      <c r="I46"/>
      <c r="J46" s="106"/>
      <c r="K46" s="106"/>
    </row>
    <row r="47" spans="1:14">
      <c r="A47"/>
      <c r="B47"/>
      <c r="C47"/>
      <c r="D47"/>
      <c r="E47"/>
      <c r="F47"/>
      <c r="G47"/>
      <c r="H47"/>
      <c r="I47"/>
      <c r="J47" s="106"/>
      <c r="K47" s="106"/>
    </row>
    <row r="48" spans="1:14">
      <c r="A48"/>
      <c r="B48"/>
      <c r="C48"/>
      <c r="D48"/>
      <c r="E48"/>
      <c r="F48"/>
      <c r="G48"/>
      <c r="H48"/>
      <c r="I48"/>
      <c r="J48" s="106"/>
      <c r="K48" s="106"/>
    </row>
    <row r="49" spans="1:11">
      <c r="A49"/>
      <c r="B49"/>
      <c r="C49"/>
      <c r="D49"/>
      <c r="E49"/>
      <c r="F49"/>
      <c r="G49"/>
      <c r="H49"/>
      <c r="I49"/>
      <c r="J49" s="106"/>
      <c r="K49" s="106"/>
    </row>
    <row r="50" spans="1:11">
      <c r="A50"/>
      <c r="B50"/>
      <c r="C50"/>
      <c r="D50"/>
      <c r="E50"/>
      <c r="F50"/>
      <c r="G50"/>
      <c r="H50"/>
      <c r="I50"/>
      <c r="J50" s="106"/>
      <c r="K50" s="106"/>
    </row>
    <row r="51" spans="1:11">
      <c r="A51"/>
      <c r="B51"/>
      <c r="C51"/>
      <c r="D51"/>
      <c r="E51"/>
      <c r="F51"/>
      <c r="G51"/>
      <c r="H51"/>
      <c r="I51"/>
      <c r="J51" s="106"/>
      <c r="K51" s="106"/>
    </row>
    <row r="52" spans="1:11">
      <c r="A52"/>
      <c r="B52"/>
      <c r="C52"/>
      <c r="D52"/>
      <c r="E52"/>
      <c r="F52"/>
      <c r="G52"/>
      <c r="H52"/>
      <c r="I52"/>
    </row>
    <row r="53" spans="1:11">
      <c r="A53"/>
      <c r="B53"/>
      <c r="C53"/>
      <c r="D53"/>
      <c r="E53"/>
      <c r="F53"/>
      <c r="G53"/>
      <c r="H53"/>
      <c r="I53"/>
    </row>
    <row r="54" spans="1:11">
      <c r="A54"/>
      <c r="B54"/>
      <c r="C54"/>
      <c r="D54"/>
      <c r="E54"/>
      <c r="F54"/>
      <c r="G54"/>
      <c r="H54"/>
      <c r="I54"/>
    </row>
    <row r="55" spans="1:11">
      <c r="A55"/>
      <c r="B55"/>
      <c r="C55"/>
      <c r="D55"/>
      <c r="E55"/>
      <c r="F55"/>
      <c r="G55"/>
      <c r="H55"/>
      <c r="I55"/>
    </row>
    <row r="56" spans="1:11">
      <c r="A56"/>
      <c r="B56"/>
      <c r="C56"/>
      <c r="D56"/>
      <c r="E56"/>
      <c r="F56"/>
      <c r="G56"/>
      <c r="H56"/>
      <c r="I56"/>
    </row>
    <row r="57" spans="1:11">
      <c r="A57"/>
      <c r="B57"/>
      <c r="C57"/>
      <c r="D57"/>
      <c r="E57"/>
      <c r="F57"/>
      <c r="G57"/>
      <c r="H57"/>
      <c r="I57"/>
    </row>
  </sheetData>
  <sortState ref="P8:S32">
    <sortCondition descending="1" ref="Q8:Q32"/>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t="s">
        <v>303</v>
      </c>
    </row>
    <row r="2" spans="1:10" ht="26.25" customHeight="1">
      <c r="A2" s="567" t="s">
        <v>304</v>
      </c>
    </row>
    <row r="5" spans="1:10" ht="38.25" customHeight="1" thickBot="1">
      <c r="A5" s="1413" t="s">
        <v>438</v>
      </c>
      <c r="B5" s="1413"/>
      <c r="C5" s="1413"/>
      <c r="D5" s="1413"/>
      <c r="E5" s="1413"/>
      <c r="F5" s="1413"/>
      <c r="H5" s="649" t="s">
        <v>330</v>
      </c>
    </row>
    <row r="6" spans="1:10" ht="15.75" customHeight="1" thickBot="1">
      <c r="A6" s="1414" t="s">
        <v>169</v>
      </c>
      <c r="B6" s="1405" t="s">
        <v>439</v>
      </c>
      <c r="C6" s="1406"/>
      <c r="D6" s="1407"/>
      <c r="E6" s="1408" t="s">
        <v>440</v>
      </c>
      <c r="F6" s="1414" t="s">
        <v>441</v>
      </c>
    </row>
    <row r="7" spans="1:10" ht="31.5" customHeight="1" thickBot="1">
      <c r="A7" s="1415"/>
      <c r="B7" s="846" t="s">
        <v>311</v>
      </c>
      <c r="C7" s="846" t="s">
        <v>319</v>
      </c>
      <c r="D7" s="846" t="s">
        <v>320</v>
      </c>
      <c r="E7" s="1409"/>
      <c r="F7" s="1415"/>
    </row>
    <row r="8" spans="1:10" ht="17.25" customHeight="1" thickBot="1">
      <c r="A8" s="847" t="s">
        <v>170</v>
      </c>
      <c r="B8" s="733">
        <v>13872.912</v>
      </c>
      <c r="C8" s="733">
        <v>4836.6369999999997</v>
      </c>
      <c r="D8" s="883">
        <f t="shared" ref="D8:D13" si="0">(C8/B8)*100</f>
        <v>34.86389158959561</v>
      </c>
      <c r="E8" s="733">
        <v>10934.939</v>
      </c>
      <c r="F8" s="883">
        <f t="shared" ref="F8:F13" si="1">((B8-E8)/E8)*100</f>
        <v>26.867758475836034</v>
      </c>
      <c r="H8" s="678" t="s">
        <v>171</v>
      </c>
    </row>
    <row r="9" spans="1:10" ht="18" customHeight="1" thickBot="1">
      <c r="A9" s="848" t="s">
        <v>172</v>
      </c>
      <c r="B9" s="734">
        <v>49967</v>
      </c>
      <c r="C9" s="734">
        <v>10098</v>
      </c>
      <c r="D9" s="884">
        <f t="shared" si="0"/>
        <v>20.209338163187702</v>
      </c>
      <c r="E9" s="734">
        <v>51011</v>
      </c>
      <c r="F9" s="884">
        <f t="shared" si="1"/>
        <v>-2.0466173962478682</v>
      </c>
      <c r="H9" s="648">
        <f>B9-E9</f>
        <v>-1044</v>
      </c>
    </row>
    <row r="10" spans="1:10" ht="15" customHeight="1" thickBot="1">
      <c r="A10" s="849" t="s">
        <v>305</v>
      </c>
      <c r="B10" s="735">
        <v>20779</v>
      </c>
      <c r="C10" s="1091">
        <v>0</v>
      </c>
      <c r="D10" s="884">
        <f t="shared" si="0"/>
        <v>0</v>
      </c>
      <c r="E10" s="736">
        <v>25583</v>
      </c>
      <c r="F10" s="884">
        <f t="shared" si="1"/>
        <v>-18.778094828597116</v>
      </c>
    </row>
    <row r="11" spans="1:10" ht="17.25" customHeight="1" thickBot="1">
      <c r="A11" s="850" t="s">
        <v>173</v>
      </c>
      <c r="B11" s="737">
        <v>273146.06</v>
      </c>
      <c r="C11" s="738">
        <v>12231.944</v>
      </c>
      <c r="D11" s="885">
        <f t="shared" si="0"/>
        <v>4.4781696649770453</v>
      </c>
      <c r="E11" s="738">
        <v>306802.46600000001</v>
      </c>
      <c r="F11" s="885">
        <f t="shared" si="1"/>
        <v>-10.970057196346009</v>
      </c>
      <c r="J11" s="844"/>
    </row>
    <row r="12" spans="1:10" ht="15" customHeight="1" thickBot="1">
      <c r="A12" s="847" t="s">
        <v>174</v>
      </c>
      <c r="B12" s="733">
        <v>104640.15300000001</v>
      </c>
      <c r="C12" s="733">
        <v>21191.342000000001</v>
      </c>
      <c r="D12" s="884">
        <f t="shared" si="0"/>
        <v>20.251635144302586</v>
      </c>
      <c r="E12" s="733">
        <v>89043.978000000003</v>
      </c>
      <c r="F12" s="884">
        <f t="shared" si="1"/>
        <v>17.515137295415983</v>
      </c>
    </row>
    <row r="13" spans="1:10" ht="15" customHeight="1" thickBot="1">
      <c r="A13" s="847" t="s">
        <v>175</v>
      </c>
      <c r="B13" s="733">
        <f>B11+B12</f>
        <v>377786.21299999999</v>
      </c>
      <c r="C13" s="733">
        <f>C11+C12</f>
        <v>33423.286</v>
      </c>
      <c r="D13" s="886">
        <f t="shared" si="0"/>
        <v>8.8471428680749664</v>
      </c>
      <c r="E13" s="733">
        <f>E11+E12</f>
        <v>395846.44400000002</v>
      </c>
      <c r="F13" s="886">
        <f t="shared" si="1"/>
        <v>-4.5624335582006719</v>
      </c>
    </row>
    <row r="16" spans="1:10" ht="15.75">
      <c r="A16" s="570" t="s">
        <v>306</v>
      </c>
    </row>
    <row r="18" spans="1:16" ht="33" customHeight="1" thickBot="1">
      <c r="A18" s="1413" t="s">
        <v>442</v>
      </c>
      <c r="B18" s="1413"/>
      <c r="C18" s="1413"/>
      <c r="D18" s="1413"/>
      <c r="E18" s="1413"/>
      <c r="F18" s="1413"/>
      <c r="K18" s="106"/>
      <c r="L18" s="106"/>
    </row>
    <row r="19" spans="1:16" ht="24.75" customHeight="1" thickBot="1">
      <c r="A19" s="1403" t="s">
        <v>176</v>
      </c>
      <c r="B19" s="1421" t="s">
        <v>439</v>
      </c>
      <c r="C19" s="1422"/>
      <c r="D19" s="1423"/>
      <c r="E19" s="1424" t="s">
        <v>440</v>
      </c>
      <c r="F19" s="1403" t="s">
        <v>441</v>
      </c>
      <c r="J19" s="106"/>
      <c r="K19" s="106"/>
      <c r="L19" s="106"/>
    </row>
    <row r="20" spans="1:16" ht="21" customHeight="1" thickBot="1">
      <c r="A20" s="1404"/>
      <c r="B20" s="874" t="s">
        <v>311</v>
      </c>
      <c r="C20" s="874" t="s">
        <v>319</v>
      </c>
      <c r="D20" s="874" t="s">
        <v>320</v>
      </c>
      <c r="E20" s="1425"/>
      <c r="F20" s="1420"/>
      <c r="J20" s="106"/>
      <c r="K20" s="106"/>
      <c r="L20" s="887"/>
    </row>
    <row r="21" spans="1:16" ht="15.75" thickBot="1">
      <c r="A21" s="568" t="s">
        <v>170</v>
      </c>
      <c r="B21" s="733">
        <v>32701.297999999999</v>
      </c>
      <c r="C21" s="739">
        <v>0</v>
      </c>
      <c r="D21" s="883">
        <f t="shared" ref="D21:D26" si="2">(C21/B21)*100</f>
        <v>0</v>
      </c>
      <c r="E21" s="733">
        <v>45324.656000000003</v>
      </c>
      <c r="F21" s="883">
        <f t="shared" ref="F21:F26" si="3">((B21-E21)/E21)*100</f>
        <v>-27.850973651074156</v>
      </c>
      <c r="H21" s="678" t="s">
        <v>177</v>
      </c>
      <c r="J21" s="106"/>
      <c r="K21" s="106"/>
      <c r="L21" s="106"/>
    </row>
    <row r="22" spans="1:16" ht="15.75" thickBot="1">
      <c r="A22" s="568" t="s">
        <v>172</v>
      </c>
      <c r="B22" s="733">
        <v>157627</v>
      </c>
      <c r="C22" s="739">
        <v>0</v>
      </c>
      <c r="D22" s="884">
        <f t="shared" si="2"/>
        <v>0</v>
      </c>
      <c r="E22" s="733">
        <v>192967</v>
      </c>
      <c r="F22" s="884">
        <f t="shared" si="3"/>
        <v>-18.314012240434892</v>
      </c>
      <c r="H22" s="648">
        <f>B22-E22</f>
        <v>-35340</v>
      </c>
      <c r="K22" s="106"/>
      <c r="L22" s="106"/>
    </row>
    <row r="23" spans="1:16" ht="15.75" thickBot="1">
      <c r="A23" s="569" t="s">
        <v>305</v>
      </c>
      <c r="B23" s="736">
        <v>47828</v>
      </c>
      <c r="C23" s="740">
        <v>0</v>
      </c>
      <c r="D23" s="884">
        <f t="shared" si="2"/>
        <v>0</v>
      </c>
      <c r="E23" s="736">
        <v>52966</v>
      </c>
      <c r="F23" s="884">
        <f t="shared" si="3"/>
        <v>-9.7005626250802397</v>
      </c>
    </row>
    <row r="24" spans="1:16" ht="15.75" thickBot="1">
      <c r="A24" s="568" t="s">
        <v>173</v>
      </c>
      <c r="B24" s="733">
        <v>16828.11</v>
      </c>
      <c r="C24" s="741">
        <v>52.972999999999999</v>
      </c>
      <c r="D24" s="885">
        <f t="shared" si="2"/>
        <v>0.31478876712833465</v>
      </c>
      <c r="E24" s="733">
        <v>17494.170999999998</v>
      </c>
      <c r="F24" s="885">
        <f t="shared" si="3"/>
        <v>-3.8073310247167353</v>
      </c>
    </row>
    <row r="25" spans="1:16" ht="15.75" thickBot="1">
      <c r="A25" s="568" t="s">
        <v>174</v>
      </c>
      <c r="B25" s="733">
        <v>5128.2700000000004</v>
      </c>
      <c r="C25" s="741">
        <v>54.781999999999996</v>
      </c>
      <c r="D25" s="884">
        <f t="shared" si="2"/>
        <v>1.0682354868210917</v>
      </c>
      <c r="E25" s="733">
        <v>5563.3559999999998</v>
      </c>
      <c r="F25" s="884">
        <f t="shared" si="3"/>
        <v>-7.8205672978683971</v>
      </c>
    </row>
    <row r="26" spans="1:16" ht="15.75" thickBot="1">
      <c r="A26" s="568" t="s">
        <v>175</v>
      </c>
      <c r="B26" s="733">
        <f>B24+B25</f>
        <v>21956.38</v>
      </c>
      <c r="C26" s="742">
        <f>C24+C25</f>
        <v>107.755</v>
      </c>
      <c r="D26" s="886">
        <f t="shared" si="2"/>
        <v>0.49076851466407484</v>
      </c>
      <c r="E26" s="733">
        <f>E24+E25</f>
        <v>23057.526999999998</v>
      </c>
      <c r="F26" s="886">
        <f t="shared" si="3"/>
        <v>-4.7756509186783012</v>
      </c>
      <c r="P26" s="1078"/>
    </row>
    <row r="27" spans="1:16" ht="16.5" customHeight="1">
      <c r="A27" s="1412"/>
      <c r="B27" s="1412"/>
      <c r="C27" s="1412"/>
      <c r="D27" s="1412"/>
      <c r="E27" s="1412"/>
      <c r="F27" s="1412"/>
      <c r="J27" s="106"/>
      <c r="K27" s="106"/>
      <c r="L27" s="106"/>
    </row>
    <row r="28" spans="1:16">
      <c r="B28" s="573"/>
      <c r="C28" s="574"/>
      <c r="D28" s="574"/>
      <c r="E28" s="574"/>
      <c r="F28" s="575"/>
      <c r="I28" s="106"/>
      <c r="J28" s="106"/>
      <c r="K28" s="106"/>
      <c r="L28" s="106"/>
    </row>
    <row r="29" spans="1:16" ht="15">
      <c r="A29" s="1223" t="s">
        <v>460</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02"/>
      <c r="D32" s="1402"/>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02"/>
      <c r="C43" s="1402"/>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t="s">
        <v>303</v>
      </c>
    </row>
    <row r="2" spans="1:24" ht="28.5" customHeight="1">
      <c r="A2" s="1416" t="s">
        <v>443</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row>
    <row r="3" spans="1:24" ht="15.75" customHeight="1">
      <c r="A3" s="1417" t="s">
        <v>444</v>
      </c>
      <c r="B3" s="1417"/>
      <c r="C3" s="1417"/>
      <c r="D3" s="1417"/>
      <c r="E3" s="1417"/>
      <c r="F3" s="1417"/>
      <c r="P3" s="589"/>
    </row>
    <row r="4" spans="1:24" ht="4.5" customHeight="1">
      <c r="A4" s="590"/>
      <c r="B4" s="590"/>
      <c r="C4" s="588"/>
      <c r="D4" s="588"/>
    </row>
    <row r="5" spans="1:24" ht="15.75" thickBot="1">
      <c r="A5" s="591" t="s">
        <v>178</v>
      </c>
      <c r="B5" s="1418" t="s">
        <v>179</v>
      </c>
      <c r="C5" s="1418"/>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9510.0619999999999</v>
      </c>
      <c r="C7" s="603">
        <v>18426</v>
      </c>
      <c r="D7" s="866">
        <v>2.5690254272428916</v>
      </c>
      <c r="F7" s="743" t="s">
        <v>191</v>
      </c>
      <c r="G7" s="603">
        <v>2113.8409999999999</v>
      </c>
      <c r="H7" s="603">
        <v>10060</v>
      </c>
      <c r="I7" s="866">
        <v>3.1726873212039708</v>
      </c>
      <c r="K7" s="743" t="s">
        <v>191</v>
      </c>
      <c r="L7" s="603">
        <v>311209.33100000001</v>
      </c>
      <c r="M7" s="603">
        <v>81889.149999999994</v>
      </c>
      <c r="N7" s="731">
        <v>3.8003731996241266</v>
      </c>
      <c r="P7" s="743" t="s">
        <v>192</v>
      </c>
      <c r="Q7" s="603">
        <v>53092.417000000001</v>
      </c>
      <c r="R7" s="603">
        <v>14147.761</v>
      </c>
      <c r="S7" s="731">
        <v>3.7527080786846767</v>
      </c>
    </row>
    <row r="8" spans="1:24" ht="15.75">
      <c r="A8" s="604" t="s">
        <v>203</v>
      </c>
      <c r="B8" s="605">
        <v>8808.41</v>
      </c>
      <c r="C8" s="605">
        <v>5773</v>
      </c>
      <c r="D8" s="851">
        <v>2.355936306022095</v>
      </c>
      <c r="F8" s="604" t="s">
        <v>193</v>
      </c>
      <c r="G8" s="605">
        <v>1464.146</v>
      </c>
      <c r="H8" s="605">
        <v>8041</v>
      </c>
      <c r="I8" s="851">
        <v>2.5687042319743716</v>
      </c>
      <c r="K8" s="604" t="s">
        <v>194</v>
      </c>
      <c r="L8" s="605">
        <v>164031.59400000001</v>
      </c>
      <c r="M8" s="605">
        <v>46334.103000000003</v>
      </c>
      <c r="N8" s="650">
        <v>3.5401914222878124</v>
      </c>
      <c r="P8" s="604" t="s">
        <v>194</v>
      </c>
      <c r="Q8" s="605">
        <v>51783.328000000001</v>
      </c>
      <c r="R8" s="605">
        <v>14712.109</v>
      </c>
      <c r="S8" s="650">
        <v>3.5197759886091111</v>
      </c>
    </row>
    <row r="9" spans="1:24" ht="16.5" thickBot="1">
      <c r="A9" s="604" t="s">
        <v>201</v>
      </c>
      <c r="B9" s="605">
        <v>4853.576</v>
      </c>
      <c r="C9" s="605">
        <v>3644</v>
      </c>
      <c r="D9" s="851">
        <v>2.3478202401332386</v>
      </c>
      <c r="F9" s="1040" t="s">
        <v>434</v>
      </c>
      <c r="G9" s="940">
        <v>451.22199999999998</v>
      </c>
      <c r="H9" s="940">
        <v>2476</v>
      </c>
      <c r="I9" s="1055">
        <v>2.8889856390096482</v>
      </c>
      <c r="K9" s="604" t="s">
        <v>434</v>
      </c>
      <c r="L9" s="605">
        <v>94217.32</v>
      </c>
      <c r="M9" s="605">
        <v>30412.780999999999</v>
      </c>
      <c r="N9" s="650">
        <v>3.0979514829636923</v>
      </c>
      <c r="P9" s="604" t="s">
        <v>198</v>
      </c>
      <c r="Q9" s="605">
        <v>43021.923000000003</v>
      </c>
      <c r="R9" s="605">
        <v>7860.8689999999997</v>
      </c>
      <c r="S9" s="650">
        <v>5.4729220140928447</v>
      </c>
    </row>
    <row r="10" spans="1:24" ht="16.5" thickBot="1">
      <c r="A10" s="604" t="s">
        <v>199</v>
      </c>
      <c r="B10" s="605">
        <v>2440.8040000000001</v>
      </c>
      <c r="C10" s="605">
        <v>3685</v>
      </c>
      <c r="D10" s="851">
        <v>2.9409332218395985</v>
      </c>
      <c r="F10" s="941" t="s">
        <v>321</v>
      </c>
      <c r="G10" s="608">
        <v>4062.904</v>
      </c>
      <c r="H10" s="608">
        <v>20779</v>
      </c>
      <c r="I10" s="942">
        <v>2.8844523422263837</v>
      </c>
      <c r="K10" s="604" t="s">
        <v>193</v>
      </c>
      <c r="L10" s="605">
        <v>86522.644</v>
      </c>
      <c r="M10" s="605">
        <v>21610.224999999999</v>
      </c>
      <c r="N10" s="650">
        <v>4.0037826538131833</v>
      </c>
      <c r="P10" s="604" t="s">
        <v>193</v>
      </c>
      <c r="Q10" s="605">
        <v>30088.714</v>
      </c>
      <c r="R10" s="605">
        <v>8439.1020000000008</v>
      </c>
      <c r="S10" s="650">
        <v>3.5653928581500729</v>
      </c>
    </row>
    <row r="11" spans="1:24" ht="15.75">
      <c r="A11" s="604" t="s">
        <v>352</v>
      </c>
      <c r="B11" s="605">
        <v>2147.0050000000001</v>
      </c>
      <c r="C11" s="605">
        <v>1489</v>
      </c>
      <c r="D11" s="851">
        <v>0.18223828756058158</v>
      </c>
      <c r="F11" s="106"/>
      <c r="G11" s="106"/>
      <c r="H11" s="106"/>
      <c r="I11" s="106"/>
      <c r="K11" s="604" t="s">
        <v>200</v>
      </c>
      <c r="L11" s="605">
        <v>55370.735000000001</v>
      </c>
      <c r="M11" s="605">
        <v>12217.299000000001</v>
      </c>
      <c r="N11" s="650">
        <v>4.5321584582647931</v>
      </c>
      <c r="P11" s="604" t="s">
        <v>195</v>
      </c>
      <c r="Q11" s="605">
        <v>24433.174999999999</v>
      </c>
      <c r="R11" s="605">
        <v>5635.5659999999998</v>
      </c>
      <c r="S11" s="650">
        <v>4.3355316928237553</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21455.611000000001</v>
      </c>
      <c r="R12" s="605">
        <v>8623.9</v>
      </c>
      <c r="S12" s="650">
        <v>2.4879243729635085</v>
      </c>
    </row>
    <row r="13" spans="1:24" ht="15.75">
      <c r="A13" s="604" t="s">
        <v>193</v>
      </c>
      <c r="B13" s="605">
        <v>1464.146</v>
      </c>
      <c r="C13" s="605">
        <v>8041</v>
      </c>
      <c r="D13" s="851">
        <v>2.5687042319743716</v>
      </c>
      <c r="F13" s="106"/>
      <c r="G13" s="106"/>
      <c r="H13" s="106"/>
      <c r="I13" s="106"/>
      <c r="K13" s="604" t="s">
        <v>201</v>
      </c>
      <c r="L13" s="605">
        <v>35939.548999999999</v>
      </c>
      <c r="M13" s="605">
        <v>10738.866</v>
      </c>
      <c r="N13" s="650">
        <v>3.3466800870780955</v>
      </c>
      <c r="P13" s="604" t="s">
        <v>200</v>
      </c>
      <c r="Q13" s="605">
        <v>13739.316999999999</v>
      </c>
      <c r="R13" s="605">
        <v>3760.973</v>
      </c>
      <c r="S13" s="650">
        <v>3.653128326100719</v>
      </c>
    </row>
    <row r="14" spans="1:24" ht="16.5" thickBot="1">
      <c r="A14" s="1040" t="s">
        <v>197</v>
      </c>
      <c r="B14" s="940">
        <v>1153.1410000000001</v>
      </c>
      <c r="C14" s="940">
        <v>2935</v>
      </c>
      <c r="D14" s="1055">
        <v>0.70536634178557855</v>
      </c>
      <c r="F14" s="106"/>
      <c r="G14" s="106"/>
      <c r="H14" s="106"/>
      <c r="I14" s="106"/>
      <c r="K14" s="604" t="s">
        <v>196</v>
      </c>
      <c r="L14" s="605">
        <v>29569.491000000002</v>
      </c>
      <c r="M14" s="605">
        <v>7438.6949999999997</v>
      </c>
      <c r="N14" s="650">
        <v>3.9750911954314572</v>
      </c>
      <c r="P14" s="604" t="s">
        <v>191</v>
      </c>
      <c r="Q14" s="605">
        <v>13299.648999999999</v>
      </c>
      <c r="R14" s="605">
        <v>4020.8879999999999</v>
      </c>
      <c r="S14" s="650">
        <v>3.3076397551983541</v>
      </c>
    </row>
    <row r="15" spans="1:24" ht="16.5" thickBot="1">
      <c r="A15" s="941" t="s">
        <v>321</v>
      </c>
      <c r="B15" s="608">
        <v>35245.040000000001</v>
      </c>
      <c r="C15" s="608">
        <v>49967</v>
      </c>
      <c r="D15" s="942">
        <v>2.5405653838213635</v>
      </c>
      <c r="E15" s="823"/>
      <c r="K15" s="604" t="s">
        <v>192</v>
      </c>
      <c r="L15" s="605">
        <v>29416.89</v>
      </c>
      <c r="M15" s="605">
        <v>6746.6409999999996</v>
      </c>
      <c r="N15" s="650">
        <v>4.3602275562016715</v>
      </c>
      <c r="P15" s="604" t="s">
        <v>201</v>
      </c>
      <c r="Q15" s="605">
        <v>10746.924999999999</v>
      </c>
      <c r="R15" s="605">
        <v>3049.3310000000001</v>
      </c>
      <c r="S15" s="650">
        <v>3.5243550142637838</v>
      </c>
    </row>
    <row r="16" spans="1:24" ht="15.75">
      <c r="A16" s="106"/>
      <c r="B16" s="106"/>
      <c r="C16" s="106"/>
      <c r="D16" s="106"/>
      <c r="E16" s="659"/>
      <c r="K16" s="604" t="s">
        <v>353</v>
      </c>
      <c r="L16" s="605">
        <v>28930.337</v>
      </c>
      <c r="M16" s="605">
        <v>5166.8760000000002</v>
      </c>
      <c r="N16" s="650">
        <v>5.5991932068816821</v>
      </c>
      <c r="P16" s="604" t="s">
        <v>207</v>
      </c>
      <c r="Q16" s="605">
        <v>10039.376</v>
      </c>
      <c r="R16" s="605">
        <v>3463.5859999999998</v>
      </c>
      <c r="S16" s="650">
        <v>2.8985496534516542</v>
      </c>
    </row>
    <row r="17" spans="1:19" ht="15.75">
      <c r="A17" s="106"/>
      <c r="B17" s="106"/>
      <c r="C17" s="106"/>
      <c r="D17" s="106"/>
      <c r="K17" s="604" t="s">
        <v>208</v>
      </c>
      <c r="L17" s="605">
        <v>25190.888999999999</v>
      </c>
      <c r="M17" s="605">
        <v>8531.4140000000007</v>
      </c>
      <c r="N17" s="650">
        <v>2.9527214363293117</v>
      </c>
      <c r="P17" s="604" t="s">
        <v>340</v>
      </c>
      <c r="Q17" s="605">
        <v>10021.817999999999</v>
      </c>
      <c r="R17" s="605">
        <v>2490.587</v>
      </c>
      <c r="S17" s="650">
        <v>4.0238779050882378</v>
      </c>
    </row>
    <row r="18" spans="1:19" ht="15.75">
      <c r="A18" s="106"/>
      <c r="B18" s="106"/>
      <c r="C18" s="106"/>
      <c r="D18" s="106"/>
      <c r="K18" s="604" t="s">
        <v>205</v>
      </c>
      <c r="L18" s="605">
        <v>22941.582999999999</v>
      </c>
      <c r="M18" s="605">
        <v>5792.03</v>
      </c>
      <c r="N18" s="650">
        <v>3.9608881514771159</v>
      </c>
      <c r="P18" s="604" t="s">
        <v>208</v>
      </c>
      <c r="Q18" s="605">
        <v>7066.4309999999996</v>
      </c>
      <c r="R18" s="605">
        <v>2669.6570000000002</v>
      </c>
      <c r="S18" s="650">
        <v>2.6469434088349173</v>
      </c>
    </row>
    <row r="19" spans="1:19" ht="15.75">
      <c r="A19" s="106"/>
      <c r="B19" s="106"/>
      <c r="C19" s="106"/>
      <c r="D19" s="106"/>
      <c r="K19" s="604" t="s">
        <v>199</v>
      </c>
      <c r="L19" s="605">
        <v>15433.907999999999</v>
      </c>
      <c r="M19" s="605">
        <v>5673.32</v>
      </c>
      <c r="N19" s="650">
        <v>2.720436710779579</v>
      </c>
      <c r="P19" s="604" t="s">
        <v>202</v>
      </c>
      <c r="Q19" s="605">
        <v>6949.7079999999996</v>
      </c>
      <c r="R19" s="605">
        <v>3403.5210000000002</v>
      </c>
      <c r="S19" s="650">
        <v>2.0419171792975566</v>
      </c>
    </row>
    <row r="20" spans="1:19" ht="15.75">
      <c r="A20" s="106"/>
      <c r="B20" s="106"/>
      <c r="C20" s="106"/>
      <c r="D20" s="106"/>
      <c r="K20" s="604" t="s">
        <v>206</v>
      </c>
      <c r="L20" s="605">
        <v>14160.091</v>
      </c>
      <c r="M20" s="605">
        <v>3588.239</v>
      </c>
      <c r="N20" s="650">
        <v>3.9462507932163939</v>
      </c>
      <c r="P20" s="604" t="s">
        <v>212</v>
      </c>
      <c r="Q20" s="605">
        <v>6001.6480000000001</v>
      </c>
      <c r="R20" s="605">
        <v>2278.569</v>
      </c>
      <c r="S20" s="650">
        <v>2.6339549076635382</v>
      </c>
    </row>
    <row r="21" spans="1:19" ht="15.75">
      <c r="A21" s="106"/>
      <c r="B21" s="106"/>
      <c r="C21" s="106"/>
      <c r="D21" s="106"/>
      <c r="K21" s="604" t="s">
        <v>354</v>
      </c>
      <c r="L21" s="605">
        <v>11590.084000000001</v>
      </c>
      <c r="M21" s="605">
        <v>3803.1149999999998</v>
      </c>
      <c r="N21" s="650">
        <v>3.0475239376142982</v>
      </c>
      <c r="P21" s="604" t="s">
        <v>352</v>
      </c>
      <c r="Q21" s="605">
        <v>5536.49</v>
      </c>
      <c r="R21" s="605">
        <v>1662.884</v>
      </c>
      <c r="S21" s="650">
        <v>3.3294505209022396</v>
      </c>
    </row>
    <row r="22" spans="1:19" ht="15.75">
      <c r="A22" s="106"/>
      <c r="B22" s="106"/>
      <c r="C22" s="106"/>
      <c r="D22" s="106"/>
      <c r="E22" s="106"/>
      <c r="F22" s="106"/>
      <c r="G22" s="106"/>
      <c r="H22" s="943"/>
      <c r="K22" s="604" t="s">
        <v>195</v>
      </c>
      <c r="L22" s="605">
        <v>10406.200999999999</v>
      </c>
      <c r="M22" s="605">
        <v>2302.1019999999999</v>
      </c>
      <c r="N22" s="650">
        <v>4.5203040525571847</v>
      </c>
      <c r="P22" s="604" t="s">
        <v>211</v>
      </c>
      <c r="Q22" s="605">
        <v>5435.7719999999999</v>
      </c>
      <c r="R22" s="605">
        <v>1486.961</v>
      </c>
      <c r="S22" s="650">
        <v>3.6556251307196357</v>
      </c>
    </row>
    <row r="23" spans="1:19" ht="15.75">
      <c r="A23" s="106"/>
      <c r="B23" s="106"/>
      <c r="C23" s="106"/>
      <c r="D23" s="106"/>
      <c r="E23" s="106"/>
      <c r="F23" s="106"/>
      <c r="G23" s="106"/>
      <c r="H23" s="106"/>
      <c r="I23" s="106"/>
      <c r="K23" s="604" t="s">
        <v>204</v>
      </c>
      <c r="L23" s="605">
        <v>7156.2929999999997</v>
      </c>
      <c r="M23" s="605">
        <v>1850.646</v>
      </c>
      <c r="N23" s="650">
        <v>3.866916201153543</v>
      </c>
      <c r="P23" s="604" t="s">
        <v>209</v>
      </c>
      <c r="Q23" s="605">
        <v>4693.2569999999996</v>
      </c>
      <c r="R23" s="605">
        <v>1332.3230000000001</v>
      </c>
      <c r="S23" s="650">
        <v>3.5226120092500088</v>
      </c>
    </row>
    <row r="24" spans="1:19" ht="15.75">
      <c r="A24" s="106"/>
      <c r="B24" s="106"/>
      <c r="C24" s="106"/>
      <c r="D24" s="106"/>
      <c r="E24" s="106"/>
      <c r="F24" s="106"/>
      <c r="G24" s="106"/>
      <c r="H24" s="106"/>
      <c r="I24" s="106"/>
      <c r="K24" s="604" t="s">
        <v>197</v>
      </c>
      <c r="L24" s="605">
        <v>6196.5010000000002</v>
      </c>
      <c r="M24" s="605">
        <v>2641.2159999999999</v>
      </c>
      <c r="N24" s="650">
        <v>2.3460788515592821</v>
      </c>
      <c r="P24" s="604" t="s">
        <v>205</v>
      </c>
      <c r="Q24" s="605">
        <v>4363.3729999999996</v>
      </c>
      <c r="R24" s="605">
        <v>1111.038</v>
      </c>
      <c r="S24" s="650">
        <v>3.9272941159528294</v>
      </c>
    </row>
    <row r="25" spans="1:19" ht="15.75">
      <c r="A25" s="106"/>
      <c r="B25" s="106"/>
      <c r="C25" s="106"/>
      <c r="D25" s="106"/>
      <c r="E25" s="106"/>
      <c r="F25" s="106"/>
      <c r="G25" s="106"/>
      <c r="H25" s="106"/>
      <c r="I25" s="106"/>
      <c r="J25" s="106"/>
      <c r="K25" s="604" t="s">
        <v>209</v>
      </c>
      <c r="L25" s="605">
        <v>5938.4080000000004</v>
      </c>
      <c r="M25" s="605">
        <v>2371.5590000000002</v>
      </c>
      <c r="N25" s="650">
        <v>2.5040102312445103</v>
      </c>
      <c r="P25" s="604" t="s">
        <v>353</v>
      </c>
      <c r="Q25" s="605">
        <v>4146.3220000000001</v>
      </c>
      <c r="R25" s="605">
        <v>1046.4290000000001</v>
      </c>
      <c r="S25" s="650">
        <v>3.9623538720734994</v>
      </c>
    </row>
    <row r="26" spans="1:19" ht="15.75">
      <c r="E26" s="106"/>
      <c r="F26" s="106"/>
      <c r="G26" s="106"/>
      <c r="H26" s="106"/>
      <c r="I26" s="106"/>
      <c r="J26" s="106"/>
      <c r="K26" s="604" t="s">
        <v>352</v>
      </c>
      <c r="L26" s="605">
        <v>5426.0429999999997</v>
      </c>
      <c r="M26" s="605">
        <v>1675.4870000000001</v>
      </c>
      <c r="N26" s="650">
        <v>3.2384870786821978</v>
      </c>
      <c r="P26" s="604" t="s">
        <v>210</v>
      </c>
      <c r="Q26" s="605">
        <v>3629.087</v>
      </c>
      <c r="R26" s="605">
        <v>1172.9010000000001</v>
      </c>
      <c r="S26" s="650">
        <v>3.0941119497724019</v>
      </c>
    </row>
    <row r="27" spans="1:19" ht="15.75">
      <c r="A27" s="106"/>
      <c r="B27" s="106"/>
      <c r="C27" s="106"/>
      <c r="D27" s="106"/>
      <c r="E27" s="106"/>
      <c r="F27" s="106"/>
      <c r="G27" s="106"/>
      <c r="H27" s="106"/>
      <c r="I27" s="106"/>
      <c r="J27" s="106"/>
      <c r="K27" s="604" t="s">
        <v>445</v>
      </c>
      <c r="L27" s="605">
        <v>4342.2730000000001</v>
      </c>
      <c r="M27" s="605">
        <v>1584.1690000000001</v>
      </c>
      <c r="N27" s="650">
        <v>2.7410415176663601</v>
      </c>
      <c r="P27" s="604" t="s">
        <v>196</v>
      </c>
      <c r="Q27" s="605">
        <v>3131.0250000000001</v>
      </c>
      <c r="R27" s="605">
        <v>745.86500000000001</v>
      </c>
      <c r="S27" s="650">
        <v>4.1978441138811986</v>
      </c>
    </row>
    <row r="28" spans="1:19" ht="16.5" thickBot="1">
      <c r="A28" s="106"/>
      <c r="B28" s="106"/>
      <c r="C28" s="106"/>
      <c r="D28" s="106"/>
      <c r="E28" s="106"/>
      <c r="F28" s="106"/>
      <c r="G28" s="106"/>
      <c r="H28" s="106"/>
      <c r="I28" s="106"/>
      <c r="J28" s="106"/>
      <c r="K28" s="1040" t="s">
        <v>211</v>
      </c>
      <c r="L28" s="940">
        <v>3046.01</v>
      </c>
      <c r="M28" s="940">
        <v>714.17499999999995</v>
      </c>
      <c r="N28" s="1041">
        <v>4.2650750866384293</v>
      </c>
      <c r="P28" s="604" t="s">
        <v>446</v>
      </c>
      <c r="Q28" s="605">
        <v>3130.011</v>
      </c>
      <c r="R28" s="605">
        <v>1242.9870000000001</v>
      </c>
      <c r="S28" s="650">
        <v>2.5181365533187394</v>
      </c>
    </row>
    <row r="29" spans="1:19" ht="16.5" thickBot="1">
      <c r="A29" s="106"/>
      <c r="B29" s="106"/>
      <c r="C29" s="106"/>
      <c r="D29" s="106"/>
      <c r="E29" s="106"/>
      <c r="F29" s="106"/>
      <c r="G29" s="106"/>
      <c r="H29" s="106"/>
      <c r="I29" s="106"/>
      <c r="J29" s="106"/>
      <c r="K29" s="941" t="s">
        <v>321</v>
      </c>
      <c r="L29" s="608">
        <v>1021805.199</v>
      </c>
      <c r="M29" s="608">
        <v>273146.06</v>
      </c>
      <c r="N29" s="730">
        <v>3.740874750307583</v>
      </c>
      <c r="P29" s="604" t="s">
        <v>206</v>
      </c>
      <c r="Q29" s="605">
        <v>2842.924</v>
      </c>
      <c r="R29" s="605">
        <v>794.13699999999994</v>
      </c>
      <c r="S29" s="650">
        <v>3.5798911270977176</v>
      </c>
    </row>
    <row r="30" spans="1:19" ht="15.75">
      <c r="A30" s="106"/>
      <c r="B30" s="106"/>
      <c r="C30" s="106"/>
      <c r="D30" s="106"/>
      <c r="E30" s="106"/>
      <c r="F30" s="106"/>
      <c r="G30" s="106"/>
      <c r="H30" s="106"/>
      <c r="I30" s="106"/>
      <c r="J30" s="106"/>
      <c r="K30" s="106"/>
      <c r="L30" s="106"/>
      <c r="M30" s="106"/>
      <c r="N30" s="106"/>
      <c r="P30" s="604" t="s">
        <v>204</v>
      </c>
      <c r="Q30" s="605">
        <v>2825.57</v>
      </c>
      <c r="R30" s="605">
        <v>926.27300000000002</v>
      </c>
      <c r="S30" s="650">
        <v>3.0504721610151653</v>
      </c>
    </row>
    <row r="31" spans="1:19" ht="16.5" thickBot="1">
      <c r="A31" s="106"/>
      <c r="B31" s="106"/>
      <c r="C31" s="106"/>
      <c r="D31" s="106"/>
      <c r="E31" s="106"/>
      <c r="F31" s="106"/>
      <c r="G31" s="106"/>
      <c r="H31" s="106"/>
      <c r="I31" s="106"/>
      <c r="J31" s="106"/>
      <c r="K31" s="106"/>
      <c r="L31" s="106"/>
      <c r="M31" s="106"/>
      <c r="N31" s="106"/>
      <c r="P31" s="1040" t="s">
        <v>447</v>
      </c>
      <c r="Q31" s="940">
        <v>2408.4180000000001</v>
      </c>
      <c r="R31" s="940">
        <v>607.25099999999998</v>
      </c>
      <c r="S31" s="1041">
        <v>3.9660996853031123</v>
      </c>
    </row>
    <row r="32" spans="1:19" ht="16.5" thickBot="1">
      <c r="A32" s="1223" t="s">
        <v>460</v>
      </c>
      <c r="B32" s="106"/>
      <c r="C32" s="106"/>
      <c r="D32" s="106"/>
      <c r="E32" s="106"/>
      <c r="F32" s="106"/>
      <c r="G32" s="106"/>
      <c r="H32" s="106"/>
      <c r="I32" s="106"/>
      <c r="J32" s="106"/>
      <c r="K32" s="106"/>
      <c r="L32" s="106"/>
      <c r="M32" s="106"/>
      <c r="N32" s="106"/>
      <c r="P32" s="941" t="s">
        <v>321</v>
      </c>
      <c r="Q32" s="608">
        <v>365217.58899999998</v>
      </c>
      <c r="R32" s="608">
        <v>104640.15300000001</v>
      </c>
      <c r="S32" s="730">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t="s">
        <v>303</v>
      </c>
    </row>
    <row r="2" spans="1:27" ht="18" customHeight="1">
      <c r="A2" s="1416" t="s">
        <v>448</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row>
    <row r="3" spans="1:27" ht="18" customHeight="1">
      <c r="A3" s="1419" t="s">
        <v>449</v>
      </c>
      <c r="B3" s="1419"/>
      <c r="C3" s="1419"/>
      <c r="D3" s="1419"/>
      <c r="E3" s="1419"/>
      <c r="F3" s="1419"/>
      <c r="G3" s="1419"/>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16460.886999999999</v>
      </c>
      <c r="C8" s="603">
        <v>33241</v>
      </c>
      <c r="D8" s="731">
        <v>2.2965928964321716</v>
      </c>
      <c r="E8" s="826"/>
      <c r="F8" s="825" t="s">
        <v>209</v>
      </c>
      <c r="G8" s="603">
        <v>5504.067</v>
      </c>
      <c r="H8" s="888">
        <v>26011</v>
      </c>
      <c r="I8" s="889">
        <v>2.8902450166985236</v>
      </c>
      <c r="J8" s="659"/>
      <c r="K8" s="743" t="s">
        <v>200</v>
      </c>
      <c r="L8" s="603">
        <v>10470.934999999999</v>
      </c>
      <c r="M8" s="603">
        <v>3518.5410000000002</v>
      </c>
      <c r="N8" s="731">
        <v>2.9759309327360399</v>
      </c>
      <c r="O8" s="659"/>
      <c r="P8" s="743" t="s">
        <v>434</v>
      </c>
      <c r="Q8" s="603">
        <v>6828.54</v>
      </c>
      <c r="R8" s="603">
        <v>1367.8789999999999</v>
      </c>
      <c r="S8" s="731">
        <v>4.9920643565695508</v>
      </c>
    </row>
    <row r="9" spans="1:27" ht="15.75">
      <c r="A9" s="606" t="s">
        <v>209</v>
      </c>
      <c r="B9" s="605">
        <v>14325.449000000001</v>
      </c>
      <c r="C9" s="607">
        <v>47797</v>
      </c>
      <c r="D9" s="651">
        <v>2.0919260610186581</v>
      </c>
      <c r="E9" s="827"/>
      <c r="F9" s="606" t="s">
        <v>206</v>
      </c>
      <c r="G9" s="605">
        <v>1589.7529999999999</v>
      </c>
      <c r="H9" s="607">
        <v>8814</v>
      </c>
      <c r="I9" s="651">
        <v>2.8530282691092861</v>
      </c>
      <c r="J9" s="659"/>
      <c r="K9" s="604" t="s">
        <v>194</v>
      </c>
      <c r="L9" s="605">
        <v>9074.9560000000001</v>
      </c>
      <c r="M9" s="605">
        <v>2424.9409999999998</v>
      </c>
      <c r="N9" s="650">
        <v>3.7423409476766656</v>
      </c>
      <c r="O9" s="659"/>
      <c r="P9" s="604" t="s">
        <v>196</v>
      </c>
      <c r="Q9" s="605">
        <v>3942.2089999999998</v>
      </c>
      <c r="R9" s="605">
        <v>1214.0619999999999</v>
      </c>
      <c r="S9" s="650">
        <v>3.247123293538551</v>
      </c>
    </row>
    <row r="10" spans="1:27" ht="15.75">
      <c r="A10" s="606" t="s">
        <v>205</v>
      </c>
      <c r="B10" s="605">
        <v>7529.4709999999995</v>
      </c>
      <c r="C10" s="605">
        <v>5000</v>
      </c>
      <c r="D10" s="650">
        <v>2.9766214040835943</v>
      </c>
      <c r="E10" s="826"/>
      <c r="F10" s="947" t="s">
        <v>211</v>
      </c>
      <c r="G10" s="940">
        <v>995.76800000000003</v>
      </c>
      <c r="H10" s="948">
        <v>4355</v>
      </c>
      <c r="I10" s="949">
        <v>3.7904128934516401</v>
      </c>
      <c r="J10" s="659"/>
      <c r="K10" s="604" t="s">
        <v>196</v>
      </c>
      <c r="L10" s="605">
        <v>6428.5460000000003</v>
      </c>
      <c r="M10" s="605">
        <v>1815.566</v>
      </c>
      <c r="N10" s="650">
        <v>3.5407944409622125</v>
      </c>
      <c r="O10" s="659"/>
      <c r="P10" s="604" t="s">
        <v>194</v>
      </c>
      <c r="Q10" s="605">
        <v>3859.8710000000001</v>
      </c>
      <c r="R10" s="605">
        <v>1073.3150000000001</v>
      </c>
      <c r="S10" s="650">
        <v>3.5962145316146703</v>
      </c>
    </row>
    <row r="11" spans="1:27" ht="15.75">
      <c r="A11" s="606" t="s">
        <v>434</v>
      </c>
      <c r="B11" s="605">
        <v>6821.4780000000001</v>
      </c>
      <c r="C11" s="607">
        <v>16667</v>
      </c>
      <c r="D11" s="651">
        <v>3.2050621492286262</v>
      </c>
      <c r="E11" s="827"/>
      <c r="F11" s="606" t="s">
        <v>434</v>
      </c>
      <c r="G11" s="605">
        <v>602.09</v>
      </c>
      <c r="H11" s="607">
        <v>3722</v>
      </c>
      <c r="I11" s="651">
        <v>2.431498136264695</v>
      </c>
      <c r="J11" s="659"/>
      <c r="K11" s="604" t="s">
        <v>434</v>
      </c>
      <c r="L11" s="605">
        <v>5563.5</v>
      </c>
      <c r="M11" s="605">
        <v>1103.288</v>
      </c>
      <c r="N11" s="650">
        <v>5.0426543205400582</v>
      </c>
      <c r="O11" s="659"/>
      <c r="P11" s="604" t="s">
        <v>211</v>
      </c>
      <c r="Q11" s="605">
        <v>1496.46</v>
      </c>
      <c r="R11" s="605">
        <v>306.52999999999997</v>
      </c>
      <c r="S11" s="650">
        <v>4.8819365151861165</v>
      </c>
    </row>
    <row r="12" spans="1:27" ht="16.5" thickBot="1">
      <c r="A12" s="606" t="s">
        <v>213</v>
      </c>
      <c r="B12" s="605">
        <v>6001.0290000000005</v>
      </c>
      <c r="C12" s="607">
        <v>14851</v>
      </c>
      <c r="D12" s="651">
        <v>1.8453967245519607</v>
      </c>
      <c r="E12" s="827"/>
      <c r="F12" s="606" t="s">
        <v>213</v>
      </c>
      <c r="G12" s="605">
        <v>600.94299999999998</v>
      </c>
      <c r="H12" s="607">
        <v>4606</v>
      </c>
      <c r="I12" s="651">
        <v>1.9487283422563939</v>
      </c>
      <c r="J12" s="659"/>
      <c r="K12" s="604" t="s">
        <v>211</v>
      </c>
      <c r="L12" s="605">
        <v>5433.3109999999997</v>
      </c>
      <c r="M12" s="605">
        <v>1221.5150000000001</v>
      </c>
      <c r="N12" s="650">
        <v>4.4480100530898099</v>
      </c>
      <c r="O12" s="659"/>
      <c r="P12" s="604" t="s">
        <v>193</v>
      </c>
      <c r="Q12" s="605">
        <v>1371.954</v>
      </c>
      <c r="R12" s="605">
        <v>232.54400000000001</v>
      </c>
      <c r="S12" s="650">
        <v>5.8997609054630518</v>
      </c>
    </row>
    <row r="13" spans="1:27" ht="16.5" thickBot="1">
      <c r="A13" s="606" t="s">
        <v>194</v>
      </c>
      <c r="B13" s="605">
        <v>5769.7579999999998</v>
      </c>
      <c r="C13" s="605">
        <v>8729</v>
      </c>
      <c r="D13" s="650">
        <v>2.4674368072337849</v>
      </c>
      <c r="E13" s="827"/>
      <c r="F13" s="1033" t="s">
        <v>321</v>
      </c>
      <c r="G13" s="1102">
        <v>9349.8790000000008</v>
      </c>
      <c r="H13" s="1103">
        <v>47828</v>
      </c>
      <c r="I13" s="1104">
        <v>2.8334606639353974</v>
      </c>
      <c r="J13" s="659"/>
      <c r="K13" s="604" t="s">
        <v>191</v>
      </c>
      <c r="L13" s="605">
        <v>5178.0749999999998</v>
      </c>
      <c r="M13" s="605">
        <v>2135.991</v>
      </c>
      <c r="N13" s="650">
        <v>2.4242026300672617</v>
      </c>
      <c r="O13" s="659"/>
      <c r="P13" s="604" t="s">
        <v>205</v>
      </c>
      <c r="Q13" s="605">
        <v>1260.3679999999999</v>
      </c>
      <c r="R13" s="605">
        <v>434.61700000000002</v>
      </c>
      <c r="S13" s="650">
        <v>2.8999509913325983</v>
      </c>
    </row>
    <row r="14" spans="1:27" ht="15.75">
      <c r="A14" s="606" t="s">
        <v>196</v>
      </c>
      <c r="B14" s="605">
        <v>5405.2489999999998</v>
      </c>
      <c r="C14" s="607">
        <v>5463</v>
      </c>
      <c r="D14" s="651">
        <v>1.6069546268053252</v>
      </c>
      <c r="E14" s="827"/>
      <c r="F14" s="106"/>
      <c r="G14" s="106"/>
      <c r="H14" s="106"/>
      <c r="I14" s="106"/>
      <c r="J14" s="659"/>
      <c r="K14" s="604" t="s">
        <v>212</v>
      </c>
      <c r="L14" s="605">
        <v>3408.36</v>
      </c>
      <c r="M14" s="605">
        <v>1382.441</v>
      </c>
      <c r="N14" s="650">
        <v>2.4654650722887994</v>
      </c>
      <c r="O14" s="659"/>
      <c r="P14" s="604" t="s">
        <v>435</v>
      </c>
      <c r="Q14" s="605">
        <v>483.07799999999997</v>
      </c>
      <c r="R14" s="605">
        <v>89.262</v>
      </c>
      <c r="S14" s="650">
        <v>5.4119110035625457</v>
      </c>
    </row>
    <row r="15" spans="1:27" ht="15.75">
      <c r="A15" s="947" t="s">
        <v>210</v>
      </c>
      <c r="B15" s="940">
        <v>3347.7640000000001</v>
      </c>
      <c r="C15" s="948">
        <v>5461</v>
      </c>
      <c r="D15" s="949">
        <v>1.9016848252121652</v>
      </c>
      <c r="E15" s="827"/>
      <c r="F15" s="106"/>
      <c r="G15" s="106"/>
      <c r="H15" s="106"/>
      <c r="I15" s="106"/>
      <c r="J15" s="659"/>
      <c r="K15" s="604" t="s">
        <v>204</v>
      </c>
      <c r="L15" s="605">
        <v>2093.0770000000002</v>
      </c>
      <c r="M15" s="605">
        <v>857.81600000000003</v>
      </c>
      <c r="N15" s="650">
        <v>2.4400069478769342</v>
      </c>
      <c r="O15" s="659"/>
      <c r="P15" s="604" t="s">
        <v>200</v>
      </c>
      <c r="Q15" s="605">
        <v>402.00700000000001</v>
      </c>
      <c r="R15" s="605">
        <v>122.86</v>
      </c>
      <c r="S15" s="650">
        <v>3.2720739052580172</v>
      </c>
    </row>
    <row r="16" spans="1:27" ht="15.75">
      <c r="A16" s="606" t="s">
        <v>204</v>
      </c>
      <c r="B16" s="605">
        <v>2834.174</v>
      </c>
      <c r="C16" s="607">
        <v>3204</v>
      </c>
      <c r="D16" s="651">
        <v>2.3337810118962823</v>
      </c>
      <c r="E16" s="827"/>
      <c r="J16" s="659"/>
      <c r="K16" s="604" t="s">
        <v>209</v>
      </c>
      <c r="L16" s="605">
        <v>2011.8979999999999</v>
      </c>
      <c r="M16" s="605">
        <v>807.21400000000006</v>
      </c>
      <c r="N16" s="650">
        <v>2.4923973072815881</v>
      </c>
      <c r="O16" s="659"/>
      <c r="P16" s="604" t="s">
        <v>208</v>
      </c>
      <c r="Q16" s="605">
        <v>392.94299999999998</v>
      </c>
      <c r="R16" s="605">
        <v>99.372</v>
      </c>
      <c r="S16" s="650">
        <v>3.954262770196836</v>
      </c>
    </row>
    <row r="17" spans="1:20" ht="15.75">
      <c r="A17" s="606" t="s">
        <v>191</v>
      </c>
      <c r="B17" s="605">
        <v>2256.462</v>
      </c>
      <c r="C17" s="605">
        <v>9458</v>
      </c>
      <c r="D17" s="650">
        <v>2.962215850911325</v>
      </c>
      <c r="E17" s="826"/>
      <c r="J17" s="659"/>
      <c r="K17" s="604" t="s">
        <v>213</v>
      </c>
      <c r="L17" s="605">
        <v>1780.579</v>
      </c>
      <c r="M17" s="605">
        <v>743.298</v>
      </c>
      <c r="N17" s="650">
        <v>2.3955116252162658</v>
      </c>
      <c r="O17" s="659"/>
      <c r="P17" s="604" t="s">
        <v>192</v>
      </c>
      <c r="Q17" s="605">
        <v>374.41300000000001</v>
      </c>
      <c r="R17" s="605">
        <v>72.456000000000003</v>
      </c>
      <c r="S17" s="650">
        <v>5.1674533509992271</v>
      </c>
      <c r="T17" s="106"/>
    </row>
    <row r="18" spans="1:20" ht="16.5" thickBot="1">
      <c r="A18" s="947" t="s">
        <v>211</v>
      </c>
      <c r="B18" s="940">
        <v>1609.2280000000001</v>
      </c>
      <c r="C18" s="948">
        <v>5383</v>
      </c>
      <c r="D18" s="949">
        <v>2.96202736680128</v>
      </c>
      <c r="E18" s="828"/>
      <c r="G18" s="106"/>
      <c r="H18" s="106"/>
      <c r="I18" s="106"/>
      <c r="J18" s="106"/>
      <c r="K18" s="604" t="s">
        <v>205</v>
      </c>
      <c r="L18" s="605">
        <v>1382.4659999999999</v>
      </c>
      <c r="M18" s="605">
        <v>277.84500000000003</v>
      </c>
      <c r="N18" s="650">
        <v>4.9756734870161416</v>
      </c>
      <c r="O18" s="659"/>
      <c r="P18" s="604" t="s">
        <v>450</v>
      </c>
      <c r="Q18" s="605">
        <v>339.60500000000002</v>
      </c>
      <c r="R18" s="605">
        <v>43.82</v>
      </c>
      <c r="S18" s="650">
        <v>7.75</v>
      </c>
      <c r="T18" s="106"/>
    </row>
    <row r="19" spans="1:20" ht="16.5" thickBot="1">
      <c r="A19" s="1033" t="s">
        <v>321</v>
      </c>
      <c r="B19" s="608">
        <v>74448.308999999994</v>
      </c>
      <c r="C19" s="1092">
        <v>157627</v>
      </c>
      <c r="D19" s="1093">
        <v>2.2766163288074988</v>
      </c>
      <c r="E19" s="829"/>
      <c r="F19" s="106"/>
      <c r="G19" s="106"/>
      <c r="H19" s="106"/>
      <c r="I19" s="106"/>
      <c r="J19" s="659"/>
      <c r="K19" s="941" t="s">
        <v>321</v>
      </c>
      <c r="L19" s="608">
        <v>56076.932000000001</v>
      </c>
      <c r="M19" s="608">
        <v>16828.11</v>
      </c>
      <c r="N19" s="730">
        <v>3.3323369053328031</v>
      </c>
      <c r="O19" s="659"/>
      <c r="P19" s="604" t="s">
        <v>191</v>
      </c>
      <c r="Q19" s="605">
        <v>277.47300000000001</v>
      </c>
      <c r="R19" s="605">
        <v>21.305</v>
      </c>
      <c r="S19" s="650">
        <v>13.023844168035673</v>
      </c>
      <c r="T19" s="106"/>
    </row>
    <row r="20" spans="1:20" ht="15" customHeight="1" thickBot="1">
      <c r="A20" s="106"/>
      <c r="B20" s="106"/>
      <c r="C20" s="106"/>
      <c r="D20" s="106"/>
      <c r="E20" s="829"/>
      <c r="J20" s="659"/>
      <c r="K20" s="106"/>
      <c r="L20" s="106"/>
      <c r="M20" s="106"/>
      <c r="N20" s="106"/>
      <c r="O20" s="659"/>
      <c r="P20" s="941" t="s">
        <v>321</v>
      </c>
      <c r="Q20" s="608">
        <v>21282.503000000001</v>
      </c>
      <c r="R20" s="608">
        <v>5128.2700000000004</v>
      </c>
      <c r="S20" s="730">
        <v>4.1500355870498238</v>
      </c>
      <c r="T20" s="106"/>
    </row>
    <row r="21" spans="1:20">
      <c r="A21" s="106"/>
      <c r="B21" s="106"/>
      <c r="C21" s="106"/>
      <c r="D21" s="106"/>
      <c r="E21" s="830"/>
      <c r="J21" s="659"/>
      <c r="K21" s="106"/>
      <c r="L21" s="106"/>
      <c r="M21" s="106"/>
      <c r="N21" s="106"/>
      <c r="P21" s="106"/>
      <c r="Q21" s="106"/>
      <c r="R21" s="106"/>
      <c r="S21" s="106"/>
      <c r="T21" s="106"/>
    </row>
    <row r="22" spans="1:20">
      <c r="A22" s="1223" t="s">
        <v>460</v>
      </c>
      <c r="B22" s="106"/>
      <c r="C22" s="106"/>
      <c r="D22" s="106"/>
      <c r="K22" s="106"/>
      <c r="L22" s="106"/>
      <c r="M22" s="106"/>
      <c r="N22" s="106"/>
      <c r="P22" s="106"/>
      <c r="Q22" s="106"/>
      <c r="R22" s="106"/>
      <c r="S22" s="106"/>
      <c r="T22" s="106"/>
    </row>
    <row r="23" spans="1:20">
      <c r="A23" s="106"/>
      <c r="B23" s="106"/>
      <c r="C23" s="106"/>
      <c r="D23" s="106"/>
      <c r="F23" s="1105"/>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abSelected="1" topLeftCell="A608" zoomScale="80" zoomScaleNormal="80" workbookViewId="0">
      <selection activeCell="B684" sqref="B684:K697"/>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41" t="s">
        <v>257</v>
      </c>
      <c r="C5" s="1441"/>
      <c r="D5" s="1441"/>
      <c r="E5" s="1441"/>
      <c r="F5" s="1441"/>
      <c r="G5" s="1441"/>
      <c r="H5" s="1441"/>
      <c r="I5" s="1441"/>
      <c r="J5" s="1441"/>
      <c r="K5" s="1441"/>
      <c r="L5" s="1441"/>
    </row>
    <row r="6" spans="2:13" ht="18">
      <c r="B6" s="664"/>
      <c r="C6" s="664"/>
      <c r="D6" s="664"/>
      <c r="E6" s="664"/>
      <c r="F6" s="439" t="s">
        <v>258</v>
      </c>
      <c r="G6" s="664"/>
      <c r="H6" s="664"/>
      <c r="I6" s="664"/>
      <c r="J6" s="664"/>
      <c r="K6" s="664"/>
      <c r="L6" s="664"/>
    </row>
    <row r="7" spans="2:13" s="440" customFormat="1" ht="15">
      <c r="B7" s="1442" t="s">
        <v>259</v>
      </c>
      <c r="C7" s="1444" t="s">
        <v>22</v>
      </c>
      <c r="D7" s="1444" t="s">
        <v>260</v>
      </c>
      <c r="E7" s="1446" t="s">
        <v>261</v>
      </c>
      <c r="F7" s="1447"/>
      <c r="G7" s="1448"/>
      <c r="H7" s="1449" t="s">
        <v>262</v>
      </c>
      <c r="I7" s="1451" t="s">
        <v>263</v>
      </c>
      <c r="J7" s="1452"/>
      <c r="K7" s="1452"/>
      <c r="L7" s="1442"/>
    </row>
    <row r="8" spans="2:13">
      <c r="B8" s="1443"/>
      <c r="C8" s="1445"/>
      <c r="D8" s="1445"/>
      <c r="E8" s="1453" t="s">
        <v>264</v>
      </c>
      <c r="F8" s="1444" t="s">
        <v>265</v>
      </c>
      <c r="G8" s="1444" t="s">
        <v>266</v>
      </c>
      <c r="H8" s="1450"/>
      <c r="I8" s="1453" t="s">
        <v>267</v>
      </c>
      <c r="J8" s="1453" t="s">
        <v>24</v>
      </c>
      <c r="K8" s="1444" t="s">
        <v>268</v>
      </c>
      <c r="L8" s="1453" t="s">
        <v>269</v>
      </c>
    </row>
    <row r="9" spans="2:13">
      <c r="B9" s="1443"/>
      <c r="C9" s="1445"/>
      <c r="D9" s="1445"/>
      <c r="E9" s="1454"/>
      <c r="F9" s="1445"/>
      <c r="G9" s="1445"/>
      <c r="H9" s="1450"/>
      <c r="I9" s="1454"/>
      <c r="J9" s="1454"/>
      <c r="K9" s="1469"/>
      <c r="L9" s="1454"/>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440"/>
      <c r="O105" s="1440"/>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440"/>
      <c r="O121" s="1440"/>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440"/>
      <c r="O145" s="1440"/>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440"/>
      <c r="O171" s="1440"/>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74" t="s">
        <v>295</v>
      </c>
      <c r="D177" s="1474"/>
      <c r="E177" s="1474"/>
      <c r="F177" s="1474"/>
      <c r="G177" s="1474"/>
      <c r="H177" s="1474"/>
      <c r="I177" s="1474"/>
      <c r="J177" s="1474"/>
      <c r="K177" s="1474"/>
      <c r="L177" s="1475"/>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55" t="s">
        <v>259</v>
      </c>
      <c r="C194" s="1457" t="s">
        <v>22</v>
      </c>
      <c r="D194" s="1457" t="s">
        <v>260</v>
      </c>
      <c r="E194" s="1459" t="s">
        <v>261</v>
      </c>
      <c r="F194" s="1460"/>
      <c r="G194" s="1461"/>
      <c r="H194" s="1462" t="s">
        <v>262</v>
      </c>
      <c r="I194" s="1464" t="s">
        <v>263</v>
      </c>
      <c r="J194" s="1465"/>
      <c r="K194" s="1465"/>
      <c r="L194" s="1466"/>
    </row>
    <row r="195" spans="2:12" ht="12.75" customHeight="1">
      <c r="B195" s="1456"/>
      <c r="C195" s="1458"/>
      <c r="D195" s="1458"/>
      <c r="E195" s="1467" t="s">
        <v>264</v>
      </c>
      <c r="F195" s="1457" t="s">
        <v>265</v>
      </c>
      <c r="G195" s="1457" t="s">
        <v>266</v>
      </c>
      <c r="H195" s="1463"/>
      <c r="I195" s="1467" t="s">
        <v>267</v>
      </c>
      <c r="J195" s="1467" t="s">
        <v>24</v>
      </c>
      <c r="K195" s="1457" t="s">
        <v>268</v>
      </c>
      <c r="L195" s="1472" t="s">
        <v>269</v>
      </c>
    </row>
    <row r="196" spans="2:12" ht="12.75" customHeight="1">
      <c r="B196" s="1456"/>
      <c r="C196" s="1458"/>
      <c r="D196" s="1458"/>
      <c r="E196" s="1468"/>
      <c r="F196" s="1458"/>
      <c r="G196" s="1458"/>
      <c r="H196" s="1463"/>
      <c r="I196" s="1470"/>
      <c r="J196" s="1470"/>
      <c r="K196" s="1471"/>
      <c r="L196" s="1473"/>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74" t="s">
        <v>296</v>
      </c>
      <c r="D199" s="1474"/>
      <c r="E199" s="1474"/>
      <c r="F199" s="1474"/>
      <c r="G199" s="1474"/>
      <c r="H199" s="1474"/>
      <c r="I199" s="1474"/>
      <c r="J199" s="1474"/>
      <c r="K199" s="1474"/>
      <c r="L199" s="1475"/>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478" t="s">
        <v>259</v>
      </c>
      <c r="C234" s="1457" t="s">
        <v>22</v>
      </c>
      <c r="D234" s="1457" t="s">
        <v>260</v>
      </c>
      <c r="E234" s="1459" t="s">
        <v>261</v>
      </c>
      <c r="F234" s="1460"/>
      <c r="G234" s="1461"/>
      <c r="H234" s="1462" t="s">
        <v>262</v>
      </c>
      <c r="I234" s="1459" t="s">
        <v>263</v>
      </c>
      <c r="J234" s="1460"/>
      <c r="K234" s="1460"/>
      <c r="L234" s="1460"/>
    </row>
    <row r="235" spans="2:12">
      <c r="B235" s="1479"/>
      <c r="C235" s="1458"/>
      <c r="D235" s="1458"/>
      <c r="E235" s="1467" t="s">
        <v>264</v>
      </c>
      <c r="F235" s="1457" t="s">
        <v>265</v>
      </c>
      <c r="G235" s="1457" t="s">
        <v>266</v>
      </c>
      <c r="H235" s="1463"/>
      <c r="I235" s="1467" t="s">
        <v>267</v>
      </c>
      <c r="J235" s="1467" t="s">
        <v>24</v>
      </c>
      <c r="K235" s="1457" t="s">
        <v>268</v>
      </c>
      <c r="L235" s="1464" t="s">
        <v>269</v>
      </c>
    </row>
    <row r="236" spans="2:12">
      <c r="B236" s="1479"/>
      <c r="C236" s="1458"/>
      <c r="D236" s="1458"/>
      <c r="E236" s="1468"/>
      <c r="F236" s="1458"/>
      <c r="G236" s="1458"/>
      <c r="H236" s="1463"/>
      <c r="I236" s="1468"/>
      <c r="J236" s="1468"/>
      <c r="K236" s="1458"/>
      <c r="L236" s="1476"/>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77" t="s">
        <v>270</v>
      </c>
      <c r="D239" s="1477"/>
      <c r="E239" s="1477"/>
      <c r="F239" s="1477"/>
      <c r="G239" s="1477"/>
      <c r="H239" s="1477"/>
      <c r="I239" s="1477"/>
      <c r="J239" s="1477"/>
      <c r="K239" s="1477"/>
      <c r="L239" s="1477"/>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74" t="s">
        <v>295</v>
      </c>
      <c r="D256" s="1474"/>
      <c r="E256" s="1474"/>
      <c r="F256" s="1474"/>
      <c r="G256" s="1474"/>
      <c r="H256" s="1474"/>
      <c r="I256" s="1474"/>
      <c r="J256" s="1474"/>
      <c r="K256" s="1474"/>
      <c r="L256" s="1474"/>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480" t="s">
        <v>259</v>
      </c>
      <c r="C273" s="1457" t="s">
        <v>22</v>
      </c>
      <c r="D273" s="1457" t="s">
        <v>260</v>
      </c>
      <c r="E273" s="1459" t="s">
        <v>261</v>
      </c>
      <c r="F273" s="1460"/>
      <c r="G273" s="1461"/>
      <c r="H273" s="1462" t="s">
        <v>262</v>
      </c>
      <c r="I273" s="1464" t="s">
        <v>263</v>
      </c>
      <c r="J273" s="1465"/>
      <c r="K273" s="1465"/>
      <c r="L273" s="1465"/>
    </row>
    <row r="274" spans="2:12" ht="11.25" customHeight="1">
      <c r="B274" s="1481"/>
      <c r="C274" s="1458"/>
      <c r="D274" s="1458"/>
      <c r="E274" s="1467" t="s">
        <v>264</v>
      </c>
      <c r="F274" s="1457" t="s">
        <v>265</v>
      </c>
      <c r="G274" s="1457" t="s">
        <v>266</v>
      </c>
      <c r="H274" s="1463"/>
      <c r="I274" s="1467" t="s">
        <v>267</v>
      </c>
      <c r="J274" s="1467" t="s">
        <v>24</v>
      </c>
      <c r="K274" s="1457" t="s">
        <v>268</v>
      </c>
      <c r="L274" s="1464" t="s">
        <v>269</v>
      </c>
    </row>
    <row r="275" spans="2:12" ht="11.25" customHeight="1">
      <c r="B275" s="1481"/>
      <c r="C275" s="1458"/>
      <c r="D275" s="1458"/>
      <c r="E275" s="1468"/>
      <c r="F275" s="1458"/>
      <c r="G275" s="1458"/>
      <c r="H275" s="1463"/>
      <c r="I275" s="1470"/>
      <c r="J275" s="1470"/>
      <c r="K275" s="1471"/>
      <c r="L275" s="1476"/>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74" t="s">
        <v>296</v>
      </c>
      <c r="D278" s="1474"/>
      <c r="E278" s="1474"/>
      <c r="F278" s="1474"/>
      <c r="G278" s="1474"/>
      <c r="H278" s="1474"/>
      <c r="I278" s="1474"/>
      <c r="J278" s="1474"/>
      <c r="K278" s="1474"/>
      <c r="L278" s="1474"/>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467" t="s">
        <v>259</v>
      </c>
      <c r="C313" s="1457" t="s">
        <v>22</v>
      </c>
      <c r="D313" s="1457" t="s">
        <v>260</v>
      </c>
      <c r="E313" s="1459" t="s">
        <v>261</v>
      </c>
      <c r="F313" s="1460"/>
      <c r="G313" s="1461"/>
      <c r="H313" s="1457" t="s">
        <v>262</v>
      </c>
      <c r="I313" s="1459" t="s">
        <v>263</v>
      </c>
      <c r="J313" s="1460"/>
      <c r="K313" s="1460"/>
      <c r="L313" s="1461"/>
    </row>
    <row r="314" spans="2:12" ht="11.25" customHeight="1">
      <c r="B314" s="1468"/>
      <c r="C314" s="1458"/>
      <c r="D314" s="1458"/>
      <c r="E314" s="1484" t="s">
        <v>300</v>
      </c>
      <c r="F314" s="1487" t="s">
        <v>301</v>
      </c>
      <c r="G314" s="1487" t="s">
        <v>302</v>
      </c>
      <c r="H314" s="1458"/>
      <c r="I314" s="1467" t="s">
        <v>267</v>
      </c>
      <c r="J314" s="1467" t="s">
        <v>24</v>
      </c>
      <c r="K314" s="1457" t="s">
        <v>268</v>
      </c>
      <c r="L314" s="1467" t="s">
        <v>269</v>
      </c>
    </row>
    <row r="315" spans="2:12" ht="11.25" customHeight="1">
      <c r="B315" s="1470"/>
      <c r="C315" s="1471"/>
      <c r="D315" s="1471"/>
      <c r="E315" s="1486"/>
      <c r="F315" s="1488"/>
      <c r="G315" s="1488"/>
      <c r="H315" s="1471"/>
      <c r="I315" s="1470"/>
      <c r="J315" s="1470"/>
      <c r="K315" s="1471"/>
      <c r="L315" s="1470"/>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477" t="s">
        <v>270</v>
      </c>
      <c r="D318" s="1477"/>
      <c r="E318" s="1477"/>
      <c r="F318" s="1477"/>
      <c r="G318" s="1477"/>
      <c r="H318" s="1477"/>
      <c r="I318" s="1477"/>
      <c r="J318" s="1477"/>
      <c r="K318" s="1477"/>
      <c r="L318" s="1490"/>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474" t="s">
        <v>295</v>
      </c>
      <c r="D335" s="1474"/>
      <c r="E335" s="1474"/>
      <c r="F335" s="1474"/>
      <c r="G335" s="1474"/>
      <c r="H335" s="1474"/>
      <c r="I335" s="1474"/>
      <c r="J335" s="1474"/>
      <c r="K335" s="1474"/>
      <c r="L335" s="1491"/>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482" t="s">
        <v>259</v>
      </c>
      <c r="C352" s="1457" t="s">
        <v>22</v>
      </c>
      <c r="D352" s="1457" t="s">
        <v>260</v>
      </c>
      <c r="E352" s="1459" t="s">
        <v>261</v>
      </c>
      <c r="F352" s="1460"/>
      <c r="G352" s="1461"/>
      <c r="H352" s="1462" t="s">
        <v>262</v>
      </c>
      <c r="I352" s="1464" t="s">
        <v>263</v>
      </c>
      <c r="J352" s="1465"/>
      <c r="K352" s="1465"/>
      <c r="L352" s="1478"/>
    </row>
    <row r="353" spans="2:12" ht="11.25" customHeight="1">
      <c r="B353" s="1483"/>
      <c r="C353" s="1458"/>
      <c r="D353" s="1458"/>
      <c r="E353" s="1484" t="s">
        <v>300</v>
      </c>
      <c r="F353" s="1487" t="s">
        <v>301</v>
      </c>
      <c r="G353" s="1487" t="s">
        <v>302</v>
      </c>
      <c r="H353" s="1463"/>
      <c r="I353" s="1467" t="s">
        <v>267</v>
      </c>
      <c r="J353" s="1467" t="s">
        <v>24</v>
      </c>
      <c r="K353" s="1457" t="s">
        <v>268</v>
      </c>
      <c r="L353" s="1467" t="s">
        <v>269</v>
      </c>
    </row>
    <row r="354" spans="2:12" ht="11.25" customHeight="1">
      <c r="B354" s="1483"/>
      <c r="C354" s="1458"/>
      <c r="D354" s="1458"/>
      <c r="E354" s="1485"/>
      <c r="F354" s="1489"/>
      <c r="G354" s="1489"/>
      <c r="H354" s="1463"/>
      <c r="I354" s="1470"/>
      <c r="J354" s="1470"/>
      <c r="K354" s="1471"/>
      <c r="L354" s="1470"/>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474" t="s">
        <v>296</v>
      </c>
      <c r="D357" s="1474"/>
      <c r="E357" s="1474"/>
      <c r="F357" s="1474"/>
      <c r="G357" s="1474"/>
      <c r="H357" s="1474"/>
      <c r="I357" s="1474"/>
      <c r="J357" s="1474"/>
      <c r="K357" s="1474"/>
      <c r="L357" s="1491"/>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29" t="s">
        <v>259</v>
      </c>
      <c r="C393" s="1427" t="s">
        <v>22</v>
      </c>
      <c r="D393" s="1427" t="s">
        <v>260</v>
      </c>
      <c r="E393" s="1436" t="s">
        <v>261</v>
      </c>
      <c r="F393" s="1437"/>
      <c r="G393" s="1438"/>
      <c r="H393" s="1432" t="s">
        <v>262</v>
      </c>
      <c r="I393" s="1436" t="s">
        <v>263</v>
      </c>
      <c r="J393" s="1437"/>
      <c r="K393" s="1437"/>
      <c r="L393" s="1438"/>
    </row>
    <row r="394" spans="2:12" ht="11.25" customHeight="1">
      <c r="B394" s="1439"/>
      <c r="C394" s="1428"/>
      <c r="D394" s="1428"/>
      <c r="E394" s="1494" t="s">
        <v>300</v>
      </c>
      <c r="F394" s="1496" t="s">
        <v>301</v>
      </c>
      <c r="G394" s="1496" t="s">
        <v>302</v>
      </c>
      <c r="H394" s="1433"/>
      <c r="I394" s="1429" t="s">
        <v>267</v>
      </c>
      <c r="J394" s="1429" t="s">
        <v>24</v>
      </c>
      <c r="K394" s="1427" t="s">
        <v>268</v>
      </c>
      <c r="L394" s="1429" t="s">
        <v>269</v>
      </c>
    </row>
    <row r="395" spans="2:12" ht="11.25" customHeight="1">
      <c r="B395" s="1439"/>
      <c r="C395" s="1428"/>
      <c r="D395" s="1428"/>
      <c r="E395" s="1495"/>
      <c r="F395" s="1497"/>
      <c r="G395" s="1497"/>
      <c r="H395" s="1433"/>
      <c r="I395" s="1439"/>
      <c r="J395" s="1439"/>
      <c r="K395" s="1428"/>
      <c r="L395" s="1430"/>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492" t="s">
        <v>270</v>
      </c>
      <c r="D398" s="1492"/>
      <c r="E398" s="1492"/>
      <c r="F398" s="1492"/>
      <c r="G398" s="1492"/>
      <c r="H398" s="1492"/>
      <c r="I398" s="1492"/>
      <c r="J398" s="1492"/>
      <c r="K398" s="1492"/>
      <c r="L398" s="1493"/>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26" t="s">
        <v>295</v>
      </c>
      <c r="D415" s="1426"/>
      <c r="E415" s="1426"/>
      <c r="F415" s="1426"/>
      <c r="G415" s="1426"/>
      <c r="H415" s="1426"/>
      <c r="I415" s="1426"/>
      <c r="J415" s="1426"/>
      <c r="K415" s="1426"/>
      <c r="L415" s="1498"/>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499" t="s">
        <v>259</v>
      </c>
      <c r="C432" s="1427" t="s">
        <v>22</v>
      </c>
      <c r="D432" s="1427" t="s">
        <v>260</v>
      </c>
      <c r="E432" s="1436" t="s">
        <v>261</v>
      </c>
      <c r="F432" s="1437"/>
      <c r="G432" s="1438"/>
      <c r="H432" s="1432" t="s">
        <v>262</v>
      </c>
      <c r="I432" s="1434" t="s">
        <v>263</v>
      </c>
      <c r="J432" s="1435"/>
      <c r="K432" s="1435"/>
      <c r="L432" s="1501"/>
    </row>
    <row r="433" spans="2:12" ht="11.25" customHeight="1">
      <c r="B433" s="1500"/>
      <c r="C433" s="1428"/>
      <c r="D433" s="1428"/>
      <c r="E433" s="1494" t="s">
        <v>300</v>
      </c>
      <c r="F433" s="1496" t="s">
        <v>301</v>
      </c>
      <c r="G433" s="1496" t="s">
        <v>302</v>
      </c>
      <c r="H433" s="1433"/>
      <c r="I433" s="1429" t="s">
        <v>267</v>
      </c>
      <c r="J433" s="1429" t="s">
        <v>24</v>
      </c>
      <c r="K433" s="1427" t="s">
        <v>268</v>
      </c>
      <c r="L433" s="1429" t="s">
        <v>269</v>
      </c>
    </row>
    <row r="434" spans="2:12" ht="11.25" customHeight="1">
      <c r="B434" s="1500"/>
      <c r="C434" s="1428"/>
      <c r="D434" s="1428"/>
      <c r="E434" s="1495"/>
      <c r="F434" s="1497"/>
      <c r="G434" s="1497"/>
      <c r="H434" s="1433"/>
      <c r="I434" s="1430"/>
      <c r="J434" s="1430"/>
      <c r="K434" s="1431"/>
      <c r="L434" s="1430"/>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26" t="s">
        <v>296</v>
      </c>
      <c r="D437" s="1426"/>
      <c r="E437" s="1426"/>
      <c r="F437" s="1426"/>
      <c r="G437" s="1426"/>
      <c r="H437" s="1426"/>
      <c r="I437" s="1426"/>
      <c r="J437" s="1426"/>
      <c r="K437" s="1426"/>
      <c r="L437" s="1498"/>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29" t="s">
        <v>259</v>
      </c>
      <c r="C475" s="1427" t="s">
        <v>22</v>
      </c>
      <c r="D475" s="1427" t="s">
        <v>260</v>
      </c>
      <c r="E475" s="1436" t="s">
        <v>261</v>
      </c>
      <c r="F475" s="1437"/>
      <c r="G475" s="1438"/>
      <c r="H475" s="1432" t="s">
        <v>262</v>
      </c>
      <c r="I475" s="1436" t="s">
        <v>263</v>
      </c>
      <c r="J475" s="1437"/>
      <c r="K475" s="1437"/>
      <c r="L475" s="1438"/>
    </row>
    <row r="476" spans="2:12" ht="11.25" customHeight="1">
      <c r="B476" s="1439"/>
      <c r="C476" s="1428"/>
      <c r="D476" s="1428"/>
      <c r="E476" s="1494" t="s">
        <v>300</v>
      </c>
      <c r="F476" s="1496" t="s">
        <v>301</v>
      </c>
      <c r="G476" s="1496" t="s">
        <v>302</v>
      </c>
      <c r="H476" s="1433"/>
      <c r="I476" s="1429" t="s">
        <v>267</v>
      </c>
      <c r="J476" s="1429" t="s">
        <v>24</v>
      </c>
      <c r="K476" s="1427" t="s">
        <v>268</v>
      </c>
      <c r="L476" s="1429" t="s">
        <v>269</v>
      </c>
    </row>
    <row r="477" spans="2:12" ht="11.25" customHeight="1">
      <c r="B477" s="1439"/>
      <c r="C477" s="1428"/>
      <c r="D477" s="1428"/>
      <c r="E477" s="1495"/>
      <c r="F477" s="1497"/>
      <c r="G477" s="1497"/>
      <c r="H477" s="1433"/>
      <c r="I477" s="1439"/>
      <c r="J477" s="1439"/>
      <c r="K477" s="1428"/>
      <c r="L477" s="1430"/>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492" t="s">
        <v>270</v>
      </c>
      <c r="D480" s="1492"/>
      <c r="E480" s="1492"/>
      <c r="F480" s="1492"/>
      <c r="G480" s="1492"/>
      <c r="H480" s="1492"/>
      <c r="I480" s="1492"/>
      <c r="J480" s="1492"/>
      <c r="K480" s="1492"/>
      <c r="L480" s="1493"/>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26" t="s">
        <v>295</v>
      </c>
      <c r="D497" s="1426"/>
      <c r="E497" s="1426"/>
      <c r="F497" s="1426"/>
      <c r="G497" s="1426"/>
      <c r="H497" s="1426"/>
      <c r="I497" s="1426"/>
      <c r="J497" s="1426"/>
      <c r="K497" s="1426"/>
      <c r="L497" s="1498"/>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499" t="s">
        <v>259</v>
      </c>
      <c r="C514" s="1427" t="s">
        <v>22</v>
      </c>
      <c r="D514" s="1427" t="s">
        <v>260</v>
      </c>
      <c r="E514" s="1436" t="s">
        <v>261</v>
      </c>
      <c r="F514" s="1437"/>
      <c r="G514" s="1438"/>
      <c r="H514" s="1432" t="s">
        <v>262</v>
      </c>
      <c r="I514" s="1434" t="s">
        <v>263</v>
      </c>
      <c r="J514" s="1435"/>
      <c r="K514" s="1435"/>
      <c r="L514" s="1501"/>
    </row>
    <row r="515" spans="2:12" ht="11.25" customHeight="1">
      <c r="B515" s="1500"/>
      <c r="C515" s="1428"/>
      <c r="D515" s="1428"/>
      <c r="E515" s="1494" t="s">
        <v>300</v>
      </c>
      <c r="F515" s="1496" t="s">
        <v>301</v>
      </c>
      <c r="G515" s="1496" t="s">
        <v>302</v>
      </c>
      <c r="H515" s="1433"/>
      <c r="I515" s="1429" t="s">
        <v>267</v>
      </c>
      <c r="J515" s="1429" t="s">
        <v>24</v>
      </c>
      <c r="K515" s="1427" t="s">
        <v>268</v>
      </c>
      <c r="L515" s="1429" t="s">
        <v>269</v>
      </c>
    </row>
    <row r="516" spans="2:12" ht="11.25" customHeight="1">
      <c r="B516" s="1500"/>
      <c r="C516" s="1428"/>
      <c r="D516" s="1428"/>
      <c r="E516" s="1495"/>
      <c r="F516" s="1497"/>
      <c r="G516" s="1497"/>
      <c r="H516" s="1433"/>
      <c r="I516" s="1430"/>
      <c r="J516" s="1430"/>
      <c r="K516" s="1431"/>
      <c r="L516" s="1430"/>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26" t="s">
        <v>296</v>
      </c>
      <c r="D519" s="1426"/>
      <c r="E519" s="1426"/>
      <c r="F519" s="1426"/>
      <c r="G519" s="1426"/>
      <c r="H519" s="1426"/>
      <c r="I519" s="1426"/>
      <c r="J519" s="1426"/>
      <c r="K519" s="1426"/>
      <c r="L519" s="1498"/>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501" t="s">
        <v>259</v>
      </c>
      <c r="C558" s="1427" t="s">
        <v>22</v>
      </c>
      <c r="D558" s="1427" t="s">
        <v>260</v>
      </c>
      <c r="E558" s="1436" t="s">
        <v>261</v>
      </c>
      <c r="F558" s="1437"/>
      <c r="G558" s="1438"/>
      <c r="H558" s="1432" t="s">
        <v>262</v>
      </c>
      <c r="I558" s="1436" t="s">
        <v>263</v>
      </c>
      <c r="J558" s="1437"/>
      <c r="K558" s="1437"/>
      <c r="L558"/>
    </row>
    <row r="559" spans="2:12" ht="12.75" customHeight="1">
      <c r="B559" s="1504"/>
      <c r="C559" s="1428"/>
      <c r="D559" s="1428"/>
      <c r="E559" s="1429" t="s">
        <v>300</v>
      </c>
      <c r="F559" s="1427" t="s">
        <v>301</v>
      </c>
      <c r="G559" s="1427" t="s">
        <v>302</v>
      </c>
      <c r="H559" s="1433"/>
      <c r="I559" s="1429" t="s">
        <v>267</v>
      </c>
      <c r="J559" s="1429" t="s">
        <v>24</v>
      </c>
      <c r="K559" s="1427" t="s">
        <v>349</v>
      </c>
      <c r="L559"/>
    </row>
    <row r="560" spans="2:12" ht="12.75">
      <c r="B560" s="1504"/>
      <c r="C560" s="1428"/>
      <c r="D560" s="1428"/>
      <c r="E560" s="1439"/>
      <c r="F560" s="1428"/>
      <c r="G560" s="1428"/>
      <c r="H560" s="1433"/>
      <c r="I560" s="1439"/>
      <c r="J560" s="1439"/>
      <c r="K560" s="1428"/>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492" t="s">
        <v>270</v>
      </c>
      <c r="D563" s="1492"/>
      <c r="E563" s="1492"/>
      <c r="F563" s="1492"/>
      <c r="G563" s="1492"/>
      <c r="H563" s="1492"/>
      <c r="I563" s="1492"/>
      <c r="J563" s="1492"/>
      <c r="K563" s="1492"/>
      <c r="L563"/>
    </row>
    <row r="564" spans="2:12" ht="12.75">
      <c r="B564" s="683"/>
      <c r="C564" s="683"/>
      <c r="D564" s="683"/>
      <c r="E564" s="683"/>
      <c r="F564" s="683"/>
      <c r="G564" s="683"/>
      <c r="H564" s="683"/>
      <c r="I564" s="683"/>
      <c r="J564" s="683"/>
      <c r="K564" s="683"/>
      <c r="L564"/>
    </row>
    <row r="565" spans="2:12" ht="15">
      <c r="B565" s="1034" t="s">
        <v>271</v>
      </c>
      <c r="C565" s="898">
        <v>160405</v>
      </c>
      <c r="D565" s="898">
        <v>4252</v>
      </c>
      <c r="E565" s="898">
        <v>1993</v>
      </c>
      <c r="F565" s="898">
        <v>1899</v>
      </c>
      <c r="G565" s="898">
        <v>360</v>
      </c>
      <c r="H565" s="898">
        <v>156153</v>
      </c>
      <c r="I565" s="898">
        <v>25576</v>
      </c>
      <c r="J565" s="898">
        <v>49577</v>
      </c>
      <c r="K565" s="898">
        <v>81000</v>
      </c>
      <c r="L565"/>
    </row>
    <row r="566" spans="2:12" ht="15">
      <c r="B566" s="1034" t="s">
        <v>272</v>
      </c>
      <c r="C566" s="898">
        <v>118397</v>
      </c>
      <c r="D566" s="898">
        <v>3761</v>
      </c>
      <c r="E566" s="898">
        <v>1965</v>
      </c>
      <c r="F566" s="898">
        <v>1503</v>
      </c>
      <c r="G566" s="898">
        <v>293</v>
      </c>
      <c r="H566" s="898">
        <v>114636</v>
      </c>
      <c r="I566" s="898">
        <v>20407</v>
      </c>
      <c r="J566" s="898">
        <v>32761</v>
      </c>
      <c r="K566" s="898">
        <v>61468</v>
      </c>
      <c r="L566"/>
    </row>
    <row r="567" spans="2:12" ht="15">
      <c r="B567" s="1034" t="s">
        <v>273</v>
      </c>
      <c r="C567" s="898">
        <v>154468</v>
      </c>
      <c r="D567" s="900">
        <v>4195</v>
      </c>
      <c r="E567" s="900">
        <v>2254</v>
      </c>
      <c r="F567" s="900">
        <v>1618</v>
      </c>
      <c r="G567" s="901">
        <v>323</v>
      </c>
      <c r="H567" s="898">
        <v>150273</v>
      </c>
      <c r="I567" s="900">
        <v>25918</v>
      </c>
      <c r="J567" s="900">
        <v>43821</v>
      </c>
      <c r="K567" s="900">
        <v>80534</v>
      </c>
      <c r="L567"/>
    </row>
    <row r="568" spans="2:12" ht="15">
      <c r="B568" s="1034" t="s">
        <v>274</v>
      </c>
      <c r="C568" s="898">
        <v>147058</v>
      </c>
      <c r="D568" s="898">
        <v>4501</v>
      </c>
      <c r="E568" s="899">
        <v>2298</v>
      </c>
      <c r="F568" s="899">
        <v>1927</v>
      </c>
      <c r="G568" s="898">
        <v>276</v>
      </c>
      <c r="H568" s="898">
        <v>142557</v>
      </c>
      <c r="I568" s="898">
        <v>23715</v>
      </c>
      <c r="J568" s="898">
        <v>40827</v>
      </c>
      <c r="K568" s="898">
        <v>78015</v>
      </c>
      <c r="L568"/>
    </row>
    <row r="569" spans="2:12" ht="15">
      <c r="B569" s="1034" t="s">
        <v>275</v>
      </c>
      <c r="C569" s="898">
        <v>161636</v>
      </c>
      <c r="D569" s="1035">
        <v>4146</v>
      </c>
      <c r="E569" s="660">
        <v>2119</v>
      </c>
      <c r="F569" s="662">
        <v>1793</v>
      </c>
      <c r="G569" s="662">
        <v>234</v>
      </c>
      <c r="H569" s="1035">
        <v>157490</v>
      </c>
      <c r="I569" s="660">
        <v>27516</v>
      </c>
      <c r="J569" s="660">
        <v>43584</v>
      </c>
      <c r="K569" s="662">
        <v>86390</v>
      </c>
      <c r="L569"/>
    </row>
    <row r="570" spans="2:12" ht="15">
      <c r="B570" s="1034" t="s">
        <v>276</v>
      </c>
      <c r="C570" s="898">
        <v>148239</v>
      </c>
      <c r="D570" s="898">
        <v>3808</v>
      </c>
      <c r="E570" s="899">
        <v>1579</v>
      </c>
      <c r="F570" s="899">
        <v>1924</v>
      </c>
      <c r="G570" s="898">
        <v>305</v>
      </c>
      <c r="H570" s="898">
        <v>144431</v>
      </c>
      <c r="I570" s="898">
        <v>25807</v>
      </c>
      <c r="J570" s="898">
        <v>41213</v>
      </c>
      <c r="K570" s="898">
        <v>77411</v>
      </c>
      <c r="L570"/>
    </row>
    <row r="571" spans="2:12" ht="15">
      <c r="B571" s="1034" t="s">
        <v>277</v>
      </c>
      <c r="C571" s="898">
        <v>164233</v>
      </c>
      <c r="D571" s="893">
        <v>4006</v>
      </c>
      <c r="E571" s="900">
        <v>1618</v>
      </c>
      <c r="F571" s="901">
        <v>2184</v>
      </c>
      <c r="G571" s="901">
        <v>204</v>
      </c>
      <c r="H571" s="898">
        <v>160227</v>
      </c>
      <c r="I571" s="900">
        <v>29167</v>
      </c>
      <c r="J571" s="900">
        <v>48974</v>
      </c>
      <c r="K571" s="900">
        <v>82086</v>
      </c>
      <c r="L571"/>
    </row>
    <row r="572" spans="2:12" ht="15">
      <c r="B572" s="1034" t="s">
        <v>278</v>
      </c>
      <c r="C572" s="898">
        <v>158429</v>
      </c>
      <c r="D572" s="893">
        <v>4264</v>
      </c>
      <c r="E572" s="900">
        <v>1814</v>
      </c>
      <c r="F572" s="900">
        <v>2211</v>
      </c>
      <c r="G572" s="901">
        <v>239</v>
      </c>
      <c r="H572" s="898">
        <v>154165</v>
      </c>
      <c r="I572" s="900">
        <v>23293</v>
      </c>
      <c r="J572" s="900">
        <v>45921</v>
      </c>
      <c r="K572" s="900">
        <v>84951</v>
      </c>
      <c r="L572"/>
    </row>
    <row r="573" spans="2:12" ht="15">
      <c r="B573" s="1034" t="s">
        <v>279</v>
      </c>
      <c r="C573" s="898">
        <v>165011</v>
      </c>
      <c r="D573" s="898">
        <v>4401</v>
      </c>
      <c r="E573" s="899">
        <v>1788</v>
      </c>
      <c r="F573" s="899">
        <v>2285</v>
      </c>
      <c r="G573" s="898">
        <v>328</v>
      </c>
      <c r="H573" s="898">
        <v>160610</v>
      </c>
      <c r="I573" s="898">
        <v>25702</v>
      </c>
      <c r="J573" s="898">
        <v>48609</v>
      </c>
      <c r="K573" s="898">
        <v>86299</v>
      </c>
      <c r="L573"/>
    </row>
    <row r="574" spans="2:12" ht="15">
      <c r="B574" s="1034" t="s">
        <v>280</v>
      </c>
      <c r="C574" s="898">
        <v>175970</v>
      </c>
      <c r="D574" s="893">
        <v>4827</v>
      </c>
      <c r="E574" s="900">
        <v>1922</v>
      </c>
      <c r="F574" s="900">
        <v>2405</v>
      </c>
      <c r="G574" s="900">
        <v>500</v>
      </c>
      <c r="H574" s="899">
        <v>171143</v>
      </c>
      <c r="I574" s="900">
        <v>28318</v>
      </c>
      <c r="J574" s="900">
        <v>60364</v>
      </c>
      <c r="K574" s="900">
        <v>82461</v>
      </c>
      <c r="L574"/>
    </row>
    <row r="575" spans="2:12" ht="15">
      <c r="B575" s="1036" t="s">
        <v>281</v>
      </c>
      <c r="C575" s="898">
        <v>158698</v>
      </c>
      <c r="D575" s="900">
        <v>4572</v>
      </c>
      <c r="E575" s="900">
        <v>1754</v>
      </c>
      <c r="F575" s="900">
        <v>2398</v>
      </c>
      <c r="G575" s="900">
        <v>420</v>
      </c>
      <c r="H575" s="900">
        <v>154126</v>
      </c>
      <c r="I575" s="900">
        <v>24642</v>
      </c>
      <c r="J575" s="900">
        <v>50394</v>
      </c>
      <c r="K575" s="900">
        <v>79090</v>
      </c>
      <c r="L575"/>
    </row>
    <row r="576" spans="2:12" ht="15">
      <c r="B576" s="1036" t="s">
        <v>282</v>
      </c>
      <c r="C576" s="898">
        <v>143199</v>
      </c>
      <c r="D576" s="900">
        <v>4050</v>
      </c>
      <c r="E576" s="900">
        <v>1792</v>
      </c>
      <c r="F576" s="900">
        <v>1951</v>
      </c>
      <c r="G576" s="900">
        <v>307</v>
      </c>
      <c r="H576" s="900">
        <v>139149</v>
      </c>
      <c r="I576" s="900">
        <v>22028</v>
      </c>
      <c r="J576" s="900">
        <v>43577</v>
      </c>
      <c r="K576" s="900">
        <v>73544</v>
      </c>
      <c r="L576"/>
    </row>
    <row r="577" spans="2:12" ht="15">
      <c r="B577" s="1037"/>
      <c r="C577" s="899"/>
      <c r="D577" s="899"/>
      <c r="E577" s="899"/>
      <c r="F577" s="899"/>
      <c r="G577" s="899"/>
      <c r="H577" s="899"/>
      <c r="I577" s="899"/>
      <c r="J577" s="899"/>
      <c r="K577" s="899"/>
      <c r="L577"/>
    </row>
    <row r="578" spans="2:12" ht="12.75">
      <c r="B578" s="1038">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26" t="s">
        <v>295</v>
      </c>
      <c r="D580" s="1426"/>
      <c r="E580" s="1426"/>
      <c r="F580" s="1426"/>
      <c r="G580" s="1426"/>
      <c r="H580" s="1426"/>
      <c r="I580" s="1426"/>
      <c r="J580" s="1426"/>
      <c r="K580" s="1426"/>
      <c r="L580"/>
    </row>
    <row r="581" spans="2:12" ht="12.75">
      <c r="B581" s="683"/>
      <c r="C581" s="689"/>
      <c r="D581" s="689"/>
      <c r="E581" s="689"/>
      <c r="F581" s="689"/>
      <c r="G581" s="689"/>
      <c r="H581" s="689"/>
      <c r="I581" s="689"/>
      <c r="J581" s="689"/>
      <c r="K581" s="689"/>
      <c r="L581"/>
    </row>
    <row r="582" spans="2:12" ht="12.75">
      <c r="B582" s="1039"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39"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39"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39"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39"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39"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39"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39"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39"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39"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39"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39"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8">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502" t="s">
        <v>259</v>
      </c>
      <c r="C597" s="1427" t="s">
        <v>22</v>
      </c>
      <c r="D597" s="1427" t="s">
        <v>260</v>
      </c>
      <c r="E597" s="1436" t="s">
        <v>261</v>
      </c>
      <c r="F597" s="1437"/>
      <c r="G597" s="1438"/>
      <c r="H597" s="1432" t="s">
        <v>262</v>
      </c>
      <c r="I597" s="1434" t="s">
        <v>263</v>
      </c>
      <c r="J597" s="1435"/>
      <c r="K597" s="1435"/>
      <c r="L597"/>
    </row>
    <row r="598" spans="2:12" ht="12.75" customHeight="1">
      <c r="B598" s="1503"/>
      <c r="C598" s="1428"/>
      <c r="D598" s="1428"/>
      <c r="E598" s="1429" t="s">
        <v>300</v>
      </c>
      <c r="F598" s="1427" t="s">
        <v>301</v>
      </c>
      <c r="G598" s="1427" t="s">
        <v>302</v>
      </c>
      <c r="H598" s="1433"/>
      <c r="I598" s="1429" t="s">
        <v>267</v>
      </c>
      <c r="J598" s="1429" t="s">
        <v>24</v>
      </c>
      <c r="K598" s="1427" t="s">
        <v>268</v>
      </c>
      <c r="L598"/>
    </row>
    <row r="599" spans="2:12" ht="12.75" customHeight="1">
      <c r="B599" s="1503"/>
      <c r="C599" s="1428"/>
      <c r="D599" s="1428"/>
      <c r="E599" s="1439"/>
      <c r="F599" s="1428"/>
      <c r="G599" s="1428"/>
      <c r="H599" s="1433"/>
      <c r="I599" s="1430"/>
      <c r="J599" s="1430"/>
      <c r="K599" s="1431"/>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26" t="s">
        <v>296</v>
      </c>
      <c r="D602" s="1426"/>
      <c r="E602" s="1426"/>
      <c r="F602" s="1426"/>
      <c r="G602" s="1426"/>
      <c r="H602" s="1426"/>
      <c r="I602" s="1426"/>
      <c r="J602" s="1426"/>
      <c r="K602" s="1426"/>
      <c r="L602"/>
    </row>
    <row r="603" spans="2:12" ht="12.75">
      <c r="B603" s="106"/>
      <c r="C603" s="694"/>
      <c r="D603" s="694"/>
      <c r="E603" s="694"/>
      <c r="F603" s="694"/>
      <c r="G603" s="694"/>
      <c r="H603" s="694"/>
      <c r="I603" s="694"/>
      <c r="J603" s="694"/>
      <c r="K603" s="694"/>
      <c r="L603"/>
    </row>
    <row r="604" spans="2:12" ht="12.75">
      <c r="B604" s="1039"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39"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39"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39"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39"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39"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39"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39"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39"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39"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39"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39"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39"/>
      <c r="C616" s="696"/>
      <c r="D616" s="697"/>
      <c r="E616" s="698"/>
      <c r="F616" s="698"/>
      <c r="G616" s="698"/>
      <c r="H616" s="697"/>
      <c r="I616" s="698"/>
      <c r="J616" s="698"/>
      <c r="K616" s="698"/>
      <c r="L616"/>
    </row>
    <row r="617" spans="2:12" ht="12.75">
      <c r="B617" s="1038">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4"/>
      <c r="G619" s="1084"/>
      <c r="H619" s="1084"/>
      <c r="I619" s="1084"/>
      <c r="J619"/>
      <c r="K619"/>
      <c r="L619"/>
    </row>
    <row r="620" spans="2:12" ht="20.25" thickBot="1">
      <c r="B620"/>
      <c r="C620"/>
      <c r="D620"/>
      <c r="E620" s="1085"/>
      <c r="F620" s="1086" t="s">
        <v>297</v>
      </c>
      <c r="G620" s="1086"/>
      <c r="H620" s="1086"/>
      <c r="I620" s="1086"/>
      <c r="J620" s="1087"/>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06" t="s">
        <v>459</v>
      </c>
      <c r="C636" s="1506"/>
      <c r="D636" s="1506"/>
      <c r="E636" s="1506"/>
      <c r="F636" s="1506"/>
      <c r="G636" s="1506"/>
      <c r="H636" s="1506"/>
      <c r="I636" s="1506"/>
      <c r="J636" s="1506"/>
      <c r="K636" s="1506"/>
    </row>
    <row r="637" spans="2:12" ht="18.75" thickBot="1">
      <c r="B637" s="810"/>
      <c r="C637" s="810"/>
      <c r="D637" s="810"/>
      <c r="E637" s="810"/>
      <c r="F637" s="811" t="s">
        <v>258</v>
      </c>
      <c r="G637" s="810"/>
      <c r="H637" s="810"/>
      <c r="I637" s="810"/>
      <c r="J637" s="810"/>
      <c r="K637" s="810"/>
    </row>
    <row r="638" spans="2:12" ht="12.75" customHeight="1">
      <c r="B638" s="1507" t="s">
        <v>259</v>
      </c>
      <c r="C638" s="1509" t="s">
        <v>22</v>
      </c>
      <c r="D638" s="1509" t="s">
        <v>260</v>
      </c>
      <c r="E638" s="1510" t="s">
        <v>261</v>
      </c>
      <c r="F638" s="1511"/>
      <c r="G638" s="1512"/>
      <c r="H638" s="1513" t="s">
        <v>262</v>
      </c>
      <c r="I638" s="1510" t="s">
        <v>263</v>
      </c>
      <c r="J638" s="1511"/>
      <c r="K638" s="1514"/>
    </row>
    <row r="639" spans="2:12" ht="11.25" customHeight="1">
      <c r="B639" s="1508"/>
      <c r="C639" s="1428"/>
      <c r="D639" s="1428"/>
      <c r="E639" s="1429" t="s">
        <v>300</v>
      </c>
      <c r="F639" s="1427" t="s">
        <v>301</v>
      </c>
      <c r="G639" s="1427" t="s">
        <v>302</v>
      </c>
      <c r="H639" s="1433"/>
      <c r="I639" s="1429" t="s">
        <v>267</v>
      </c>
      <c r="J639" s="1429" t="s">
        <v>24</v>
      </c>
      <c r="K639" s="1515" t="s">
        <v>349</v>
      </c>
    </row>
    <row r="640" spans="2:12" ht="11.25" customHeight="1">
      <c r="B640" s="1508"/>
      <c r="C640" s="1428"/>
      <c r="D640" s="1428"/>
      <c r="E640" s="1439"/>
      <c r="F640" s="1428"/>
      <c r="G640" s="1428"/>
      <c r="H640" s="1433"/>
      <c r="I640" s="1439"/>
      <c r="J640" s="1439"/>
      <c r="K640" s="1516"/>
    </row>
    <row r="641" spans="2:11" ht="12.75">
      <c r="B641" s="1246">
        <v>0</v>
      </c>
      <c r="C641" s="680">
        <v>1</v>
      </c>
      <c r="D641" s="680">
        <v>2</v>
      </c>
      <c r="E641" s="681">
        <v>3</v>
      </c>
      <c r="F641" s="681">
        <v>4</v>
      </c>
      <c r="G641" s="680">
        <v>5</v>
      </c>
      <c r="H641" s="680">
        <v>6</v>
      </c>
      <c r="I641" s="680">
        <v>7</v>
      </c>
      <c r="J641" s="680">
        <v>8</v>
      </c>
      <c r="K641" s="1247">
        <v>9</v>
      </c>
    </row>
    <row r="642" spans="2:11" ht="12.75">
      <c r="B642" s="1248"/>
      <c r="C642" s="683"/>
      <c r="D642" s="683"/>
      <c r="E642" s="683"/>
      <c r="F642" s="683"/>
      <c r="G642" s="683"/>
      <c r="H642" s="683"/>
      <c r="I642" s="683"/>
      <c r="J642" s="683"/>
      <c r="K642" s="1249"/>
    </row>
    <row r="643" spans="2:11" ht="14.25">
      <c r="B643" s="1250"/>
      <c r="C643" s="1492" t="s">
        <v>270</v>
      </c>
      <c r="D643" s="1492"/>
      <c r="E643" s="1492"/>
      <c r="F643" s="1492"/>
      <c r="G643" s="1492"/>
      <c r="H643" s="1492"/>
      <c r="I643" s="1492"/>
      <c r="J643" s="1492"/>
      <c r="K643" s="1505"/>
    </row>
    <row r="644" spans="2:11" ht="12.75">
      <c r="B644" s="1248"/>
      <c r="C644" s="683"/>
      <c r="D644" s="683"/>
      <c r="E644" s="683"/>
      <c r="F644" s="683"/>
      <c r="G644" s="683"/>
      <c r="H644" s="683"/>
      <c r="I644" s="683"/>
      <c r="J644" s="683"/>
      <c r="K644" s="1249"/>
    </row>
    <row r="645" spans="2:11" ht="12.75">
      <c r="B645" s="1532" t="s">
        <v>271</v>
      </c>
      <c r="C645" s="1523">
        <v>163247</v>
      </c>
      <c r="D645" s="1523">
        <v>4183</v>
      </c>
      <c r="E645" s="1523">
        <v>1936</v>
      </c>
      <c r="F645" s="1523">
        <v>1878</v>
      </c>
      <c r="G645" s="1523">
        <v>369</v>
      </c>
      <c r="H645" s="1523">
        <v>159064</v>
      </c>
      <c r="I645" s="1523">
        <v>25823</v>
      </c>
      <c r="J645" s="1523">
        <v>47119</v>
      </c>
      <c r="K645" s="1523">
        <v>86122</v>
      </c>
    </row>
    <row r="646" spans="2:11" ht="12.75">
      <c r="B646" s="1532" t="s">
        <v>272</v>
      </c>
      <c r="C646" s="1523">
        <v>154797</v>
      </c>
      <c r="D646" s="1523">
        <v>3855</v>
      </c>
      <c r="E646" s="1523">
        <v>1652</v>
      </c>
      <c r="F646" s="1523">
        <v>1884</v>
      </c>
      <c r="G646" s="1523">
        <v>319</v>
      </c>
      <c r="H646" s="1523">
        <v>150942</v>
      </c>
      <c r="I646" s="1523">
        <v>24820</v>
      </c>
      <c r="J646" s="1523">
        <v>41251</v>
      </c>
      <c r="K646" s="1523">
        <v>84871</v>
      </c>
    </row>
    <row r="647" spans="2:11" ht="12.75">
      <c r="B647" s="1532" t="s">
        <v>273</v>
      </c>
      <c r="C647" s="1523">
        <v>151453</v>
      </c>
      <c r="D647" s="1527">
        <v>3672</v>
      </c>
      <c r="E647" s="1527">
        <v>1511</v>
      </c>
      <c r="F647" s="1527">
        <v>1781</v>
      </c>
      <c r="G647" s="1528">
        <v>380</v>
      </c>
      <c r="H647" s="1523">
        <v>147781</v>
      </c>
      <c r="I647" s="1527">
        <v>22185</v>
      </c>
      <c r="J647" s="1527">
        <v>39306</v>
      </c>
      <c r="K647" s="1527">
        <v>86290</v>
      </c>
    </row>
    <row r="648" spans="2:11" ht="12.75">
      <c r="B648" s="1532" t="s">
        <v>274</v>
      </c>
      <c r="C648" s="1523">
        <v>123387</v>
      </c>
      <c r="D648" s="1523">
        <v>2579</v>
      </c>
      <c r="E648" s="1524">
        <v>1048</v>
      </c>
      <c r="F648" s="1524">
        <v>1175</v>
      </c>
      <c r="G648" s="1523">
        <v>356</v>
      </c>
      <c r="H648" s="1523">
        <v>120808</v>
      </c>
      <c r="I648" s="1523">
        <v>18805</v>
      </c>
      <c r="J648" s="1523">
        <v>35098</v>
      </c>
      <c r="K648" s="1523">
        <v>66905</v>
      </c>
    </row>
    <row r="649" spans="2:11" ht="12.75">
      <c r="B649" s="1532" t="s">
        <v>275</v>
      </c>
      <c r="C649" s="1523">
        <v>141955</v>
      </c>
      <c r="D649" s="1530">
        <v>3254</v>
      </c>
      <c r="E649" s="1529">
        <v>1374</v>
      </c>
      <c r="F649" s="1531">
        <v>1580</v>
      </c>
      <c r="G649" s="1531">
        <v>300</v>
      </c>
      <c r="H649" s="1530">
        <v>138701</v>
      </c>
      <c r="I649" s="1529">
        <v>23058</v>
      </c>
      <c r="J649" s="1529">
        <v>36148</v>
      </c>
      <c r="K649" s="1531">
        <v>79495</v>
      </c>
    </row>
    <row r="650" spans="2:11" ht="12.75">
      <c r="B650" s="1532" t="s">
        <v>276</v>
      </c>
      <c r="C650" s="1523">
        <v>166759</v>
      </c>
      <c r="D650" s="1523">
        <v>3740</v>
      </c>
      <c r="E650" s="1524">
        <v>1503</v>
      </c>
      <c r="F650" s="1524">
        <v>2000</v>
      </c>
      <c r="G650" s="1523">
        <v>237</v>
      </c>
      <c r="H650" s="1523">
        <v>163019</v>
      </c>
      <c r="I650" s="1523">
        <v>27394</v>
      </c>
      <c r="J650" s="1523">
        <v>41041</v>
      </c>
      <c r="K650" s="1523">
        <v>94584</v>
      </c>
    </row>
    <row r="651" spans="2:11" ht="12.75">
      <c r="B651" s="1532" t="s">
        <v>277</v>
      </c>
      <c r="C651" s="1523">
        <v>176233</v>
      </c>
      <c r="D651" s="1526">
        <v>4202</v>
      </c>
      <c r="E651" s="1527">
        <v>1869</v>
      </c>
      <c r="F651" s="1528">
        <v>2029</v>
      </c>
      <c r="G651" s="1528">
        <v>304</v>
      </c>
      <c r="H651" s="1523">
        <v>172031</v>
      </c>
      <c r="I651" s="1527">
        <v>31264</v>
      </c>
      <c r="J651" s="1527">
        <v>50784</v>
      </c>
      <c r="K651" s="1527">
        <v>89983</v>
      </c>
    </row>
    <row r="652" spans="2:11" ht="12.75">
      <c r="B652" s="1532" t="s">
        <v>278</v>
      </c>
      <c r="C652" s="1523">
        <v>151920</v>
      </c>
      <c r="D652" s="1526">
        <v>4257</v>
      </c>
      <c r="E652" s="1527">
        <v>1568</v>
      </c>
      <c r="F652" s="1527">
        <v>2117</v>
      </c>
      <c r="G652" s="1528">
        <v>572</v>
      </c>
      <c r="H652" s="1523">
        <v>147663</v>
      </c>
      <c r="I652" s="1527">
        <v>24922</v>
      </c>
      <c r="J652" s="1527">
        <v>43850</v>
      </c>
      <c r="K652" s="1527">
        <v>78891</v>
      </c>
    </row>
    <row r="653" spans="2:11" ht="12.75">
      <c r="B653" s="1532" t="s">
        <v>279</v>
      </c>
      <c r="C653" s="1523">
        <v>0</v>
      </c>
      <c r="D653" s="1523"/>
      <c r="E653" s="1524"/>
      <c r="F653" s="1524"/>
      <c r="G653" s="1523"/>
      <c r="H653" s="1523"/>
      <c r="I653" s="1523"/>
      <c r="J653" s="1523"/>
      <c r="K653" s="1523"/>
    </row>
    <row r="654" spans="2:11" ht="12.75">
      <c r="B654" s="1533" t="s">
        <v>280</v>
      </c>
      <c r="C654" s="1523">
        <v>0</v>
      </c>
      <c r="D654" s="1526"/>
      <c r="E654" s="1527"/>
      <c r="F654" s="1527"/>
      <c r="G654" s="1527"/>
      <c r="H654" s="1524"/>
      <c r="I654" s="1527"/>
      <c r="J654" s="1527"/>
      <c r="K654" s="1527"/>
    </row>
    <row r="655" spans="2:11" ht="12.75">
      <c r="B655" s="1534" t="s">
        <v>281</v>
      </c>
      <c r="C655" s="1523">
        <v>0</v>
      </c>
      <c r="D655" s="1527"/>
      <c r="E655" s="1527"/>
      <c r="F655" s="1527"/>
      <c r="G655" s="1527"/>
      <c r="H655" s="1527"/>
      <c r="I655" s="1527"/>
      <c r="J655" s="1527"/>
      <c r="K655" s="1527"/>
    </row>
    <row r="656" spans="2:11" ht="12.75">
      <c r="B656" s="1534" t="s">
        <v>282</v>
      </c>
      <c r="C656" s="1523">
        <v>0</v>
      </c>
      <c r="D656" s="1527"/>
      <c r="E656" s="1527"/>
      <c r="F656" s="1527"/>
      <c r="G656" s="1527"/>
      <c r="H656" s="1527"/>
      <c r="I656" s="1527"/>
      <c r="J656" s="1527"/>
      <c r="K656" s="1527"/>
    </row>
    <row r="657" spans="2:11" ht="15">
      <c r="B657" s="1521"/>
      <c r="C657" s="1524"/>
      <c r="D657" s="1524"/>
      <c r="E657" s="1524"/>
      <c r="F657" s="1524"/>
      <c r="G657" s="1524"/>
      <c r="H657" s="1524"/>
      <c r="I657" s="1524"/>
      <c r="J657" s="1524"/>
      <c r="K657" s="1524"/>
    </row>
    <row r="658" spans="2:11" ht="12.75">
      <c r="B658" s="1522">
        <v>2020</v>
      </c>
      <c r="C658" s="1525">
        <v>1229751</v>
      </c>
      <c r="D658" s="1525">
        <v>29742</v>
      </c>
      <c r="E658" s="1525">
        <v>12461</v>
      </c>
      <c r="F658" s="1525">
        <v>14444</v>
      </c>
      <c r="G658" s="1525">
        <v>2837</v>
      </c>
      <c r="H658" s="1525">
        <v>1200009</v>
      </c>
      <c r="I658" s="1525">
        <v>198271</v>
      </c>
      <c r="J658" s="1525">
        <v>334597</v>
      </c>
      <c r="K658" s="1525">
        <v>667141</v>
      </c>
    </row>
    <row r="659" spans="2:11" ht="12.75">
      <c r="B659" s="5"/>
      <c r="C659" s="1256"/>
      <c r="D659" s="1256"/>
      <c r="E659" s="1256"/>
      <c r="F659" s="1256"/>
      <c r="G659" s="1256"/>
      <c r="H659" s="1256"/>
      <c r="I659" s="1256"/>
      <c r="J659" s="1256"/>
      <c r="K659" s="1256"/>
    </row>
    <row r="660" spans="2:11" ht="12.75">
      <c r="B660" s="106"/>
      <c r="C660" s="1426" t="s">
        <v>295</v>
      </c>
      <c r="D660" s="1426"/>
      <c r="E660" s="1426"/>
      <c r="F660" s="1426"/>
      <c r="G660" s="1426"/>
      <c r="H660" s="1426"/>
      <c r="I660" s="1426"/>
      <c r="J660" s="1426"/>
      <c r="K660" s="1426"/>
    </row>
    <row r="661" spans="2:11" ht="12.75">
      <c r="B661" s="683"/>
      <c r="C661" s="1256"/>
      <c r="D661" s="1256"/>
      <c r="E661" s="1256"/>
      <c r="F661" s="1256"/>
      <c r="G661" s="1256"/>
      <c r="H661" s="1256"/>
      <c r="I661" s="1256"/>
      <c r="J661" s="1256"/>
      <c r="K661" s="1256"/>
    </row>
    <row r="662" spans="2:11" ht="12.75">
      <c r="B662" s="1535" t="s">
        <v>271</v>
      </c>
      <c r="C662" s="1538">
        <v>49960551</v>
      </c>
      <c r="D662" s="1538">
        <v>235967</v>
      </c>
      <c r="E662" s="1538">
        <v>69271</v>
      </c>
      <c r="F662" s="1538">
        <v>111895</v>
      </c>
      <c r="G662" s="1538">
        <v>54801</v>
      </c>
      <c r="H662" s="1538">
        <v>49724584</v>
      </c>
      <c r="I662" s="1538">
        <v>7150936</v>
      </c>
      <c r="J662" s="1538">
        <v>13108259</v>
      </c>
      <c r="K662" s="1538">
        <v>29465389</v>
      </c>
    </row>
    <row r="663" spans="2:11" ht="12.75">
      <c r="B663" s="1535" t="s">
        <v>272</v>
      </c>
      <c r="C663" s="1538">
        <v>47617324</v>
      </c>
      <c r="D663" s="1538">
        <v>208840</v>
      </c>
      <c r="E663" s="1538">
        <v>57340</v>
      </c>
      <c r="F663" s="1538">
        <v>107364</v>
      </c>
      <c r="G663" s="1538">
        <v>44136</v>
      </c>
      <c r="H663" s="1538">
        <v>47408484</v>
      </c>
      <c r="I663" s="1538">
        <v>6893452</v>
      </c>
      <c r="J663" s="1538">
        <v>11453223</v>
      </c>
      <c r="K663" s="1538">
        <v>29061809</v>
      </c>
    </row>
    <row r="664" spans="2:11" ht="12.75">
      <c r="B664" s="1535" t="s">
        <v>273</v>
      </c>
      <c r="C664" s="1538">
        <v>45810921</v>
      </c>
      <c r="D664" s="1541">
        <v>212047</v>
      </c>
      <c r="E664" s="1541">
        <v>52722</v>
      </c>
      <c r="F664" s="1541">
        <v>104528</v>
      </c>
      <c r="G664" s="1542">
        <v>54797</v>
      </c>
      <c r="H664" s="1538">
        <v>45598874</v>
      </c>
      <c r="I664" s="1541">
        <v>6206047</v>
      </c>
      <c r="J664" s="1541">
        <v>10978459</v>
      </c>
      <c r="K664" s="1541">
        <v>28414368</v>
      </c>
    </row>
    <row r="665" spans="2:11" ht="12.75">
      <c r="B665" s="1535" t="s">
        <v>274</v>
      </c>
      <c r="C665" s="1538">
        <v>37947488</v>
      </c>
      <c r="D665" s="1538">
        <v>152361</v>
      </c>
      <c r="E665" s="1539">
        <v>38008</v>
      </c>
      <c r="F665" s="1539">
        <v>67675</v>
      </c>
      <c r="G665" s="1538">
        <v>46678</v>
      </c>
      <c r="H665" s="1538">
        <v>37795127</v>
      </c>
      <c r="I665" s="1538">
        <v>5250323</v>
      </c>
      <c r="J665" s="1538">
        <v>9742524</v>
      </c>
      <c r="K665" s="1538">
        <v>22802280</v>
      </c>
    </row>
    <row r="666" spans="2:11" ht="12.75">
      <c r="B666" s="1535" t="s">
        <v>275</v>
      </c>
      <c r="C666" s="1538">
        <v>43850100</v>
      </c>
      <c r="D666" s="1543">
        <v>182406</v>
      </c>
      <c r="E666" s="1543">
        <v>49999</v>
      </c>
      <c r="F666" s="1543">
        <v>89839</v>
      </c>
      <c r="G666" s="1543">
        <v>42568</v>
      </c>
      <c r="H666" s="1543">
        <v>43667694</v>
      </c>
      <c r="I666" s="1543">
        <v>6427358</v>
      </c>
      <c r="J666" s="1543">
        <v>9965046</v>
      </c>
      <c r="K666" s="1544">
        <v>27275290</v>
      </c>
    </row>
    <row r="667" spans="2:11" ht="12.75">
      <c r="B667" s="1535" t="s">
        <v>276</v>
      </c>
      <c r="C667" s="1538">
        <v>52025091</v>
      </c>
      <c r="D667" s="1538">
        <v>205453</v>
      </c>
      <c r="E667" s="1539">
        <v>52679</v>
      </c>
      <c r="F667" s="1539">
        <v>121156</v>
      </c>
      <c r="G667" s="1538">
        <v>31618</v>
      </c>
      <c r="H667" s="1538">
        <v>51819638</v>
      </c>
      <c r="I667" s="1538">
        <v>7514997</v>
      </c>
      <c r="J667" s="1538">
        <v>11510571</v>
      </c>
      <c r="K667" s="1538">
        <v>32794070</v>
      </c>
    </row>
    <row r="668" spans="2:11" ht="12.75">
      <c r="B668" s="1535" t="s">
        <v>277</v>
      </c>
      <c r="C668" s="1538">
        <v>54051147</v>
      </c>
      <c r="D668" s="1541">
        <v>228220</v>
      </c>
      <c r="E668" s="1541">
        <v>67664</v>
      </c>
      <c r="F668" s="1541">
        <v>124553</v>
      </c>
      <c r="G668" s="1542">
        <v>36003</v>
      </c>
      <c r="H668" s="1538">
        <v>53822927</v>
      </c>
      <c r="I668" s="1541">
        <v>8725344</v>
      </c>
      <c r="J668" s="1541">
        <v>14051630</v>
      </c>
      <c r="K668" s="1541">
        <v>31045953</v>
      </c>
    </row>
    <row r="669" spans="2:11" ht="12.75">
      <c r="B669" s="1535" t="s">
        <v>278</v>
      </c>
      <c r="C669" s="1538">
        <v>45879866</v>
      </c>
      <c r="D669" s="1541">
        <v>235692</v>
      </c>
      <c r="E669" s="1541">
        <v>57242</v>
      </c>
      <c r="F669" s="1541">
        <v>115636</v>
      </c>
      <c r="G669" s="1542">
        <v>62814</v>
      </c>
      <c r="H669" s="1538">
        <v>45644174</v>
      </c>
      <c r="I669" s="1541">
        <v>6814064</v>
      </c>
      <c r="J669" s="1541">
        <v>12095543</v>
      </c>
      <c r="K669" s="1541">
        <v>26734567</v>
      </c>
    </row>
    <row r="670" spans="2:11" ht="12.75">
      <c r="B670" s="1535" t="s">
        <v>279</v>
      </c>
      <c r="C670" s="1538">
        <v>0</v>
      </c>
      <c r="D670" s="1541"/>
      <c r="E670" s="1541"/>
      <c r="F670" s="1541"/>
      <c r="G670" s="1542"/>
      <c r="H670" s="1538"/>
      <c r="I670" s="1541"/>
      <c r="J670" s="1541"/>
      <c r="K670" s="1541"/>
    </row>
    <row r="671" spans="2:11" ht="12.75">
      <c r="B671" s="1535" t="s">
        <v>280</v>
      </c>
      <c r="C671" s="1538">
        <v>0</v>
      </c>
      <c r="D671" s="1541"/>
      <c r="E671" s="1541"/>
      <c r="F671" s="1541"/>
      <c r="G671" s="1541"/>
      <c r="H671" s="1539"/>
      <c r="I671" s="1541"/>
      <c r="J671" s="1541"/>
      <c r="K671" s="1541"/>
    </row>
    <row r="672" spans="2:11" ht="12.75">
      <c r="B672" s="1535" t="s">
        <v>281</v>
      </c>
      <c r="C672" s="1538">
        <v>0</v>
      </c>
      <c r="D672" s="1541"/>
      <c r="E672" s="1541"/>
      <c r="F672" s="1541"/>
      <c r="G672" s="1541"/>
      <c r="H672" s="1539"/>
      <c r="I672" s="1541"/>
      <c r="J672" s="1541"/>
      <c r="K672" s="1541"/>
    </row>
    <row r="673" spans="2:11" ht="12.75">
      <c r="B673" s="1535" t="s">
        <v>282</v>
      </c>
      <c r="C673" s="1538">
        <v>0</v>
      </c>
      <c r="D673" s="1541"/>
      <c r="E673" s="1541"/>
      <c r="F673" s="1541"/>
      <c r="G673" s="1541"/>
      <c r="H673" s="1541"/>
      <c r="I673" s="1541"/>
      <c r="J673" s="1541"/>
      <c r="K673" s="1541"/>
    </row>
    <row r="674" spans="2:11" ht="12.75">
      <c r="B674" s="1536"/>
      <c r="C674" s="1539"/>
      <c r="D674" s="1539"/>
      <c r="E674" s="1539"/>
      <c r="F674" s="1539"/>
      <c r="G674" s="1539"/>
      <c r="H674" s="1539"/>
      <c r="I674" s="1539"/>
      <c r="J674" s="1539"/>
      <c r="K674" s="1539"/>
    </row>
    <row r="675" spans="2:11" ht="12.75">
      <c r="B675" s="1537">
        <v>2020</v>
      </c>
      <c r="C675" s="1540">
        <v>377142488</v>
      </c>
      <c r="D675" s="1540">
        <v>1660986</v>
      </c>
      <c r="E675" s="1540">
        <v>444925</v>
      </c>
      <c r="F675" s="1540">
        <v>842646</v>
      </c>
      <c r="G675" s="1540">
        <v>373415</v>
      </c>
      <c r="H675" s="1540">
        <v>375481502</v>
      </c>
      <c r="I675" s="1540">
        <v>54982521</v>
      </c>
      <c r="J675" s="1540">
        <v>92905255</v>
      </c>
      <c r="K675" s="1540">
        <v>227593726</v>
      </c>
    </row>
    <row r="676" spans="2:11" ht="12.75">
      <c r="B676" s="690"/>
      <c r="C676" s="1257"/>
      <c r="D676" s="1257"/>
      <c r="E676" s="1257"/>
      <c r="F676" s="1257"/>
      <c r="G676" s="1257"/>
      <c r="H676" s="1257"/>
      <c r="I676" s="1257"/>
      <c r="J676" s="1257"/>
      <c r="K676" s="1257"/>
    </row>
    <row r="677" spans="2:11" ht="12.75" customHeight="1">
      <c r="B677" s="1502" t="s">
        <v>259</v>
      </c>
      <c r="C677" s="1427" t="s">
        <v>22</v>
      </c>
      <c r="D677" s="1427" t="s">
        <v>260</v>
      </c>
      <c r="E677" s="1436" t="s">
        <v>261</v>
      </c>
      <c r="F677" s="1437"/>
      <c r="G677" s="1438"/>
      <c r="H677" s="1432" t="s">
        <v>262</v>
      </c>
      <c r="I677" s="1434" t="s">
        <v>263</v>
      </c>
      <c r="J677" s="1435"/>
      <c r="K677" s="1435"/>
    </row>
    <row r="678" spans="2:11" ht="11.25" customHeight="1">
      <c r="B678" s="1503"/>
      <c r="C678" s="1428"/>
      <c r="D678" s="1428"/>
      <c r="E678" s="1429" t="s">
        <v>300</v>
      </c>
      <c r="F678" s="1427" t="s">
        <v>301</v>
      </c>
      <c r="G678" s="1427" t="s">
        <v>302</v>
      </c>
      <c r="H678" s="1433"/>
      <c r="I678" s="1429" t="s">
        <v>267</v>
      </c>
      <c r="J678" s="1429" t="s">
        <v>24</v>
      </c>
      <c r="K678" s="1427" t="s">
        <v>268</v>
      </c>
    </row>
    <row r="679" spans="2:11" ht="11.25" customHeight="1">
      <c r="B679" s="1503"/>
      <c r="C679" s="1428"/>
      <c r="D679" s="1428"/>
      <c r="E679" s="1439"/>
      <c r="F679" s="1428"/>
      <c r="G679" s="1428"/>
      <c r="H679" s="1433"/>
      <c r="I679" s="1430"/>
      <c r="J679" s="1430"/>
      <c r="K679" s="1431"/>
    </row>
    <row r="680" spans="2:11" ht="12.75">
      <c r="B680" s="680">
        <v>0</v>
      </c>
      <c r="C680" s="1258">
        <v>1</v>
      </c>
      <c r="D680" s="1258">
        <v>2</v>
      </c>
      <c r="E680" s="1259">
        <v>3</v>
      </c>
      <c r="F680" s="1259">
        <v>4</v>
      </c>
      <c r="G680" s="1258">
        <v>5</v>
      </c>
      <c r="H680" s="1258">
        <v>6</v>
      </c>
      <c r="I680" s="1258">
        <v>7</v>
      </c>
      <c r="J680" s="1258">
        <v>8</v>
      </c>
      <c r="K680" s="1258">
        <v>9</v>
      </c>
    </row>
    <row r="681" spans="2:11" ht="12.75">
      <c r="B681" s="683"/>
      <c r="C681" s="1256"/>
      <c r="D681" s="1256"/>
      <c r="E681" s="1256"/>
      <c r="F681" s="1256"/>
      <c r="G681" s="1256"/>
      <c r="H681" s="1256"/>
      <c r="I681" s="1256"/>
      <c r="J681" s="1256"/>
      <c r="K681" s="1256"/>
    </row>
    <row r="682" spans="2:11" ht="12.75">
      <c r="B682" s="106"/>
      <c r="C682" s="1426" t="s">
        <v>296</v>
      </c>
      <c r="D682" s="1426"/>
      <c r="E682" s="1426"/>
      <c r="F682" s="1426"/>
      <c r="G682" s="1426"/>
      <c r="H682" s="1426"/>
      <c r="I682" s="1426"/>
      <c r="J682" s="1426"/>
      <c r="K682" s="1426"/>
    </row>
    <row r="683" spans="2:11" ht="12.75">
      <c r="B683" s="106"/>
      <c r="C683" s="1260"/>
      <c r="D683" s="1260"/>
      <c r="E683" s="1260"/>
      <c r="F683" s="1260"/>
      <c r="G683" s="1260"/>
      <c r="H683" s="1260"/>
      <c r="I683" s="1260"/>
      <c r="J683" s="1260"/>
      <c r="K683" s="1260"/>
    </row>
    <row r="684" spans="2:11" ht="12.75">
      <c r="B684" s="1545" t="s">
        <v>271</v>
      </c>
      <c r="C684" s="1551">
        <v>98406751</v>
      </c>
      <c r="D684" s="1551">
        <v>415255</v>
      </c>
      <c r="E684" s="1551">
        <v>121753</v>
      </c>
      <c r="F684" s="1551">
        <v>197678</v>
      </c>
      <c r="G684" s="1551">
        <v>95824</v>
      </c>
      <c r="H684" s="1551">
        <v>97991496</v>
      </c>
      <c r="I684" s="1551">
        <v>14011279</v>
      </c>
      <c r="J684" s="1551">
        <v>27307209</v>
      </c>
      <c r="K684" s="1551">
        <v>56673008</v>
      </c>
    </row>
    <row r="685" spans="2:11" ht="12.75">
      <c r="B685" s="1545" t="s">
        <v>272</v>
      </c>
      <c r="C685" s="1551">
        <v>94273400</v>
      </c>
      <c r="D685" s="1551">
        <v>371528</v>
      </c>
      <c r="E685" s="1551">
        <v>101380</v>
      </c>
      <c r="F685" s="1551">
        <v>190031</v>
      </c>
      <c r="G685" s="1551">
        <v>80117</v>
      </c>
      <c r="H685" s="1551">
        <v>93901872</v>
      </c>
      <c r="I685" s="1551">
        <v>13706847</v>
      </c>
      <c r="J685" s="1551">
        <v>24084327</v>
      </c>
      <c r="K685" s="1551">
        <v>56110698</v>
      </c>
    </row>
    <row r="686" spans="2:11" ht="12.75">
      <c r="B686" s="1545" t="s">
        <v>273</v>
      </c>
      <c r="C686" s="1551">
        <v>89717346</v>
      </c>
      <c r="D686" s="1553">
        <v>372120</v>
      </c>
      <c r="E686" s="1553">
        <v>93526</v>
      </c>
      <c r="F686" s="1553">
        <v>183035</v>
      </c>
      <c r="G686" s="1554">
        <v>95559</v>
      </c>
      <c r="H686" s="1551">
        <v>89345226</v>
      </c>
      <c r="I686" s="1553">
        <v>12115715</v>
      </c>
      <c r="J686" s="1553">
        <v>22514649</v>
      </c>
      <c r="K686" s="1553">
        <v>54714862</v>
      </c>
    </row>
    <row r="687" spans="2:11" ht="12.75">
      <c r="B687" s="1545" t="s">
        <v>274</v>
      </c>
      <c r="C687" s="1551">
        <v>74393739</v>
      </c>
      <c r="D687" s="1551">
        <v>265878</v>
      </c>
      <c r="E687" s="1552">
        <v>66178</v>
      </c>
      <c r="F687" s="1552">
        <v>117616</v>
      </c>
      <c r="G687" s="1552">
        <v>82084</v>
      </c>
      <c r="H687" s="1551">
        <v>74127861</v>
      </c>
      <c r="I687" s="1552">
        <v>10308616</v>
      </c>
      <c r="J687" s="1552">
        <v>20143556</v>
      </c>
      <c r="K687" s="1552">
        <v>43675689</v>
      </c>
    </row>
    <row r="688" spans="2:11" ht="12.75">
      <c r="B688" s="1545" t="s">
        <v>275</v>
      </c>
      <c r="C688" s="1551">
        <v>86208498</v>
      </c>
      <c r="D688" s="1556">
        <v>319898</v>
      </c>
      <c r="E688" s="1556">
        <v>87279</v>
      </c>
      <c r="F688" s="1556">
        <v>156470</v>
      </c>
      <c r="G688" s="1556">
        <v>76149</v>
      </c>
      <c r="H688" s="1556">
        <v>85888600</v>
      </c>
      <c r="I688" s="1556">
        <v>12659354</v>
      </c>
      <c r="J688" s="1556">
        <v>20656790</v>
      </c>
      <c r="K688" s="1556">
        <v>52572456</v>
      </c>
    </row>
    <row r="689" spans="2:12" ht="12.75">
      <c r="B689" s="1545" t="s">
        <v>276</v>
      </c>
      <c r="C689" s="1551">
        <v>101889130</v>
      </c>
      <c r="D689" s="1551">
        <v>360681</v>
      </c>
      <c r="E689" s="1552">
        <v>93221</v>
      </c>
      <c r="F689" s="1552">
        <v>211996</v>
      </c>
      <c r="G689" s="1552">
        <v>55464</v>
      </c>
      <c r="H689" s="1551">
        <v>101528449</v>
      </c>
      <c r="I689" s="1552">
        <v>15174672</v>
      </c>
      <c r="J689" s="1552">
        <v>23731496</v>
      </c>
      <c r="K689" s="1552">
        <v>62622281</v>
      </c>
    </row>
    <row r="690" spans="2:12" ht="12.75">
      <c r="B690" s="1545" t="s">
        <v>277</v>
      </c>
      <c r="C690" s="1551">
        <v>105672362</v>
      </c>
      <c r="D690" s="1553">
        <v>403511</v>
      </c>
      <c r="E690" s="1553">
        <v>119182</v>
      </c>
      <c r="F690" s="1553">
        <v>221232</v>
      </c>
      <c r="G690" s="1554">
        <v>63097</v>
      </c>
      <c r="H690" s="1551">
        <v>105268851</v>
      </c>
      <c r="I690" s="1553">
        <v>17023118</v>
      </c>
      <c r="J690" s="1553">
        <v>28928872</v>
      </c>
      <c r="K690" s="1553">
        <v>59316861</v>
      </c>
    </row>
    <row r="691" spans="2:12" ht="12.75">
      <c r="B691" s="1545" t="s">
        <v>278</v>
      </c>
      <c r="C691" s="1551">
        <v>89888573</v>
      </c>
      <c r="D691" s="1553">
        <v>413288</v>
      </c>
      <c r="E691" s="1553">
        <v>100914</v>
      </c>
      <c r="F691" s="1553">
        <v>202818</v>
      </c>
      <c r="G691" s="1554">
        <v>109556</v>
      </c>
      <c r="H691" s="1551">
        <v>89475285</v>
      </c>
      <c r="I691" s="1553">
        <v>13419764</v>
      </c>
      <c r="J691" s="1553">
        <v>24879574</v>
      </c>
      <c r="K691" s="1553">
        <v>51175947</v>
      </c>
    </row>
    <row r="692" spans="2:12" ht="12.75">
      <c r="B692" s="1545" t="s">
        <v>279</v>
      </c>
      <c r="C692" s="1551">
        <v>0</v>
      </c>
      <c r="D692" s="1551"/>
      <c r="E692" s="1552"/>
      <c r="F692" s="1552"/>
      <c r="G692" s="1552"/>
      <c r="H692" s="1551"/>
      <c r="I692" s="1552"/>
      <c r="J692" s="1552"/>
      <c r="K692" s="1552"/>
    </row>
    <row r="693" spans="2:12" ht="12.75">
      <c r="B693" s="1545" t="s">
        <v>280</v>
      </c>
      <c r="C693" s="1551">
        <v>0</v>
      </c>
      <c r="D693" s="1553"/>
      <c r="E693" s="1553"/>
      <c r="F693" s="1553"/>
      <c r="G693" s="1553"/>
      <c r="H693" s="1552"/>
      <c r="I693" s="1553"/>
      <c r="J693" s="1553"/>
      <c r="K693" s="1553"/>
    </row>
    <row r="694" spans="2:12" ht="12.75">
      <c r="B694" s="1545" t="s">
        <v>281</v>
      </c>
      <c r="C694" s="1551">
        <v>0</v>
      </c>
      <c r="D694" s="1553"/>
      <c r="E694" s="1553"/>
      <c r="F694" s="1553"/>
      <c r="G694" s="1553"/>
      <c r="H694" s="1552"/>
      <c r="I694" s="1553"/>
      <c r="J694" s="1553"/>
      <c r="K694" s="1553"/>
    </row>
    <row r="695" spans="2:12" ht="12.75">
      <c r="B695" s="1545" t="s">
        <v>282</v>
      </c>
      <c r="C695" s="1551">
        <v>0</v>
      </c>
      <c r="D695" s="1553"/>
      <c r="E695" s="1553"/>
      <c r="F695" s="1553"/>
      <c r="G695" s="1554"/>
      <c r="H695" s="1555"/>
      <c r="I695" s="1553"/>
      <c r="J695" s="1553"/>
      <c r="K695" s="1553"/>
    </row>
    <row r="696" spans="2:12" ht="12.75">
      <c r="B696" s="1545"/>
      <c r="C696" s="1549"/>
      <c r="D696" s="1546"/>
      <c r="E696" s="1547"/>
      <c r="F696" s="1547"/>
      <c r="G696" s="1547"/>
      <c r="H696" s="1546"/>
      <c r="I696" s="1547"/>
      <c r="J696" s="1547"/>
      <c r="K696" s="1547"/>
    </row>
    <row r="697" spans="2:12" ht="12.75">
      <c r="B697" s="1550">
        <v>2020</v>
      </c>
      <c r="C697" s="1548">
        <v>740449799</v>
      </c>
      <c r="D697" s="1548">
        <v>2922159</v>
      </c>
      <c r="E697" s="1548">
        <v>783433</v>
      </c>
      <c r="F697" s="1548">
        <v>1480876</v>
      </c>
      <c r="G697" s="1548">
        <v>657850</v>
      </c>
      <c r="H697" s="1548">
        <v>737527640</v>
      </c>
      <c r="I697" s="1548">
        <v>108419365</v>
      </c>
      <c r="J697" s="1548">
        <v>192246473</v>
      </c>
      <c r="K697" s="1548">
        <v>436861802</v>
      </c>
    </row>
    <row r="700" spans="2:12" ht="20.25" thickBot="1">
      <c r="B700" s="106"/>
      <c r="C700" s="106"/>
      <c r="D700" s="106"/>
      <c r="E700" s="1085"/>
      <c r="F700" s="1086" t="s">
        <v>297</v>
      </c>
      <c r="G700" s="1086"/>
      <c r="H700" s="1086"/>
      <c r="I700" s="1086"/>
      <c r="J700" s="1087"/>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73">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4">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4">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4">
        <f t="shared" si="50"/>
        <v>652.80156938943276</v>
      </c>
      <c r="L704"/>
    </row>
    <row r="705" spans="2:12" ht="15.75">
      <c r="B705" s="534" t="s">
        <v>275</v>
      </c>
      <c r="C705" s="564">
        <f>C688/C649</f>
        <v>607.29455109013418</v>
      </c>
      <c r="D705" s="564">
        <f t="shared" si="49"/>
        <v>98.309157959434543</v>
      </c>
      <c r="E705" s="564">
        <f t="shared" si="49"/>
        <v>63.521834061135372</v>
      </c>
      <c r="F705" s="564">
        <f t="shared" si="49"/>
        <v>99.031645569620252</v>
      </c>
      <c r="G705" s="564">
        <f t="shared" si="49"/>
        <v>253.83</v>
      </c>
      <c r="H705" s="564">
        <f>H688/H649</f>
        <v>619.23562194937313</v>
      </c>
      <c r="I705" s="564">
        <f>I688/I649</f>
        <v>549.02220487466388</v>
      </c>
      <c r="J705" s="564">
        <f t="shared" si="50"/>
        <v>571.45042602633612</v>
      </c>
      <c r="K705" s="1174">
        <f t="shared" si="50"/>
        <v>661.3303478206177</v>
      </c>
      <c r="L705"/>
    </row>
    <row r="706" spans="2:12" ht="15.75">
      <c r="B706" s="534" t="s">
        <v>276</v>
      </c>
      <c r="C706" s="564">
        <f t="shared" ref="C706:K706" si="51">C689/C650</f>
        <v>610.9962880564168</v>
      </c>
      <c r="D706" s="564">
        <f t="shared" si="51"/>
        <v>96.438770053475935</v>
      </c>
      <c r="E706" s="564">
        <f t="shared" si="51"/>
        <v>62.023286759813708</v>
      </c>
      <c r="F706" s="564">
        <f t="shared" si="51"/>
        <v>105.998</v>
      </c>
      <c r="G706" s="564">
        <f t="shared" si="51"/>
        <v>234.02531645569621</v>
      </c>
      <c r="H706" s="564">
        <f t="shared" si="51"/>
        <v>622.80132377207565</v>
      </c>
      <c r="I706" s="564">
        <f t="shared" si="51"/>
        <v>553.94144703219683</v>
      </c>
      <c r="J706" s="564">
        <f t="shared" si="51"/>
        <v>578.23873687288324</v>
      </c>
      <c r="K706" s="1174">
        <f t="shared" si="51"/>
        <v>662.08112365727823</v>
      </c>
      <c r="L706"/>
    </row>
    <row r="707" spans="2:12" ht="15.75">
      <c r="B707" s="534" t="s">
        <v>277</v>
      </c>
      <c r="C707" s="564">
        <f t="shared" ref="C707:K707" si="52">C690/C651</f>
        <v>599.61733614022341</v>
      </c>
      <c r="D707" s="564">
        <f t="shared" si="52"/>
        <v>96.028319847691577</v>
      </c>
      <c r="E707" s="564">
        <f t="shared" si="52"/>
        <v>63.767790262172284</v>
      </c>
      <c r="F707" s="564">
        <f t="shared" si="52"/>
        <v>109.03499260719566</v>
      </c>
      <c r="G707" s="564">
        <f t="shared" si="52"/>
        <v>207.55592105263159</v>
      </c>
      <c r="H707" s="564">
        <f t="shared" si="52"/>
        <v>611.91791595700772</v>
      </c>
      <c r="I707" s="564">
        <f t="shared" si="52"/>
        <v>544.4958418628454</v>
      </c>
      <c r="J707" s="564">
        <f t="shared" si="52"/>
        <v>569.6454001260239</v>
      </c>
      <c r="K707" s="1174">
        <f t="shared" si="52"/>
        <v>659.20074903037244</v>
      </c>
      <c r="L707"/>
    </row>
    <row r="708" spans="2:12" ht="15.75">
      <c r="B708" s="534" t="s">
        <v>278</v>
      </c>
      <c r="C708" s="564">
        <f t="shared" ref="C708:K708" si="53">C691/C652</f>
        <v>591.68360321221701</v>
      </c>
      <c r="D708" s="564">
        <f t="shared" si="53"/>
        <v>97.084331688982857</v>
      </c>
      <c r="E708" s="564">
        <f t="shared" si="53"/>
        <v>64.358418367346943</v>
      </c>
      <c r="F708" s="564">
        <f t="shared" si="53"/>
        <v>95.804440245630616</v>
      </c>
      <c r="G708" s="564">
        <f t="shared" si="53"/>
        <v>191.53146853146853</v>
      </c>
      <c r="H708" s="564">
        <f t="shared" si="53"/>
        <v>605.94248389914878</v>
      </c>
      <c r="I708" s="564">
        <f t="shared" si="53"/>
        <v>538.47058823529414</v>
      </c>
      <c r="J708" s="564">
        <f t="shared" si="53"/>
        <v>567.37911060433294</v>
      </c>
      <c r="K708" s="1174">
        <f t="shared" si="53"/>
        <v>648.69182796516714</v>
      </c>
      <c r="L708"/>
    </row>
    <row r="709" spans="2:12" ht="15.75">
      <c r="B709" s="534" t="s">
        <v>279</v>
      </c>
      <c r="C709" s="564" t="e">
        <f t="shared" ref="C709:K709" si="54">C692/C653</f>
        <v>#DIV/0!</v>
      </c>
      <c r="D709" s="564" t="e">
        <f t="shared" si="54"/>
        <v>#DIV/0!</v>
      </c>
      <c r="E709" s="564" t="e">
        <f t="shared" si="54"/>
        <v>#DIV/0!</v>
      </c>
      <c r="F709" s="564" t="e">
        <f t="shared" si="54"/>
        <v>#DIV/0!</v>
      </c>
      <c r="G709" s="564" t="e">
        <f t="shared" si="54"/>
        <v>#DIV/0!</v>
      </c>
      <c r="H709" s="564" t="e">
        <f t="shared" si="54"/>
        <v>#DIV/0!</v>
      </c>
      <c r="I709" s="564" t="e">
        <f t="shared" si="54"/>
        <v>#DIV/0!</v>
      </c>
      <c r="J709" s="564" t="e">
        <f t="shared" si="54"/>
        <v>#DIV/0!</v>
      </c>
      <c r="K709" s="1174" t="e">
        <f t="shared" si="54"/>
        <v>#DIV/0!</v>
      </c>
      <c r="L709"/>
    </row>
    <row r="710" spans="2:12" ht="15.75">
      <c r="B710" s="534" t="s">
        <v>280</v>
      </c>
      <c r="C710" s="564" t="e">
        <f t="shared" ref="C710:K710" si="55">C693/C654</f>
        <v>#DIV/0!</v>
      </c>
      <c r="D710" s="564" t="e">
        <f t="shared" si="55"/>
        <v>#DIV/0!</v>
      </c>
      <c r="E710" s="564" t="e">
        <f t="shared" si="55"/>
        <v>#DIV/0!</v>
      </c>
      <c r="F710" s="564" t="e">
        <f t="shared" si="55"/>
        <v>#DIV/0!</v>
      </c>
      <c r="G710" s="564" t="e">
        <f t="shared" si="55"/>
        <v>#DIV/0!</v>
      </c>
      <c r="H710" s="564" t="e">
        <f t="shared" si="55"/>
        <v>#DIV/0!</v>
      </c>
      <c r="I710" s="564" t="e">
        <f t="shared" si="55"/>
        <v>#DIV/0!</v>
      </c>
      <c r="J710" s="564" t="e">
        <f t="shared" si="55"/>
        <v>#DIV/0!</v>
      </c>
      <c r="K710" s="1174" t="e">
        <f t="shared" si="55"/>
        <v>#DIV/0!</v>
      </c>
      <c r="L710"/>
    </row>
    <row r="711" spans="2:12" ht="15.75">
      <c r="B711" s="534" t="s">
        <v>281</v>
      </c>
      <c r="C711" s="564" t="e">
        <f t="shared" ref="C711:K711" si="56">C694/C655</f>
        <v>#DIV/0!</v>
      </c>
      <c r="D711" s="564" t="e">
        <f t="shared" si="56"/>
        <v>#DIV/0!</v>
      </c>
      <c r="E711" s="564" t="e">
        <f t="shared" si="56"/>
        <v>#DIV/0!</v>
      </c>
      <c r="F711" s="564" t="e">
        <f t="shared" si="56"/>
        <v>#DIV/0!</v>
      </c>
      <c r="G711" s="564" t="e">
        <f t="shared" si="56"/>
        <v>#DIV/0!</v>
      </c>
      <c r="H711" s="564" t="e">
        <f t="shared" si="56"/>
        <v>#DIV/0!</v>
      </c>
      <c r="I711" s="564" t="e">
        <f t="shared" si="56"/>
        <v>#DIV/0!</v>
      </c>
      <c r="J711" s="564" t="e">
        <f t="shared" si="56"/>
        <v>#DIV/0!</v>
      </c>
      <c r="K711" s="1174" t="e">
        <f t="shared" si="56"/>
        <v>#DIV/0!</v>
      </c>
      <c r="L711"/>
    </row>
    <row r="712" spans="2:12" ht="16.5" thickBot="1">
      <c r="B712" s="543" t="s">
        <v>282</v>
      </c>
      <c r="C712" s="565" t="e">
        <f t="shared" ref="C712" si="57">C695/C656</f>
        <v>#DIV/0!</v>
      </c>
      <c r="D712" s="565" t="e">
        <f>D695/D656</f>
        <v>#DIV/0!</v>
      </c>
      <c r="E712" s="565" t="e">
        <f t="shared" ref="E712:K712" si="58">E695/E656</f>
        <v>#DIV/0!</v>
      </c>
      <c r="F712" s="565" t="e">
        <f t="shared" si="58"/>
        <v>#DIV/0!</v>
      </c>
      <c r="G712" s="565" t="e">
        <f t="shared" si="58"/>
        <v>#DIV/0!</v>
      </c>
      <c r="H712" s="565" t="e">
        <f t="shared" si="58"/>
        <v>#DIV/0!</v>
      </c>
      <c r="I712" s="565" t="e">
        <f t="shared" si="58"/>
        <v>#DIV/0!</v>
      </c>
      <c r="J712" s="565" t="e">
        <f t="shared" si="58"/>
        <v>#DIV/0!</v>
      </c>
      <c r="K712" s="1237" t="e">
        <f t="shared" si="58"/>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25" workbookViewId="0">
      <selection activeCell="R52" sqref="R52"/>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17" t="s">
        <v>466</v>
      </c>
      <c r="B1" s="1517"/>
      <c r="C1" s="1517"/>
      <c r="D1" s="1517"/>
      <c r="E1" s="1517"/>
      <c r="F1" s="1517"/>
      <c r="G1" s="1517"/>
      <c r="H1" s="1517"/>
      <c r="I1" s="1517"/>
      <c r="J1" s="1517"/>
      <c r="K1" s="1517"/>
      <c r="L1" s="1517"/>
      <c r="M1" s="1517"/>
      <c r="N1" s="1517"/>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7">
        <v>2019</v>
      </c>
      <c r="B19" s="1098">
        <v>354.37491656654714</v>
      </c>
      <c r="C19" s="1098">
        <v>356.43838796545651</v>
      </c>
      <c r="D19" s="1098">
        <v>357.2969949465724</v>
      </c>
      <c r="E19" s="1098">
        <v>357.47446683623537</v>
      </c>
      <c r="F19" s="1098">
        <v>361.2054005838466</v>
      </c>
      <c r="G19" s="1098">
        <v>357.93540852897377</v>
      </c>
      <c r="H19" s="1098">
        <v>354.2490676912646</v>
      </c>
      <c r="I19" s="1098">
        <v>353.13528487554794</v>
      </c>
      <c r="J19" s="1098">
        <v>352.05841293166753</v>
      </c>
      <c r="K19" s="1098">
        <v>345</v>
      </c>
      <c r="L19" s="1098">
        <v>349.6</v>
      </c>
      <c r="M19" s="1098">
        <v>354.4</v>
      </c>
      <c r="N19" s="1099">
        <v>354.2</v>
      </c>
    </row>
    <row r="20" spans="1:20" ht="14.25" thickBot="1">
      <c r="A20" s="931">
        <v>2020</v>
      </c>
      <c r="B20" s="932">
        <v>354.8</v>
      </c>
      <c r="C20" s="932">
        <v>355</v>
      </c>
      <c r="D20" s="932">
        <v>356.13</v>
      </c>
      <c r="E20" s="932">
        <v>354.02</v>
      </c>
      <c r="F20" s="932">
        <v>356.2</v>
      </c>
      <c r="G20" s="932">
        <v>358.1</v>
      </c>
      <c r="H20" s="932">
        <v>352.8</v>
      </c>
      <c r="I20" s="932">
        <v>350.8</v>
      </c>
      <c r="J20" s="932">
        <v>346.7</v>
      </c>
      <c r="K20" s="932"/>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7">
        <v>2019</v>
      </c>
      <c r="B39" s="1098">
        <v>281.27826336739287</v>
      </c>
      <c r="C39" s="1098">
        <v>284.30536717690359</v>
      </c>
      <c r="D39" s="1098">
        <v>286.22046450702811</v>
      </c>
      <c r="E39" s="1098">
        <v>290.8767352564733</v>
      </c>
      <c r="F39" s="1098">
        <v>285.31500572737696</v>
      </c>
      <c r="G39" s="1098">
        <v>281.29946839929153</v>
      </c>
      <c r="H39" s="1098">
        <v>274.8623926185175</v>
      </c>
      <c r="I39" s="1098">
        <v>271.9152332887009</v>
      </c>
      <c r="J39" s="1098">
        <v>273.41321243523339</v>
      </c>
      <c r="K39" s="1098">
        <v>276.3</v>
      </c>
      <c r="L39" s="1098">
        <v>279.2</v>
      </c>
      <c r="M39" s="1098">
        <v>286.5</v>
      </c>
      <c r="N39" s="1099">
        <v>286.2</v>
      </c>
    </row>
    <row r="40" spans="1:20" ht="14.25" thickBot="1">
      <c r="A40" s="931">
        <v>2020</v>
      </c>
      <c r="B40" s="932">
        <v>286.2</v>
      </c>
      <c r="C40" s="932">
        <v>288.2</v>
      </c>
      <c r="D40" s="932">
        <v>287.13</v>
      </c>
      <c r="E40" s="932">
        <v>286.24</v>
      </c>
      <c r="F40" s="932">
        <v>285.8</v>
      </c>
      <c r="G40" s="932">
        <v>286</v>
      </c>
      <c r="H40" s="932">
        <v>280.5</v>
      </c>
      <c r="I40" s="932">
        <v>277.2</v>
      </c>
      <c r="J40" s="932">
        <v>277.2</v>
      </c>
      <c r="K40" s="932"/>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7">
        <v>2019</v>
      </c>
      <c r="B58" s="1098">
        <v>287.03444832750858</v>
      </c>
      <c r="C58" s="1098">
        <v>289.1459538749898</v>
      </c>
      <c r="D58" s="1098">
        <v>288.5072199817875</v>
      </c>
      <c r="E58" s="1098">
        <v>290.10412746204969</v>
      </c>
      <c r="F58" s="1098">
        <v>292.71949231485786</v>
      </c>
      <c r="G58" s="1098">
        <v>289.1722528130237</v>
      </c>
      <c r="H58" s="1098">
        <v>284.60732456803191</v>
      </c>
      <c r="I58" s="1098">
        <v>281.83476394849748</v>
      </c>
      <c r="J58" s="1098">
        <v>281.74347936186393</v>
      </c>
      <c r="K58" s="1098">
        <v>280</v>
      </c>
      <c r="L58" s="1098">
        <v>283.39999999999998</v>
      </c>
      <c r="M58" s="1098">
        <v>281.7</v>
      </c>
      <c r="N58" s="1099">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332" zoomScale="75" workbookViewId="0">
      <selection activeCell="AB376" sqref="AB376"/>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19" t="s">
        <v>437</v>
      </c>
      <c r="B2" s="1519"/>
      <c r="C2" s="1519"/>
      <c r="D2" s="1519"/>
      <c r="E2" s="1519"/>
      <c r="F2" s="1519"/>
      <c r="G2" s="1519"/>
      <c r="H2" s="1519"/>
      <c r="I2" s="1519"/>
      <c r="J2" s="1519"/>
      <c r="K2" s="1519"/>
      <c r="L2" s="1519"/>
      <c r="M2" s="1519"/>
    </row>
    <row r="3" spans="1:29" ht="12.75" hidden="1" customHeight="1">
      <c r="A3" s="1519"/>
      <c r="B3" s="1519"/>
      <c r="C3" s="1519"/>
      <c r="D3" s="1519"/>
      <c r="E3" s="1519"/>
      <c r="F3" s="1519"/>
      <c r="G3" s="1519"/>
      <c r="H3" s="1519"/>
      <c r="I3" s="1519"/>
      <c r="J3" s="1519"/>
      <c r="K3" s="1519"/>
      <c r="L3" s="1519"/>
      <c r="M3" s="1519"/>
    </row>
    <row r="4" spans="1:29" ht="12.75" hidden="1" customHeight="1">
      <c r="A4" s="1519"/>
      <c r="B4" s="1519"/>
      <c r="C4" s="1519"/>
      <c r="D4" s="1519"/>
      <c r="E4" s="1519"/>
      <c r="F4" s="1519"/>
      <c r="G4" s="1519"/>
      <c r="H4" s="1519"/>
      <c r="I4" s="1519"/>
      <c r="J4" s="1519"/>
      <c r="K4" s="1519"/>
      <c r="L4" s="1519"/>
      <c r="M4" s="1519"/>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18" t="s">
        <v>216</v>
      </c>
      <c r="R7" s="1518"/>
      <c r="S7" s="1518"/>
      <c r="T7" s="1101"/>
      <c r="U7" s="139">
        <v>2003</v>
      </c>
      <c r="V7" s="1518" t="s">
        <v>217</v>
      </c>
      <c r="W7" s="1520"/>
      <c r="X7" s="1101"/>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18" t="s">
        <v>216</v>
      </c>
      <c r="Q16" s="1518"/>
      <c r="R16" s="1518"/>
      <c r="S16" s="1518"/>
      <c r="T16" s="140"/>
      <c r="U16" s="139">
        <v>2004</v>
      </c>
      <c r="V16" s="1518" t="s">
        <v>217</v>
      </c>
      <c r="W16" s="1518"/>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18" t="s">
        <v>216</v>
      </c>
      <c r="Q25" s="1518"/>
      <c r="R25" s="1518"/>
      <c r="S25" s="1518"/>
      <c r="T25" s="140"/>
      <c r="U25" s="139">
        <v>2005</v>
      </c>
      <c r="V25" s="1518" t="s">
        <v>217</v>
      </c>
      <c r="W25" s="1518"/>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18" t="s">
        <v>216</v>
      </c>
      <c r="Q34" s="1518"/>
      <c r="R34" s="1518"/>
      <c r="S34" s="1518"/>
      <c r="T34" s="140"/>
      <c r="U34" s="139">
        <v>2006</v>
      </c>
      <c r="V34" s="1518" t="s">
        <v>217</v>
      </c>
      <c r="W34" s="1518"/>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18" t="s">
        <v>216</v>
      </c>
      <c r="Q43" s="1518"/>
      <c r="R43" s="1518"/>
      <c r="S43" s="1518"/>
      <c r="T43" s="140"/>
      <c r="U43" s="139">
        <v>2007</v>
      </c>
      <c r="V43" s="1518" t="s">
        <v>217</v>
      </c>
      <c r="W43" s="1518"/>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18" t="s">
        <v>216</v>
      </c>
      <c r="Q52" s="1518"/>
      <c r="R52" s="1518"/>
      <c r="S52" s="1518"/>
      <c r="T52" s="140"/>
      <c r="U52" s="139">
        <v>2008</v>
      </c>
      <c r="V52" s="1518" t="s">
        <v>217</v>
      </c>
      <c r="W52" s="1518"/>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18" t="s">
        <v>216</v>
      </c>
      <c r="Q61" s="1518"/>
      <c r="R61" s="1518"/>
      <c r="S61" s="1518"/>
      <c r="T61" s="140"/>
      <c r="U61" s="139">
        <v>2009</v>
      </c>
      <c r="V61" s="1518" t="s">
        <v>217</v>
      </c>
      <c r="W61" s="1518"/>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18" t="s">
        <v>216</v>
      </c>
      <c r="Q70" s="1518"/>
      <c r="R70" s="1518"/>
      <c r="S70" s="1518"/>
      <c r="T70" s="140"/>
      <c r="U70" s="139">
        <v>2010</v>
      </c>
      <c r="V70" s="1518" t="s">
        <v>217</v>
      </c>
      <c r="W70" s="1518"/>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18" t="s">
        <v>216</v>
      </c>
      <c r="Q79" s="1518"/>
      <c r="R79" s="1518"/>
      <c r="S79" s="1518"/>
      <c r="T79" s="140"/>
      <c r="U79" s="139">
        <v>2011</v>
      </c>
      <c r="V79" s="1518" t="s">
        <v>217</v>
      </c>
      <c r="W79" s="1518"/>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18" t="s">
        <v>216</v>
      </c>
      <c r="Q88" s="1518"/>
      <c r="R88" s="1518"/>
      <c r="S88" s="1518"/>
      <c r="T88" s="140"/>
      <c r="U88" s="139">
        <v>2012</v>
      </c>
      <c r="V88" s="1518" t="s">
        <v>217</v>
      </c>
      <c r="W88" s="1518"/>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18" t="s">
        <v>216</v>
      </c>
      <c r="Q97" s="1518"/>
      <c r="R97" s="1518"/>
      <c r="S97" s="1518"/>
      <c r="T97" s="140"/>
      <c r="U97" s="139">
        <v>2013</v>
      </c>
      <c r="V97" s="1518" t="s">
        <v>217</v>
      </c>
      <c r="W97" s="1518"/>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18" t="s">
        <v>216</v>
      </c>
      <c r="Q106" s="1518"/>
      <c r="R106" s="1518"/>
      <c r="S106" s="1518"/>
      <c r="T106" s="140"/>
      <c r="U106" s="139">
        <v>2014</v>
      </c>
      <c r="V106" s="1518" t="s">
        <v>217</v>
      </c>
      <c r="W106" s="1518"/>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18" t="s">
        <v>216</v>
      </c>
      <c r="Q116" s="1518"/>
      <c r="R116" s="1518"/>
      <c r="S116" s="1518"/>
      <c r="T116" s="140"/>
      <c r="U116" s="139">
        <v>2015</v>
      </c>
      <c r="V116" s="1518" t="s">
        <v>217</v>
      </c>
      <c r="W116" s="1518"/>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18" t="s">
        <v>216</v>
      </c>
      <c r="Q126" s="1518"/>
      <c r="R126" s="1518"/>
      <c r="S126" s="1518"/>
      <c r="T126" s="140"/>
      <c r="U126" s="139">
        <v>2016</v>
      </c>
      <c r="V126" s="1518" t="s">
        <v>217</v>
      </c>
      <c r="W126" s="1518"/>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18" t="s">
        <v>216</v>
      </c>
      <c r="Q136" s="1518"/>
      <c r="R136" s="1518"/>
      <c r="S136" s="1518"/>
      <c r="T136" s="140"/>
      <c r="U136" s="139">
        <v>2017</v>
      </c>
      <c r="V136" s="1518" t="s">
        <v>217</v>
      </c>
      <c r="W136" s="1518"/>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18" t="s">
        <v>216</v>
      </c>
      <c r="Q146" s="1518"/>
      <c r="R146" s="1518"/>
      <c r="S146" s="1518"/>
      <c r="T146" s="140"/>
      <c r="U146" s="139">
        <v>2018</v>
      </c>
      <c r="V146" s="1518" t="s">
        <v>217</v>
      </c>
      <c r="W146" s="1518"/>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18" t="s">
        <v>216</v>
      </c>
      <c r="Q156" s="1518"/>
      <c r="R156" s="1518"/>
      <c r="S156" s="1518"/>
      <c r="T156" s="140"/>
      <c r="U156" s="139">
        <v>2019</v>
      </c>
      <c r="V156" s="1518" t="s">
        <v>217</v>
      </c>
      <c r="W156" s="1518"/>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8">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18" t="s">
        <v>216</v>
      </c>
      <c r="Q166" s="1518"/>
      <c r="R166" s="1518"/>
      <c r="S166" s="1518"/>
      <c r="T166" s="140"/>
      <c r="U166" s="139">
        <v>2020</v>
      </c>
      <c r="V166" s="1518" t="s">
        <v>217</v>
      </c>
      <c r="W166" s="1518"/>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52">
        <v>12293.668</v>
      </c>
      <c r="C168" s="1152">
        <v>12396.350180400879</v>
      </c>
      <c r="D168" s="185">
        <v>12086.149992818097</v>
      </c>
      <c r="E168" s="185">
        <v>11603.106305993873</v>
      </c>
      <c r="F168" s="185">
        <v>11482.267355568953</v>
      </c>
      <c r="G168" s="185">
        <v>11953</v>
      </c>
      <c r="H168" s="185">
        <v>11835.808663529599</v>
      </c>
      <c r="I168" s="185">
        <v>12357.44353681061</v>
      </c>
      <c r="J168" s="205">
        <v>12414.228648418182</v>
      </c>
      <c r="K168" s="185"/>
      <c r="L168" s="185"/>
      <c r="M168" s="186"/>
      <c r="N168" s="173"/>
      <c r="O168" s="158" t="s">
        <v>238</v>
      </c>
      <c r="P168" s="215">
        <v>12264.243973304463</v>
      </c>
      <c r="Q168" s="185">
        <v>11765.417869178715</v>
      </c>
      <c r="R168" s="185"/>
      <c r="S168" s="186"/>
      <c r="T168" s="140"/>
      <c r="U168" s="158" t="s">
        <v>238</v>
      </c>
      <c r="V168" s="215">
        <v>12028.089251978899</v>
      </c>
      <c r="W168" s="186"/>
      <c r="X168" s="140"/>
      <c r="Y168" s="158" t="s">
        <v>238</v>
      </c>
      <c r="Z168" s="1088"/>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c r="L169" s="189"/>
      <c r="M169" s="191"/>
      <c r="N169" s="173"/>
      <c r="O169" s="152" t="s">
        <v>243</v>
      </c>
      <c r="P169" s="258">
        <v>12230.426937043945</v>
      </c>
      <c r="Q169" s="208">
        <v>11414.214538334702</v>
      </c>
      <c r="R169" s="208"/>
      <c r="S169" s="164"/>
      <c r="T169" s="140"/>
      <c r="U169" s="152" t="s">
        <v>243</v>
      </c>
      <c r="V169" s="238">
        <v>11861.858993020014</v>
      </c>
      <c r="W169" s="164"/>
      <c r="X169" s="140"/>
      <c r="Y169" s="152" t="s">
        <v>243</v>
      </c>
      <c r="Z169" s="239"/>
      <c r="AA169" s="106"/>
      <c r="AB169"/>
      <c r="AC169"/>
      <c r="AD169" s="106"/>
      <c r="AE169" s="106"/>
      <c r="AF169" s="106"/>
      <c r="AG169" s="106"/>
      <c r="AH169" s="106"/>
    </row>
    <row r="170" spans="1:34">
      <c r="A170" s="195" t="s">
        <v>239</v>
      </c>
      <c r="B170" s="1153">
        <v>12953.451999999999</v>
      </c>
      <c r="C170" s="1153">
        <v>12955.442846668257</v>
      </c>
      <c r="D170" s="196">
        <v>12559.678894534463</v>
      </c>
      <c r="E170" s="196">
        <v>12200.715185932797</v>
      </c>
      <c r="F170" s="196">
        <v>12043.432584369706</v>
      </c>
      <c r="G170" s="196">
        <v>12461</v>
      </c>
      <c r="H170" s="196">
        <v>12377.61476700648</v>
      </c>
      <c r="I170" s="196">
        <v>13184.53468439781</v>
      </c>
      <c r="J170" s="196">
        <v>13209.827982744415</v>
      </c>
      <c r="K170" s="196"/>
      <c r="L170" s="196"/>
      <c r="M170" s="165"/>
      <c r="N170" s="173"/>
      <c r="O170" s="152" t="s">
        <v>239</v>
      </c>
      <c r="P170" s="241">
        <v>12830.305160673539</v>
      </c>
      <c r="Q170" s="196">
        <v>12325.165785997591</v>
      </c>
      <c r="R170" s="196"/>
      <c r="S170" s="165"/>
      <c r="T170" s="140"/>
      <c r="U170" s="152" t="s">
        <v>239</v>
      </c>
      <c r="V170" s="195">
        <v>12596.348507854193</v>
      </c>
      <c r="W170" s="165"/>
      <c r="X170" s="140"/>
      <c r="Y170" s="152" t="s">
        <v>239</v>
      </c>
      <c r="Z170" s="242"/>
      <c r="AA170" s="106"/>
      <c r="AB170"/>
      <c r="AC170"/>
      <c r="AD170" s="106"/>
      <c r="AE170" s="106"/>
      <c r="AF170" s="106"/>
      <c r="AG170" s="106"/>
      <c r="AH170" s="106"/>
    </row>
    <row r="171" spans="1:34">
      <c r="A171" s="195" t="s">
        <v>240</v>
      </c>
      <c r="B171" s="1153">
        <v>12820.403</v>
      </c>
      <c r="C171" s="1153">
        <v>12812.960174322563</v>
      </c>
      <c r="D171" s="196">
        <v>12404.011122590871</v>
      </c>
      <c r="E171" s="196">
        <v>12093.68836494103</v>
      </c>
      <c r="F171" s="196">
        <v>11923.112759720469</v>
      </c>
      <c r="G171" s="196">
        <v>12340</v>
      </c>
      <c r="H171" s="196">
        <v>12218.579332235504</v>
      </c>
      <c r="I171" s="196">
        <v>13155.442783450688</v>
      </c>
      <c r="J171" s="196">
        <v>13187.221007065826</v>
      </c>
      <c r="K171" s="196"/>
      <c r="L171" s="196"/>
      <c r="M171" s="165"/>
      <c r="N171" s="173"/>
      <c r="O171" s="152" t="s">
        <v>240</v>
      </c>
      <c r="P171" s="241">
        <v>12691.577868834069</v>
      </c>
      <c r="Q171" s="196">
        <v>12204.612768571405</v>
      </c>
      <c r="R171" s="196"/>
      <c r="S171" s="165"/>
      <c r="T171" s="140"/>
      <c r="U171" s="152" t="s">
        <v>240</v>
      </c>
      <c r="V171" s="195">
        <v>12449.770093026624</v>
      </c>
      <c r="W171" s="165"/>
      <c r="X171" s="140"/>
      <c r="Y171" s="152" t="s">
        <v>240</v>
      </c>
      <c r="Z171" s="242"/>
      <c r="AA171" s="106"/>
      <c r="AB171"/>
      <c r="AC171"/>
      <c r="AD171" s="106"/>
      <c r="AE171" s="106"/>
      <c r="AF171" s="106"/>
      <c r="AG171" s="106"/>
      <c r="AH171" s="106"/>
    </row>
    <row r="172" spans="1:34">
      <c r="A172" s="195" t="s">
        <v>241</v>
      </c>
      <c r="B172" s="1153"/>
      <c r="C172" s="1154"/>
      <c r="D172" s="196"/>
      <c r="E172" s="196"/>
      <c r="F172" s="196">
        <v>12115.686274509804</v>
      </c>
      <c r="G172" s="196">
        <v>13265</v>
      </c>
      <c r="H172" s="196">
        <v>14324.08</v>
      </c>
      <c r="I172" s="196"/>
      <c r="J172" s="196"/>
      <c r="K172" s="196"/>
      <c r="L172" s="196"/>
      <c r="M172" s="165"/>
      <c r="N172" s="173"/>
      <c r="O172" s="152" t="s">
        <v>241</v>
      </c>
      <c r="P172" s="241"/>
      <c r="Q172" s="196">
        <v>12742.919393939394</v>
      </c>
      <c r="R172" s="196"/>
      <c r="S172" s="165"/>
      <c r="T172" s="140"/>
      <c r="U172" s="152" t="s">
        <v>241</v>
      </c>
      <c r="V172" s="241">
        <v>12136</v>
      </c>
      <c r="W172" s="165"/>
      <c r="X172" s="140"/>
      <c r="Y172" s="152" t="s">
        <v>241</v>
      </c>
      <c r="Z172" s="242"/>
      <c r="AA172" s="106"/>
      <c r="AB172"/>
      <c r="AC172"/>
      <c r="AD172" s="106"/>
      <c r="AE172" s="106"/>
      <c r="AF172" s="106"/>
      <c r="AG172" s="106"/>
      <c r="AH172" s="106"/>
    </row>
    <row r="173" spans="1:34">
      <c r="A173" s="195" t="s">
        <v>97</v>
      </c>
      <c r="B173" s="1153">
        <v>10382.365</v>
      </c>
      <c r="C173" s="1153">
        <v>10554.510985315916</v>
      </c>
      <c r="D173" s="196">
        <v>10508.256746814872</v>
      </c>
      <c r="E173" s="196">
        <v>9974.3926900629413</v>
      </c>
      <c r="F173" s="196">
        <v>9676.7357563537662</v>
      </c>
      <c r="G173" s="196">
        <v>10168</v>
      </c>
      <c r="H173" s="196">
        <v>10231.011342407664</v>
      </c>
      <c r="I173" s="196">
        <v>10322.937716844957</v>
      </c>
      <c r="J173" s="196">
        <v>10515.692045277079</v>
      </c>
      <c r="K173" s="196"/>
      <c r="L173" s="196"/>
      <c r="M173" s="165"/>
      <c r="N173" s="173"/>
      <c r="O173" s="152" t="s">
        <v>97</v>
      </c>
      <c r="P173" s="241">
        <v>10475.959939025151</v>
      </c>
      <c r="Q173" s="196">
        <v>10005.315097811705</v>
      </c>
      <c r="R173" s="196"/>
      <c r="S173" s="165"/>
      <c r="T173" s="140"/>
      <c r="U173" s="152" t="s">
        <v>97</v>
      </c>
      <c r="V173" s="195">
        <v>10255.984573217051</v>
      </c>
      <c r="W173" s="165"/>
      <c r="X173" s="140"/>
      <c r="Y173" s="152" t="s">
        <v>97</v>
      </c>
      <c r="Z173" s="242"/>
      <c r="AA173" s="106"/>
      <c r="AB173"/>
      <c r="AC173"/>
      <c r="AD173" s="106"/>
      <c r="AE173" s="106"/>
      <c r="AF173" s="106"/>
      <c r="AG173" s="106"/>
      <c r="AH173" s="106"/>
    </row>
    <row r="174" spans="1:34" ht="13.5" thickBot="1">
      <c r="A174" s="198" t="s">
        <v>242</v>
      </c>
      <c r="B174" s="1155">
        <v>13188.183000000001</v>
      </c>
      <c r="C174" s="1155">
        <v>13234.41829236263</v>
      </c>
      <c r="D174" s="199">
        <v>12868.44290816252</v>
      </c>
      <c r="E174" s="199">
        <v>12394.03887979182</v>
      </c>
      <c r="F174" s="199">
        <v>12244.396919750789</v>
      </c>
      <c r="G174" s="199">
        <v>12579</v>
      </c>
      <c r="H174" s="199">
        <v>12568.820974865377</v>
      </c>
      <c r="I174" s="196">
        <v>12894.875569157652</v>
      </c>
      <c r="J174" s="196">
        <v>13049.577112784067</v>
      </c>
      <c r="K174" s="199"/>
      <c r="L174" s="199"/>
      <c r="M174" s="166"/>
      <c r="N174" s="173"/>
      <c r="O174" s="147" t="s">
        <v>242</v>
      </c>
      <c r="P174" s="243">
        <v>13107.808759409772</v>
      </c>
      <c r="Q174" s="199">
        <v>12496.585924531048</v>
      </c>
      <c r="R174" s="199"/>
      <c r="S174" s="166"/>
      <c r="T174" s="140"/>
      <c r="U174" s="147" t="s">
        <v>242</v>
      </c>
      <c r="V174" s="198">
        <v>12807.396698681192</v>
      </c>
      <c r="W174" s="166"/>
      <c r="X174" s="140"/>
      <c r="Y174" s="147" t="s">
        <v>242</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12.170812400409982</v>
      </c>
      <c r="K338" s="321">
        <f t="shared" si="80"/>
        <v>0</v>
      </c>
      <c r="L338" s="321">
        <f t="shared" si="80"/>
        <v>0</v>
      </c>
      <c r="M338" s="322">
        <f t="shared" ref="M338:M344" si="81">(M168/1000)/1.02</f>
        <v>0</v>
      </c>
      <c r="O338" s="286" t="s">
        <v>238</v>
      </c>
      <c r="P338" s="320">
        <f t="shared" ref="P338:S344" si="82">(P168/1000)/1.02</f>
        <v>12.023768601278885</v>
      </c>
      <c r="Q338" s="321">
        <f t="shared" si="82"/>
        <v>11.534723401155603</v>
      </c>
      <c r="R338" s="321">
        <f t="shared" si="82"/>
        <v>0</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12.311606439018922</v>
      </c>
      <c r="K339" s="321">
        <f t="shared" si="80"/>
        <v>0</v>
      </c>
      <c r="L339" s="321">
        <f t="shared" si="80"/>
        <v>0</v>
      </c>
      <c r="M339" s="322">
        <f t="shared" si="81"/>
        <v>0</v>
      </c>
      <c r="O339" s="327" t="s">
        <v>243</v>
      </c>
      <c r="P339" s="320">
        <f t="shared" si="82"/>
        <v>11.990614644160731</v>
      </c>
      <c r="Q339" s="321">
        <f t="shared" si="82"/>
        <v>11.190406410132059</v>
      </c>
      <c r="R339" s="321">
        <f t="shared" si="82"/>
        <v>0</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12.950811747788642</v>
      </c>
      <c r="K340" s="321">
        <f t="shared" si="80"/>
        <v>0</v>
      </c>
      <c r="L340" s="321">
        <f t="shared" si="80"/>
        <v>0</v>
      </c>
      <c r="M340" s="322">
        <f t="shared" si="81"/>
        <v>0</v>
      </c>
      <c r="O340" s="334" t="s">
        <v>239</v>
      </c>
      <c r="P340" s="320">
        <f t="shared" si="82"/>
        <v>12.578730549679941</v>
      </c>
      <c r="Q340" s="321">
        <f t="shared" si="82"/>
        <v>12.083495868625089</v>
      </c>
      <c r="R340" s="321">
        <f t="shared" si="82"/>
        <v>0</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12.928648046142966</v>
      </c>
      <c r="K341" s="321">
        <f t="shared" si="80"/>
        <v>0</v>
      </c>
      <c r="L341" s="321">
        <f t="shared" si="80"/>
        <v>0</v>
      </c>
      <c r="M341" s="322">
        <f t="shared" si="81"/>
        <v>0</v>
      </c>
      <c r="O341" s="334" t="s">
        <v>240</v>
      </c>
      <c r="P341" s="320">
        <f t="shared" si="82"/>
        <v>12.442723400817714</v>
      </c>
      <c r="Q341" s="321">
        <f t="shared" si="82"/>
        <v>11.965306635854319</v>
      </c>
      <c r="R341" s="321">
        <f t="shared" si="82"/>
        <v>0</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 t="shared" ref="I342:J342" si="87">I172/1000/1.02</f>
        <v>0</v>
      </c>
      <c r="J342" s="321">
        <f t="shared" si="87"/>
        <v>0</v>
      </c>
      <c r="K342" s="321">
        <f t="shared" si="80"/>
        <v>0</v>
      </c>
      <c r="L342" s="321">
        <f t="shared" si="80"/>
        <v>0</v>
      </c>
      <c r="M342" s="322">
        <f t="shared" si="81"/>
        <v>0</v>
      </c>
      <c r="O342" s="334" t="s">
        <v>241</v>
      </c>
      <c r="P342" s="320">
        <f t="shared" si="82"/>
        <v>0</v>
      </c>
      <c r="Q342" s="321">
        <f t="shared" si="82"/>
        <v>12.493058229352346</v>
      </c>
      <c r="R342" s="321">
        <f t="shared" si="82"/>
        <v>0</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 t="shared" ref="I343:J343" si="88">I173/1000/1.02</f>
        <v>10.120527173377409</v>
      </c>
      <c r="J343" s="321">
        <f t="shared" si="88"/>
        <v>10.309502005173607</v>
      </c>
      <c r="K343" s="321">
        <f t="shared" si="80"/>
        <v>0</v>
      </c>
      <c r="L343" s="321">
        <f t="shared" si="80"/>
        <v>0</v>
      </c>
      <c r="M343" s="322">
        <f t="shared" si="81"/>
        <v>0</v>
      </c>
      <c r="O343" s="334" t="s">
        <v>97</v>
      </c>
      <c r="P343" s="320">
        <f t="shared" si="82"/>
        <v>10.270548959828581</v>
      </c>
      <c r="Q343" s="321">
        <f t="shared" si="82"/>
        <v>9.8091324488350047</v>
      </c>
      <c r="R343" s="321">
        <f t="shared" si="82"/>
        <v>0</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 t="shared" ref="I344:J344" si="89">I174/1000/1.02</f>
        <v>12.642034871723187</v>
      </c>
      <c r="J344" s="321">
        <f t="shared" si="89"/>
        <v>12.793703051749086</v>
      </c>
      <c r="K344" s="321">
        <f t="shared" si="80"/>
        <v>0</v>
      </c>
      <c r="L344" s="321">
        <f t="shared" si="80"/>
        <v>0</v>
      </c>
      <c r="M344" s="322">
        <f t="shared" si="81"/>
        <v>0</v>
      </c>
      <c r="O344" s="341" t="s">
        <v>242</v>
      </c>
      <c r="P344" s="320">
        <f t="shared" si="82"/>
        <v>12.85079290138213</v>
      </c>
      <c r="Q344" s="321">
        <f t="shared" si="82"/>
        <v>12.251554827971614</v>
      </c>
      <c r="R344" s="321">
        <f t="shared" si="82"/>
        <v>0</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90">B217*0.521</f>
        <v>4.239554752941177</v>
      </c>
      <c r="C379" s="391">
        <f t="shared" si="90"/>
        <v>4.3182063431372546</v>
      </c>
      <c r="D379" s="391">
        <f t="shared" si="90"/>
        <v>4.2855059313725485</v>
      </c>
      <c r="E379" s="391">
        <f t="shared" si="90"/>
        <v>4.2212676529411768</v>
      </c>
      <c r="F379" s="391">
        <f t="shared" si="90"/>
        <v>4.0758238627450982</v>
      </c>
      <c r="G379" s="391">
        <f t="shared" si="90"/>
        <v>4.0245870882352941</v>
      </c>
      <c r="H379" s="391">
        <f t="shared" si="90"/>
        <v>4.0007998627450982</v>
      </c>
      <c r="I379" s="391">
        <f t="shared" si="90"/>
        <v>4.1291037745098036</v>
      </c>
      <c r="J379" s="391">
        <f t="shared" si="90"/>
        <v>4.2058695490196083</v>
      </c>
      <c r="K379" s="391">
        <f t="shared" si="90"/>
        <v>4.0356200294117643</v>
      </c>
      <c r="L379" s="391">
        <f t="shared" si="90"/>
        <v>3.9060595882352946</v>
      </c>
      <c r="M379" s="392">
        <f t="shared" si="90"/>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91">B218*0.55</f>
        <v>5.0294372549019615</v>
      </c>
      <c r="C380" s="395">
        <f t="shared" si="91"/>
        <v>5.0321991176470577</v>
      </c>
      <c r="D380" s="395">
        <f t="shared" si="91"/>
        <v>4.9662924019607848</v>
      </c>
      <c r="E380" s="395">
        <f t="shared" si="91"/>
        <v>4.9240065686274512</v>
      </c>
      <c r="F380" s="395">
        <f t="shared" si="91"/>
        <v>4.7653989705882349</v>
      </c>
      <c r="G380" s="395">
        <f t="shared" si="91"/>
        <v>4.6678915196078421</v>
      </c>
      <c r="H380" s="395">
        <f t="shared" si="91"/>
        <v>4.6059205392156866</v>
      </c>
      <c r="I380" s="395">
        <f t="shared" si="91"/>
        <v>4.7843416176470601</v>
      </c>
      <c r="J380" s="395">
        <f t="shared" si="91"/>
        <v>4.803961519607844</v>
      </c>
      <c r="K380" s="395">
        <f t="shared" si="91"/>
        <v>4.67049</v>
      </c>
      <c r="L380" s="395">
        <f t="shared" si="91"/>
        <v>4.5795065196078433</v>
      </c>
      <c r="M380" s="396">
        <f t="shared" si="91"/>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92">B219*0.52</f>
        <v>4.7609405490196073</v>
      </c>
      <c r="C381" s="369">
        <f t="shared" si="92"/>
        <v>4.7835605490196089</v>
      </c>
      <c r="D381" s="369">
        <f t="shared" si="92"/>
        <v>4.637351843137254</v>
      </c>
      <c r="E381" s="369">
        <f t="shared" si="92"/>
        <v>4.6410387450980384</v>
      </c>
      <c r="F381" s="369">
        <f t="shared" si="92"/>
        <v>4.449082274509804</v>
      </c>
      <c r="G381" s="369">
        <f t="shared" si="92"/>
        <v>4.429929960784313</v>
      </c>
      <c r="H381" s="369">
        <f t="shared" si="92"/>
        <v>4.4411553333333327</v>
      </c>
      <c r="I381" s="369">
        <f t="shared" si="92"/>
        <v>4.5292983921568624</v>
      </c>
      <c r="J381" s="369">
        <f t="shared" si="92"/>
        <v>4.586243490196078</v>
      </c>
      <c r="K381" s="369">
        <f t="shared" si="92"/>
        <v>4.4115632549019601</v>
      </c>
      <c r="L381" s="369">
        <f t="shared" si="92"/>
        <v>4.2340673725490205</v>
      </c>
      <c r="M381" s="370">
        <f t="shared" si="92"/>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3">B220*0.54</f>
        <v>0</v>
      </c>
      <c r="C382" s="369">
        <f t="shared" si="93"/>
        <v>0</v>
      </c>
      <c r="D382" s="369">
        <f t="shared" si="93"/>
        <v>4.1955363529411764</v>
      </c>
      <c r="E382" s="369">
        <f t="shared" si="93"/>
        <v>4.7118176470588233</v>
      </c>
      <c r="F382" s="369">
        <f t="shared" si="93"/>
        <v>4.0948867058823533</v>
      </c>
      <c r="G382" s="369">
        <f t="shared" si="93"/>
        <v>3.5837364705882355</v>
      </c>
      <c r="H382" s="369">
        <f t="shared" si="93"/>
        <v>0</v>
      </c>
      <c r="I382" s="369">
        <f t="shared" si="93"/>
        <v>3.8726470588235298</v>
      </c>
      <c r="J382" s="369">
        <f t="shared" si="93"/>
        <v>4.2677047058823536</v>
      </c>
      <c r="K382" s="369">
        <f t="shared" si="93"/>
        <v>4.0208823529411761</v>
      </c>
      <c r="L382" s="369">
        <f t="shared" si="93"/>
        <v>4.4109047647058821</v>
      </c>
      <c r="M382" s="370">
        <f t="shared" si="93"/>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4">B221*0.478</f>
        <v>3.2855231588235285</v>
      </c>
      <c r="C383" s="369">
        <f t="shared" si="94"/>
        <v>3.4129668627450975</v>
      </c>
      <c r="D383" s="369">
        <f t="shared" si="94"/>
        <v>3.4445692235294114</v>
      </c>
      <c r="E383" s="369">
        <f t="shared" si="94"/>
        <v>3.4135334333333329</v>
      </c>
      <c r="F383" s="369">
        <f t="shared" si="94"/>
        <v>3.3232650078431369</v>
      </c>
      <c r="G383" s="369">
        <f t="shared" si="94"/>
        <v>3.3069000686274506</v>
      </c>
      <c r="H383" s="369">
        <f t="shared" si="94"/>
        <v>3.3027747411764703</v>
      </c>
      <c r="I383" s="369">
        <f t="shared" si="94"/>
        <v>3.3844560372549015</v>
      </c>
      <c r="J383" s="369">
        <f t="shared" si="94"/>
        <v>3.5024887647058822</v>
      </c>
      <c r="K383" s="369">
        <f t="shared" si="94"/>
        <v>3.3617454137254903</v>
      </c>
      <c r="L383" s="369">
        <f t="shared" si="94"/>
        <v>3.1397500294117644</v>
      </c>
      <c r="M383" s="370">
        <f t="shared" si="94"/>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5">B222*0.53</f>
        <v>4.0926532450980391</v>
      </c>
      <c r="C384" s="377">
        <f t="shared" si="95"/>
        <v>4.1347627843137253</v>
      </c>
      <c r="D384" s="377">
        <f t="shared" si="95"/>
        <v>4.119478</v>
      </c>
      <c r="E384" s="377">
        <f t="shared" si="95"/>
        <v>4.0572575588235296</v>
      </c>
      <c r="F384" s="377">
        <f t="shared" si="95"/>
        <v>3.9884884999999999</v>
      </c>
      <c r="G384" s="377">
        <f t="shared" si="95"/>
        <v>3.9692609313725491</v>
      </c>
      <c r="H384" s="377">
        <f t="shared" si="95"/>
        <v>3.9708415784313731</v>
      </c>
      <c r="I384" s="377">
        <f t="shared" si="95"/>
        <v>4.0573230294117648</v>
      </c>
      <c r="J384" s="377">
        <f t="shared" si="95"/>
        <v>4.1166918627450979</v>
      </c>
      <c r="K384" s="377">
        <f t="shared" si="95"/>
        <v>4.0068810588235291</v>
      </c>
      <c r="L384" s="377">
        <f t="shared" si="95"/>
        <v>3.9505394607843138</v>
      </c>
      <c r="M384" s="378">
        <f t="shared" si="95"/>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6">B226*0.521</f>
        <v>4.152870568627451</v>
      </c>
      <c r="C388" s="391">
        <f t="shared" si="96"/>
        <v>4.2083928235294117</v>
      </c>
      <c r="D388" s="391">
        <f t="shared" si="96"/>
        <v>4.1999035882352942</v>
      </c>
      <c r="E388" s="391">
        <f t="shared" si="96"/>
        <v>4.2024677254901963</v>
      </c>
      <c r="F388" s="391">
        <f t="shared" si="96"/>
        <v>4.2093888529411769</v>
      </c>
      <c r="G388" s="391">
        <f t="shared" si="96"/>
        <v>4.3122761372549014</v>
      </c>
      <c r="H388" s="391">
        <f t="shared" si="96"/>
        <v>4.1137981225490199</v>
      </c>
      <c r="I388" s="391">
        <f t="shared" si="96"/>
        <v>4.1385946578431367</v>
      </c>
      <c r="J388" s="391">
        <f t="shared" si="96"/>
        <v>4.2312350980392157</v>
      </c>
      <c r="K388" s="391">
        <f t="shared" si="96"/>
        <v>4.2179547058823532</v>
      </c>
      <c r="L388" s="391">
        <f t="shared" si="96"/>
        <v>4.169532352941177</v>
      </c>
      <c r="M388" s="391">
        <f t="shared" si="96"/>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7">B227*0.55</f>
        <v>4.8520967647058821</v>
      </c>
      <c r="C389" s="395">
        <f t="shared" si="97"/>
        <v>4.8123775980392161</v>
      </c>
      <c r="D389" s="395">
        <f t="shared" si="97"/>
        <v>4.7612426960784324</v>
      </c>
      <c r="E389" s="395">
        <f t="shared" si="97"/>
        <v>4.7906908823529415</v>
      </c>
      <c r="F389" s="395">
        <f t="shared" si="97"/>
        <v>4.7790076960784322</v>
      </c>
      <c r="G389" s="395">
        <f t="shared" si="97"/>
        <v>4.8675835784313737</v>
      </c>
      <c r="H389" s="395">
        <f t="shared" si="97"/>
        <v>4.7231325490196081</v>
      </c>
      <c r="I389" s="395">
        <f t="shared" si="97"/>
        <v>4.7839695588235296</v>
      </c>
      <c r="J389" s="395">
        <f t="shared" si="97"/>
        <v>4.8680359803921576</v>
      </c>
      <c r="K389" s="395">
        <f t="shared" si="97"/>
        <v>4.9016199509803924</v>
      </c>
      <c r="L389" s="395">
        <f t="shared" si="97"/>
        <v>4.9018820098039226</v>
      </c>
      <c r="M389" s="395">
        <f t="shared" si="97"/>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8">B228*0.52</f>
        <v>4.5551862352941175</v>
      </c>
      <c r="C390" s="369">
        <f t="shared" si="98"/>
        <v>4.481780588235293</v>
      </c>
      <c r="D390" s="369">
        <f t="shared" si="98"/>
        <v>4.4206158431372549</v>
      </c>
      <c r="E390" s="369">
        <f t="shared" si="98"/>
        <v>4.4943008627450984</v>
      </c>
      <c r="F390" s="369">
        <f t="shared" si="98"/>
        <v>4.5509370196078427</v>
      </c>
      <c r="G390" s="369">
        <f t="shared" si="98"/>
        <v>4.6713476078431375</v>
      </c>
      <c r="H390" s="369">
        <f t="shared" si="98"/>
        <v>4.5304408627450981</v>
      </c>
      <c r="I390" s="369">
        <f t="shared" si="98"/>
        <v>4.600308470588236</v>
      </c>
      <c r="J390" s="369">
        <f t="shared" si="98"/>
        <v>4.6832255294117635</v>
      </c>
      <c r="K390" s="369">
        <f t="shared" si="98"/>
        <v>4.6764058823529409</v>
      </c>
      <c r="L390" s="369">
        <f t="shared" si="98"/>
        <v>4.6680761960784327</v>
      </c>
      <c r="M390" s="369">
        <f t="shared" si="98"/>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9">B229*0.54</f>
        <v>3.9906825882352943</v>
      </c>
      <c r="C391" s="369">
        <f t="shared" si="99"/>
        <v>4.2217681764705883</v>
      </c>
      <c r="D391" s="369">
        <f t="shared" si="99"/>
        <v>4.5317647058823534</v>
      </c>
      <c r="E391" s="369">
        <f t="shared" si="99"/>
        <v>3.3792289411764709</v>
      </c>
      <c r="F391" s="369">
        <f t="shared" si="99"/>
        <v>4.545272117647059</v>
      </c>
      <c r="G391" s="369">
        <f t="shared" si="99"/>
        <v>5.0246470588235299</v>
      </c>
      <c r="H391" s="369">
        <f t="shared" si="99"/>
        <v>4.3036522941176472</v>
      </c>
      <c r="I391" s="369">
        <f t="shared" si="99"/>
        <v>4.2485294117647063</v>
      </c>
      <c r="J391" s="369">
        <f t="shared" si="99"/>
        <v>3.994547294117647</v>
      </c>
      <c r="K391" s="369">
        <f t="shared" si="99"/>
        <v>0</v>
      </c>
      <c r="L391" s="369">
        <f t="shared" si="99"/>
        <v>4.1199114705882351</v>
      </c>
      <c r="M391" s="369">
        <f t="shared" si="99"/>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100">B230*0.478</f>
        <v>3.2654776196078434</v>
      </c>
      <c r="C392" s="369">
        <f t="shared" si="100"/>
        <v>3.352321784313725</v>
      </c>
      <c r="D392" s="369">
        <f t="shared" si="100"/>
        <v>3.4245860117647058</v>
      </c>
      <c r="E392" s="369">
        <f t="shared" si="100"/>
        <v>3.4448972627450978</v>
      </c>
      <c r="F392" s="369">
        <f t="shared" si="100"/>
        <v>3.4676106980392154</v>
      </c>
      <c r="G392" s="369">
        <f t="shared" si="100"/>
        <v>3.5857587078431368</v>
      </c>
      <c r="H392" s="369">
        <f t="shared" si="100"/>
        <v>3.3936355117647063</v>
      </c>
      <c r="I392" s="369">
        <f t="shared" si="100"/>
        <v>3.3838908725490193</v>
      </c>
      <c r="J392" s="369">
        <f t="shared" si="100"/>
        <v>3.4532374254901956</v>
      </c>
      <c r="K392" s="369">
        <f t="shared" si="100"/>
        <v>3.4278776509803919</v>
      </c>
      <c r="L392" s="369">
        <f t="shared" si="100"/>
        <v>3.2937100803921564</v>
      </c>
      <c r="M392" s="369">
        <f t="shared" si="100"/>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101">B231*0.53</f>
        <v>4.067751039215687</v>
      </c>
      <c r="C393" s="377">
        <f t="shared" si="101"/>
        <v>4.1146492843137255</v>
      </c>
      <c r="D393" s="377">
        <f t="shared" si="101"/>
        <v>4.1506877254901964</v>
      </c>
      <c r="E393" s="377">
        <f t="shared" si="101"/>
        <v>4.1380861960784312</v>
      </c>
      <c r="F393" s="377">
        <f t="shared" si="101"/>
        <v>4.1518474901960785</v>
      </c>
      <c r="G393" s="377">
        <f t="shared" si="101"/>
        <v>4.2015485000000004</v>
      </c>
      <c r="H393" s="377">
        <f t="shared" si="101"/>
        <v>4.0835341274509807</v>
      </c>
      <c r="I393" s="377">
        <f t="shared" si="101"/>
        <v>4.066513333333333</v>
      </c>
      <c r="J393" s="377">
        <f t="shared" si="101"/>
        <v>4.1418060686274512</v>
      </c>
      <c r="K393" s="377">
        <f t="shared" si="101"/>
        <v>4.1334518137254896</v>
      </c>
      <c r="L393" s="377">
        <f t="shared" si="101"/>
        <v>4.1090645392156864</v>
      </c>
      <c r="M393" s="377">
        <f t="shared" si="101"/>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102">B235*0.521</f>
        <v>4.5135353725490202</v>
      </c>
      <c r="C397" s="391">
        <f t="shared" si="102"/>
        <v>4.7563060490196083</v>
      </c>
      <c r="D397" s="391">
        <f t="shared" si="102"/>
        <v>4.9364254539215686</v>
      </c>
      <c r="E397" s="391">
        <f t="shared" si="102"/>
        <v>4.8365119558823535</v>
      </c>
      <c r="F397" s="391">
        <f t="shared" si="102"/>
        <v>4.911448100980393</v>
      </c>
      <c r="G397" s="391">
        <f t="shared" si="102"/>
        <v>5.055837632352941</v>
      </c>
      <c r="H397" s="391">
        <f t="shared" si="102"/>
        <v>4.929867494117647</v>
      </c>
      <c r="I397" s="391">
        <f t="shared" si="102"/>
        <v>4.830303372549019</v>
      </c>
      <c r="J397" s="391">
        <f t="shared" si="102"/>
        <v>4.7876171274509804</v>
      </c>
      <c r="K397" s="391">
        <f t="shared" si="102"/>
        <v>4.5930246490196085</v>
      </c>
      <c r="L397" s="391">
        <f t="shared" si="102"/>
        <v>4.6452084176470585</v>
      </c>
      <c r="M397" s="391">
        <f t="shared" si="102"/>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3">B236*0.55</f>
        <v>5.2326158823529418</v>
      </c>
      <c r="C398" s="395">
        <f t="shared" si="103"/>
        <v>5.4548563235294116</v>
      </c>
      <c r="D398" s="395">
        <f t="shared" si="103"/>
        <v>5.6384781372549018</v>
      </c>
      <c r="E398" s="395">
        <f t="shared" si="103"/>
        <v>5.5708820588235302</v>
      </c>
      <c r="F398" s="395">
        <f t="shared" si="103"/>
        <v>5.6677645588235297</v>
      </c>
      <c r="G398" s="395">
        <f t="shared" si="103"/>
        <v>5.8274640686274521</v>
      </c>
      <c r="H398" s="395">
        <f t="shared" si="103"/>
        <v>5.7441541666666671</v>
      </c>
      <c r="I398" s="395">
        <f t="shared" si="103"/>
        <v>5.7371174019607851</v>
      </c>
      <c r="J398" s="395">
        <f t="shared" si="103"/>
        <v>5.6741569607843152</v>
      </c>
      <c r="K398" s="395">
        <f t="shared" si="103"/>
        <v>5.5205441176470602</v>
      </c>
      <c r="L398" s="395">
        <f t="shared" si="103"/>
        <v>5.6170502450980395</v>
      </c>
      <c r="M398" s="395">
        <f t="shared" si="103"/>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4">B237*0.52</f>
        <v>4.964140235294118</v>
      </c>
      <c r="C399" s="369">
        <f t="shared" si="104"/>
        <v>5.1959577647058826</v>
      </c>
      <c r="D399" s="369">
        <f t="shared" si="104"/>
        <v>5.4454726274509806</v>
      </c>
      <c r="E399" s="369">
        <f t="shared" si="104"/>
        <v>5.4134829411764693</v>
      </c>
      <c r="F399" s="369">
        <f t="shared" si="104"/>
        <v>5.4944408235294118</v>
      </c>
      <c r="G399" s="369">
        <f t="shared" si="104"/>
        <v>5.6385695294117655</v>
      </c>
      <c r="H399" s="369">
        <f t="shared" si="104"/>
        <v>5.5495037254901955</v>
      </c>
      <c r="I399" s="369">
        <f t="shared" si="104"/>
        <v>5.5690735686274504</v>
      </c>
      <c r="J399" s="369">
        <f t="shared" si="104"/>
        <v>5.5485289803921578</v>
      </c>
      <c r="K399" s="369">
        <f t="shared" si="104"/>
        <v>5.4422210980392167</v>
      </c>
      <c r="L399" s="369">
        <f t="shared" si="104"/>
        <v>5.4373330980392156</v>
      </c>
      <c r="M399" s="369">
        <f t="shared" si="104"/>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5">B238*0.54</f>
        <v>3.8101764705882353</v>
      </c>
      <c r="C400" s="369">
        <f t="shared" si="105"/>
        <v>4.5054661764705886</v>
      </c>
      <c r="D400" s="369">
        <f t="shared" si="105"/>
        <v>0</v>
      </c>
      <c r="E400" s="369">
        <f t="shared" si="105"/>
        <v>0</v>
      </c>
      <c r="F400" s="369">
        <f t="shared" si="105"/>
        <v>4.32</v>
      </c>
      <c r="G400" s="369">
        <f t="shared" si="105"/>
        <v>0</v>
      </c>
      <c r="H400" s="369">
        <f t="shared" si="105"/>
        <v>0</v>
      </c>
      <c r="I400" s="369">
        <f t="shared" si="105"/>
        <v>0</v>
      </c>
      <c r="J400" s="369">
        <f t="shared" si="105"/>
        <v>4.0240588235294119</v>
      </c>
      <c r="K400" s="369">
        <f t="shared" si="105"/>
        <v>4.5690633529411766</v>
      </c>
      <c r="L400" s="369">
        <f t="shared" si="105"/>
        <v>4.5091800000000006</v>
      </c>
      <c r="M400" s="369">
        <f t="shared" si="105"/>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6">B239*0.478</f>
        <v>3.5871725568627446</v>
      </c>
      <c r="C401" s="369">
        <f t="shared" si="106"/>
        <v>3.7541398313725485</v>
      </c>
      <c r="D401" s="369">
        <f t="shared" si="106"/>
        <v>3.977840082352941</v>
      </c>
      <c r="E401" s="369">
        <f t="shared" si="106"/>
        <v>3.9315935823529418</v>
      </c>
      <c r="F401" s="369">
        <f t="shared" si="106"/>
        <v>3.9637512666666663</v>
      </c>
      <c r="G401" s="369">
        <f t="shared" si="106"/>
        <v>4.090658392156862</v>
      </c>
      <c r="H401" s="369">
        <f t="shared" si="106"/>
        <v>3.918549805882352</v>
      </c>
      <c r="I401" s="369">
        <f t="shared" si="106"/>
        <v>3.790322556862745</v>
      </c>
      <c r="J401" s="369">
        <f t="shared" si="106"/>
        <v>3.7137122784313723</v>
      </c>
      <c r="K401" s="369">
        <f t="shared" si="106"/>
        <v>3.5185294137254899</v>
      </c>
      <c r="L401" s="369">
        <f t="shared" si="106"/>
        <v>3.5062523117647055</v>
      </c>
      <c r="M401" s="369">
        <f t="shared" si="106"/>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7">B240*0.53</f>
        <v>4.3545844411764705</v>
      </c>
      <c r="C402" s="377">
        <f t="shared" si="107"/>
        <v>4.5082719705882353</v>
      </c>
      <c r="D402" s="377">
        <f t="shared" si="107"/>
        <v>4.7163624411764706</v>
      </c>
      <c r="E402" s="377">
        <f t="shared" si="107"/>
        <v>4.7088120196078425</v>
      </c>
      <c r="F402" s="377">
        <f t="shared" si="107"/>
        <v>4.7191813137254908</v>
      </c>
      <c r="G402" s="377">
        <f t="shared" si="107"/>
        <v>4.8328886568627452</v>
      </c>
      <c r="H402" s="377">
        <f t="shared" si="107"/>
        <v>4.7853211568627447</v>
      </c>
      <c r="I402" s="377">
        <f t="shared" si="107"/>
        <v>4.7701049607843142</v>
      </c>
      <c r="J402" s="377">
        <f t="shared" si="107"/>
        <v>4.7611256176470595</v>
      </c>
      <c r="K402" s="377">
        <f t="shared" si="107"/>
        <v>4.6369549313725491</v>
      </c>
      <c r="L402" s="377">
        <f t="shared" si="107"/>
        <v>4.677624637254902</v>
      </c>
      <c r="M402" s="377">
        <f t="shared" si="107"/>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8">B244*0.521</f>
        <v>4.9139494117647056</v>
      </c>
      <c r="C406" s="391">
        <f t="shared" si="108"/>
        <v>4.920982911764705</v>
      </c>
      <c r="D406" s="391">
        <f t="shared" si="108"/>
        <v>4.5725641617647055</v>
      </c>
      <c r="E406" s="391">
        <f t="shared" si="108"/>
        <v>4.5739254019607829</v>
      </c>
      <c r="F406" s="391">
        <f t="shared" si="108"/>
        <v>4.3954318235294121</v>
      </c>
      <c r="G406" s="391">
        <f t="shared" si="108"/>
        <v>4.4029761078431369</v>
      </c>
      <c r="H406" s="391">
        <f t="shared" si="108"/>
        <v>4.3209135000000014</v>
      </c>
      <c r="I406" s="391">
        <f t="shared" si="108"/>
        <v>4.4328008039215687</v>
      </c>
      <c r="J406" s="391">
        <f t="shared" si="108"/>
        <v>4.5098985882352949</v>
      </c>
      <c r="K406" s="391">
        <f t="shared" si="108"/>
        <v>4.5821745686274511</v>
      </c>
      <c r="L406" s="391">
        <f t="shared" si="108"/>
        <v>4.8983194117647058</v>
      </c>
      <c r="M406" s="391">
        <f t="shared" si="108"/>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9">B245*0.55</f>
        <v>5.8651094117647053</v>
      </c>
      <c r="C407" s="395">
        <f t="shared" si="109"/>
        <v>5.8214388725490203</v>
      </c>
      <c r="D407" s="395">
        <f t="shared" si="109"/>
        <v>5.3412829411764706</v>
      </c>
      <c r="E407" s="395">
        <f t="shared" si="109"/>
        <v>5.2510818627450995</v>
      </c>
      <c r="F407" s="395">
        <f t="shared" si="109"/>
        <v>4.9639608333333332</v>
      </c>
      <c r="G407" s="395">
        <f t="shared" si="109"/>
        <v>4.9370566666666669</v>
      </c>
      <c r="H407" s="395">
        <f t="shared" si="109"/>
        <v>4.8558890686274525</v>
      </c>
      <c r="I407" s="395">
        <f t="shared" si="109"/>
        <v>5.0192148039215683</v>
      </c>
      <c r="J407" s="395">
        <f t="shared" si="109"/>
        <v>5.1188543137254907</v>
      </c>
      <c r="K407" s="395">
        <f t="shared" si="109"/>
        <v>5.2989329411764707</v>
      </c>
      <c r="L407" s="395">
        <f t="shared" si="109"/>
        <v>5.8200352941176474</v>
      </c>
      <c r="M407" s="395">
        <f t="shared" si="109"/>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10">B246*0.52</f>
        <v>5.6978887843137267</v>
      </c>
      <c r="C408" s="369">
        <f t="shared" si="110"/>
        <v>5.5825996862745111</v>
      </c>
      <c r="D408" s="369">
        <f t="shared" si="110"/>
        <v>5.0988594901960784</v>
      </c>
      <c r="E408" s="369">
        <f t="shared" si="110"/>
        <v>5.0606440784313724</v>
      </c>
      <c r="F408" s="369">
        <f t="shared" si="110"/>
        <v>4.7536569803921571</v>
      </c>
      <c r="G408" s="369">
        <f t="shared" si="110"/>
        <v>4.7371525882352934</v>
      </c>
      <c r="H408" s="369">
        <f t="shared" si="110"/>
        <v>4.6263043921568636</v>
      </c>
      <c r="I408" s="369">
        <f t="shared" si="110"/>
        <v>4.8531324705882346</v>
      </c>
      <c r="J408" s="369">
        <f t="shared" si="110"/>
        <v>4.967954588235294</v>
      </c>
      <c r="K408" s="369">
        <f t="shared" si="110"/>
        <v>5.1231536862745113</v>
      </c>
      <c r="L408" s="369">
        <f t="shared" si="110"/>
        <v>5.6454692156862745</v>
      </c>
      <c r="M408" s="369">
        <f t="shared" si="110"/>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11">B247*0.54</f>
        <v>0</v>
      </c>
      <c r="C409" s="369">
        <f t="shared" si="111"/>
        <v>5.6901176470588242</v>
      </c>
      <c r="D409" s="369">
        <f t="shared" si="111"/>
        <v>4.9891150588235291</v>
      </c>
      <c r="E409" s="369">
        <f t="shared" si="111"/>
        <v>3.2352352941176474</v>
      </c>
      <c r="F409" s="369">
        <f t="shared" si="111"/>
        <v>4.5564564705882349</v>
      </c>
      <c r="G409" s="369">
        <f t="shared" si="111"/>
        <v>4.3507058823529414</v>
      </c>
      <c r="H409" s="369">
        <f t="shared" si="111"/>
        <v>4.362146470588236</v>
      </c>
      <c r="I409" s="369">
        <f t="shared" si="111"/>
        <v>4.6588870588235309</v>
      </c>
      <c r="J409" s="369">
        <f t="shared" si="111"/>
        <v>4.1306765294117653</v>
      </c>
      <c r="K409" s="369">
        <f t="shared" si="111"/>
        <v>0</v>
      </c>
      <c r="L409" s="369">
        <f t="shared" si="111"/>
        <v>0</v>
      </c>
      <c r="M409" s="369">
        <f t="shared" si="111"/>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12">B248*0.478</f>
        <v>3.680002031372549</v>
      </c>
      <c r="C410" s="369">
        <f t="shared" si="112"/>
        <v>3.7112768215686271</v>
      </c>
      <c r="D410" s="369">
        <f t="shared" si="112"/>
        <v>3.6658935333333331</v>
      </c>
      <c r="E410" s="369">
        <f t="shared" si="112"/>
        <v>3.6718324490196075</v>
      </c>
      <c r="F410" s="369">
        <f t="shared" si="112"/>
        <v>3.6145432117647061</v>
      </c>
      <c r="G410" s="369">
        <f t="shared" si="112"/>
        <v>3.6615160843137251</v>
      </c>
      <c r="H410" s="369">
        <f t="shared" si="112"/>
        <v>3.5867414196078431</v>
      </c>
      <c r="I410" s="369">
        <f t="shared" si="112"/>
        <v>3.5677891882352943</v>
      </c>
      <c r="J410" s="369">
        <f t="shared" si="112"/>
        <v>3.6340399882352941</v>
      </c>
      <c r="K410" s="369">
        <f t="shared" si="112"/>
        <v>3.6145347764705886</v>
      </c>
      <c r="L410" s="369">
        <f t="shared" si="112"/>
        <v>3.646393007843137</v>
      </c>
      <c r="M410" s="369">
        <f t="shared" si="112"/>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3">B249*0.53</f>
        <v>4.8585484509803925</v>
      </c>
      <c r="C411" s="377">
        <f t="shared" si="113"/>
        <v>4.8892499999999997</v>
      </c>
      <c r="D411" s="377">
        <f t="shared" si="113"/>
        <v>4.5658715392156859</v>
      </c>
      <c r="E411" s="377">
        <f t="shared" si="113"/>
        <v>4.481313676470589</v>
      </c>
      <c r="F411" s="377">
        <f t="shared" si="113"/>
        <v>4.3422068627450985</v>
      </c>
      <c r="G411" s="377">
        <f t="shared" si="113"/>
        <v>4.3678287254901962</v>
      </c>
      <c r="H411" s="377">
        <f t="shared" si="113"/>
        <v>4.3062479215686267</v>
      </c>
      <c r="I411" s="377">
        <f t="shared" si="113"/>
        <v>4.3844764411764716</v>
      </c>
      <c r="J411" s="377">
        <f t="shared" si="113"/>
        <v>4.4617099117647054</v>
      </c>
      <c r="K411" s="377">
        <f t="shared" si="113"/>
        <v>4.4830834607843135</v>
      </c>
      <c r="L411" s="377">
        <f t="shared" si="113"/>
        <v>4.6027018627450991</v>
      </c>
      <c r="M411" s="377">
        <f t="shared" si="113"/>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4">B253*0.507</f>
        <v>5.1352190882352931</v>
      </c>
      <c r="C415" s="366">
        <f t="shared" si="114"/>
        <v>5.1020523411764698</v>
      </c>
      <c r="D415" s="366">
        <f t="shared" si="114"/>
        <v>5.3706773441176479</v>
      </c>
      <c r="E415" s="366">
        <f t="shared" si="114"/>
        <v>5.4425107941176467</v>
      </c>
      <c r="F415" s="366">
        <f t="shared" si="114"/>
        <v>5.5150117941176475</v>
      </c>
      <c r="G415" s="366">
        <f t="shared" si="114"/>
        <v>5.3647707941176472</v>
      </c>
      <c r="H415" s="366">
        <f t="shared" si="114"/>
        <v>5.501740323529412</v>
      </c>
      <c r="I415" s="366">
        <f t="shared" si="114"/>
        <v>5.734955352941177</v>
      </c>
      <c r="J415" s="366">
        <f t="shared" si="114"/>
        <v>5.9451814117647057</v>
      </c>
      <c r="K415" s="366">
        <f t="shared" si="114"/>
        <v>5.9998280588235291</v>
      </c>
      <c r="L415" s="366">
        <f t="shared" si="114"/>
        <v>6.0711361176470593</v>
      </c>
      <c r="M415" s="366">
        <f t="shared" si="114"/>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5">B254*0.539</f>
        <v>6.1833234509803932</v>
      </c>
      <c r="C416" s="372">
        <f t="shared" si="115"/>
        <v>6.0110210039215684</v>
      </c>
      <c r="D416" s="372">
        <f t="shared" si="115"/>
        <v>6.3549648303921575</v>
      </c>
      <c r="E416" s="372">
        <f t="shared" si="115"/>
        <v>6.4113547990196089</v>
      </c>
      <c r="F416" s="372">
        <f t="shared" si="115"/>
        <v>6.4004014735294117</v>
      </c>
      <c r="G416" s="372">
        <f t="shared" si="115"/>
        <v>6.1861357627450984</v>
      </c>
      <c r="H416" s="372">
        <f t="shared" si="115"/>
        <v>6.3821536813725492</v>
      </c>
      <c r="I416" s="372">
        <f t="shared" si="115"/>
        <v>6.7674076303921566</v>
      </c>
      <c r="J416" s="372">
        <f t="shared" si="115"/>
        <v>7.0574789352941174</v>
      </c>
      <c r="K416" s="372">
        <f t="shared" si="115"/>
        <v>7.1723789392156867</v>
      </c>
      <c r="L416" s="372">
        <f t="shared" si="115"/>
        <v>7.2262002029411772</v>
      </c>
      <c r="M416" s="372">
        <f t="shared" si="115"/>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6">B255*0.535</f>
        <v>6.2439797549019609</v>
      </c>
      <c r="C417" s="369">
        <f t="shared" si="116"/>
        <v>6.0201472941176473</v>
      </c>
      <c r="D417" s="369">
        <f t="shared" si="116"/>
        <v>6.3166642254901966</v>
      </c>
      <c r="E417" s="369">
        <f t="shared" si="116"/>
        <v>6.3839441470588243</v>
      </c>
      <c r="F417" s="369">
        <f t="shared" si="116"/>
        <v>6.3634751519607846</v>
      </c>
      <c r="G417" s="369">
        <f t="shared" si="116"/>
        <v>6.1253880882352938</v>
      </c>
      <c r="H417" s="369">
        <f t="shared" si="116"/>
        <v>6.3125683284313725</v>
      </c>
      <c r="I417" s="369">
        <f t="shared" si="116"/>
        <v>6.7315352205882357</v>
      </c>
      <c r="J417" s="369">
        <f t="shared" si="116"/>
        <v>7.0205390735294113</v>
      </c>
      <c r="K417" s="369">
        <f t="shared" si="116"/>
        <v>7.1808444803921576</v>
      </c>
      <c r="L417" s="369">
        <f t="shared" si="116"/>
        <v>7.2133074411764708</v>
      </c>
      <c r="M417" s="369">
        <f t="shared" si="116"/>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7">B256*0.54</f>
        <v>0</v>
      </c>
      <c r="C418" s="369">
        <f t="shared" si="117"/>
        <v>4.4393024117647064</v>
      </c>
      <c r="D418" s="369">
        <f t="shared" si="117"/>
        <v>0</v>
      </c>
      <c r="E418" s="369">
        <f t="shared" si="117"/>
        <v>5.4275294117647057</v>
      </c>
      <c r="F418" s="369">
        <f t="shared" si="117"/>
        <v>5.0721098823529411</v>
      </c>
      <c r="G418" s="369">
        <f t="shared" si="117"/>
        <v>4.6960327058823532</v>
      </c>
      <c r="H418" s="369">
        <f t="shared" si="117"/>
        <v>6.874941176470589</v>
      </c>
      <c r="I418" s="369">
        <f t="shared" si="117"/>
        <v>0</v>
      </c>
      <c r="J418" s="369">
        <f t="shared" si="117"/>
        <v>5.269098705882354</v>
      </c>
      <c r="K418" s="369">
        <f t="shared" si="117"/>
        <v>5.8277895882352952</v>
      </c>
      <c r="L418" s="369">
        <f t="shared" si="117"/>
        <v>5.1163814117647064</v>
      </c>
      <c r="M418" s="369">
        <f t="shared" si="117"/>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8">B257*0.465</f>
        <v>3.7317025000000004</v>
      </c>
      <c r="C419" s="369">
        <f t="shared" si="118"/>
        <v>3.842612294117647</v>
      </c>
      <c r="D419" s="369">
        <f t="shared" si="118"/>
        <v>4.1510062205882363</v>
      </c>
      <c r="E419" s="369">
        <f t="shared" si="118"/>
        <v>4.2863558676470594</v>
      </c>
      <c r="F419" s="369">
        <f t="shared" si="118"/>
        <v>4.3482382500000005</v>
      </c>
      <c r="G419" s="369">
        <f t="shared" si="118"/>
        <v>4.3829277058823539</v>
      </c>
      <c r="H419" s="369">
        <f t="shared" si="118"/>
        <v>4.4514755441176472</v>
      </c>
      <c r="I419" s="369">
        <f t="shared" si="118"/>
        <v>4.561661397058824</v>
      </c>
      <c r="J419" s="369">
        <f t="shared" si="118"/>
        <v>4.7065175588235295</v>
      </c>
      <c r="K419" s="369">
        <f t="shared" si="118"/>
        <v>4.7662085147058821</v>
      </c>
      <c r="L419" s="369">
        <f t="shared" si="118"/>
        <v>4.8257417352941179</v>
      </c>
      <c r="M419" s="369">
        <f t="shared" si="118"/>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9">B258*0.516</f>
        <v>4.7593872117647056</v>
      </c>
      <c r="C420" s="377">
        <f t="shared" si="119"/>
        <v>4.7989037058823536</v>
      </c>
      <c r="D420" s="377">
        <f t="shared" si="119"/>
        <v>5.0184662588235298</v>
      </c>
      <c r="E420" s="377">
        <f t="shared" si="119"/>
        <v>5.0800503529411767</v>
      </c>
      <c r="F420" s="377">
        <f t="shared" si="119"/>
        <v>5.141860070588236</v>
      </c>
      <c r="G420" s="377">
        <f t="shared" si="119"/>
        <v>5.2056695411764702</v>
      </c>
      <c r="H420" s="377">
        <f t="shared" si="119"/>
        <v>5.3190666117647059</v>
      </c>
      <c r="I420" s="377">
        <f t="shared" si="119"/>
        <v>5.5185936941176479</v>
      </c>
      <c r="J420" s="377">
        <f t="shared" si="119"/>
        <v>5.7601029411764708</v>
      </c>
      <c r="K420" s="377">
        <f t="shared" si="119"/>
        <v>5.8479362588235304</v>
      </c>
      <c r="L420" s="377">
        <f t="shared" si="119"/>
        <v>5.9254940941176475</v>
      </c>
      <c r="M420" s="377">
        <f t="shared" si="119"/>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20">B262*0.507</f>
        <v>6.5620115294117651</v>
      </c>
      <c r="C424" s="366">
        <f t="shared" si="120"/>
        <v>6.5824008823529416</v>
      </c>
      <c r="D424" s="366">
        <f t="shared" si="120"/>
        <v>6.3442500588235289</v>
      </c>
      <c r="E424" s="366">
        <f t="shared" si="120"/>
        <v>6.3080641764705883</v>
      </c>
      <c r="F424" s="366">
        <f t="shared" si="120"/>
        <v>6.2025236764705882</v>
      </c>
      <c r="G424" s="366">
        <f t="shared" si="120"/>
        <v>6.3292935588235295</v>
      </c>
      <c r="H424" s="366">
        <f t="shared" si="120"/>
        <v>6.3474411764705883</v>
      </c>
      <c r="I424" s="366">
        <f t="shared" si="120"/>
        <v>6.4731722058823538</v>
      </c>
      <c r="J424" s="366">
        <f t="shared" si="120"/>
        <v>6.5462696764705885</v>
      </c>
      <c r="K424" s="366">
        <f t="shared" si="120"/>
        <v>6.4039517941176465</v>
      </c>
      <c r="L424" s="366">
        <f t="shared" si="120"/>
        <v>6.3177617941176472</v>
      </c>
      <c r="M424" s="366">
        <f t="shared" si="120"/>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21">B263*0.539</f>
        <v>7.6711346627450983</v>
      </c>
      <c r="C425" s="372">
        <f t="shared" si="121"/>
        <v>7.5416045078431377</v>
      </c>
      <c r="D425" s="372">
        <f t="shared" si="121"/>
        <v>7.1775168774509801</v>
      </c>
      <c r="E425" s="372">
        <f t="shared" si="121"/>
        <v>7.1742141813725491</v>
      </c>
      <c r="F425" s="372">
        <f t="shared" si="121"/>
        <v>6.9068152245098045</v>
      </c>
      <c r="G425" s="372">
        <f t="shared" si="121"/>
        <v>7.0501569901960792</v>
      </c>
      <c r="H425" s="372">
        <f t="shared" si="121"/>
        <v>7.1358981509803918</v>
      </c>
      <c r="I425" s="372">
        <f t="shared" si="121"/>
        <v>7.3953648245098051</v>
      </c>
      <c r="J425" s="372">
        <f t="shared" si="121"/>
        <v>7.4949905196078435</v>
      </c>
      <c r="K425" s="372">
        <f t="shared" si="121"/>
        <v>7.3695726176470586</v>
      </c>
      <c r="L425" s="372">
        <f t="shared" si="121"/>
        <v>7.2594369509803922</v>
      </c>
      <c r="M425" s="372">
        <f t="shared" si="121"/>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22">B264*0.535</f>
        <v>7.6330610980392164</v>
      </c>
      <c r="C426" s="369">
        <f t="shared" si="122"/>
        <v>7.4960990000000001</v>
      </c>
      <c r="D426" s="369">
        <f t="shared" si="122"/>
        <v>7.1115719460784321</v>
      </c>
      <c r="E426" s="369">
        <f t="shared" si="122"/>
        <v>7.1190063480392158</v>
      </c>
      <c r="F426" s="369">
        <f t="shared" si="122"/>
        <v>6.8322626078431377</v>
      </c>
      <c r="G426" s="369">
        <f t="shared" si="122"/>
        <v>6.9983612254901963</v>
      </c>
      <c r="H426" s="369">
        <f t="shared" si="122"/>
        <v>7.0658797990196094</v>
      </c>
      <c r="I426" s="369">
        <f t="shared" si="122"/>
        <v>7.3357379950980395</v>
      </c>
      <c r="J426" s="369">
        <f t="shared" si="122"/>
        <v>7.4476143627450986</v>
      </c>
      <c r="K426" s="369">
        <f t="shared" si="122"/>
        <v>7.3263356323529418</v>
      </c>
      <c r="L426" s="369">
        <f t="shared" si="122"/>
        <v>7.2307085784313729</v>
      </c>
      <c r="M426" s="369">
        <f t="shared" si="122"/>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3">B265*0.54</f>
        <v>6.6547376470588242</v>
      </c>
      <c r="C427" s="369">
        <f t="shared" si="123"/>
        <v>0</v>
      </c>
      <c r="D427" s="369">
        <f t="shared" si="123"/>
        <v>6.3739164705882363</v>
      </c>
      <c r="E427" s="369">
        <f t="shared" si="123"/>
        <v>5.568490588235294</v>
      </c>
      <c r="F427" s="369">
        <f t="shared" si="123"/>
        <v>0</v>
      </c>
      <c r="G427" s="369">
        <f t="shared" si="123"/>
        <v>0</v>
      </c>
      <c r="H427" s="369">
        <f t="shared" si="123"/>
        <v>0</v>
      </c>
      <c r="I427" s="369">
        <f t="shared" si="123"/>
        <v>0</v>
      </c>
      <c r="J427" s="369">
        <f t="shared" si="123"/>
        <v>0</v>
      </c>
      <c r="K427" s="369">
        <f t="shared" si="123"/>
        <v>6.5927170588235295</v>
      </c>
      <c r="L427" s="369">
        <f t="shared" si="123"/>
        <v>0</v>
      </c>
      <c r="M427" s="369">
        <f t="shared" si="123"/>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4">B266*0.465</f>
        <v>5.1291524117647063</v>
      </c>
      <c r="C428" s="369">
        <f t="shared" si="124"/>
        <v>5.2422919264705889</v>
      </c>
      <c r="D428" s="369">
        <f t="shared" si="124"/>
        <v>5.2305556911764715</v>
      </c>
      <c r="E428" s="369">
        <f t="shared" si="124"/>
        <v>5.1842138823529416</v>
      </c>
      <c r="F428" s="369">
        <f t="shared" si="124"/>
        <v>5.1899461470588237</v>
      </c>
      <c r="G428" s="369">
        <f t="shared" si="124"/>
        <v>5.323771323529412</v>
      </c>
      <c r="H428" s="369">
        <f t="shared" si="124"/>
        <v>5.3045125735294123</v>
      </c>
      <c r="I428" s="369">
        <f t="shared" si="124"/>
        <v>5.3603180441176477</v>
      </c>
      <c r="J428" s="369">
        <f t="shared" si="124"/>
        <v>5.3846316176470594</v>
      </c>
      <c r="K428" s="369">
        <f t="shared" si="124"/>
        <v>5.2730799411764711</v>
      </c>
      <c r="L428" s="369">
        <f t="shared" si="124"/>
        <v>5.112533676470588</v>
      </c>
      <c r="M428" s="369">
        <f t="shared" si="124"/>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5">B267*0.516</f>
        <v>6.2606016941176472</v>
      </c>
      <c r="C429" s="377">
        <f t="shared" si="125"/>
        <v>6.3656208470588229</v>
      </c>
      <c r="D429" s="377">
        <f t="shared" si="125"/>
        <v>6.2509762705882359</v>
      </c>
      <c r="E429" s="377">
        <f t="shared" si="125"/>
        <v>6.2392504235294117</v>
      </c>
      <c r="F429" s="377">
        <f t="shared" si="125"/>
        <v>6.2878621764705889</v>
      </c>
      <c r="G429" s="377">
        <f t="shared" si="125"/>
        <v>6.3366707176470589</v>
      </c>
      <c r="H429" s="377">
        <f t="shared" si="125"/>
        <v>6.3718912588235295</v>
      </c>
      <c r="I429" s="377">
        <f t="shared" si="125"/>
        <v>6.464001305882352</v>
      </c>
      <c r="J429" s="377">
        <f t="shared" si="125"/>
        <v>6.5202569411764699</v>
      </c>
      <c r="K429" s="377">
        <f t="shared" si="125"/>
        <v>6.4611127176470591</v>
      </c>
      <c r="L429" s="377">
        <f t="shared" si="125"/>
        <v>6.4381775294117638</v>
      </c>
      <c r="M429" s="377">
        <f t="shared" si="125"/>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6">B271*0.507</f>
        <v>6.4666458235294115</v>
      </c>
      <c r="C433" s="366">
        <f t="shared" si="126"/>
        <v>6.4796240294117649</v>
      </c>
      <c r="D433" s="366">
        <f t="shared" si="126"/>
        <v>6.1812247058823537</v>
      </c>
      <c r="E433" s="366">
        <f t="shared" si="126"/>
        <v>6.2794137058823525</v>
      </c>
      <c r="F433" s="366">
        <f t="shared" si="126"/>
        <v>6.0117177058823525</v>
      </c>
      <c r="G433" s="366">
        <f t="shared" si="126"/>
        <v>5.9960205882352939</v>
      </c>
      <c r="H433" s="366">
        <f t="shared" si="126"/>
        <v>5.9068233823529415</v>
      </c>
      <c r="I433" s="366">
        <f t="shared" si="126"/>
        <v>5.9094279705882347</v>
      </c>
      <c r="J433" s="366">
        <f t="shared" si="126"/>
        <v>5.9798363529411773</v>
      </c>
      <c r="K433" s="366">
        <f t="shared" si="126"/>
        <v>5.9031252647058823</v>
      </c>
      <c r="L433" s="366">
        <f t="shared" si="126"/>
        <v>5.862475794117648</v>
      </c>
      <c r="M433" s="366">
        <f t="shared" si="126"/>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7">B272*0.539</f>
        <v>7.3596576598039221</v>
      </c>
      <c r="C434" s="372">
        <f t="shared" si="127"/>
        <v>7.2714725039215695</v>
      </c>
      <c r="D434" s="372">
        <f t="shared" si="127"/>
        <v>6.8854306637254901</v>
      </c>
      <c r="E434" s="372">
        <f t="shared" si="127"/>
        <v>6.9361780421568637</v>
      </c>
      <c r="F434" s="372">
        <f t="shared" si="127"/>
        <v>6.6510042392156858</v>
      </c>
      <c r="G434" s="372">
        <f t="shared" si="127"/>
        <v>6.6268765911764707</v>
      </c>
      <c r="H434" s="372">
        <f t="shared" si="127"/>
        <v>6.52254468627451</v>
      </c>
      <c r="I434" s="372">
        <f t="shared" si="127"/>
        <v>6.6218448676470594</v>
      </c>
      <c r="J434" s="372">
        <f t="shared" si="127"/>
        <v>6.718727475490196</v>
      </c>
      <c r="K434" s="372">
        <f t="shared" si="127"/>
        <v>6.7322495058823542</v>
      </c>
      <c r="L434" s="372">
        <f t="shared" si="127"/>
        <v>6.7342353509803932</v>
      </c>
      <c r="M434" s="372">
        <f t="shared" si="127"/>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8">B273*0.535</f>
        <v>7.3192620931372545</v>
      </c>
      <c r="C435" s="369">
        <f t="shared" si="128"/>
        <v>7.1667057941176475</v>
      </c>
      <c r="D435" s="369">
        <f t="shared" si="128"/>
        <v>6.8081634803921567</v>
      </c>
      <c r="E435" s="369">
        <f t="shared" si="128"/>
        <v>6.8384612647058827</v>
      </c>
      <c r="F435" s="369">
        <f t="shared" si="128"/>
        <v>6.5327376127450982</v>
      </c>
      <c r="G435" s="369">
        <f t="shared" si="128"/>
        <v>6.5096654754901957</v>
      </c>
      <c r="H435" s="369">
        <f t="shared" si="128"/>
        <v>6.4126012647058834</v>
      </c>
      <c r="I435" s="369">
        <f t="shared" si="128"/>
        <v>6.519843588235295</v>
      </c>
      <c r="J435" s="369">
        <f t="shared" si="128"/>
        <v>6.6427949803921571</v>
      </c>
      <c r="K435" s="369">
        <f t="shared" si="128"/>
        <v>6.6700380196078441</v>
      </c>
      <c r="L435" s="369">
        <f t="shared" si="128"/>
        <v>6.6574392941176477</v>
      </c>
      <c r="M435" s="369">
        <f t="shared" si="128"/>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9">B274*0.465</f>
        <v>5.1975994999999999</v>
      </c>
      <c r="C437" s="369">
        <f t="shared" si="129"/>
        <v>5.2810615294117644</v>
      </c>
      <c r="D437" s="369">
        <f t="shared" si="129"/>
        <v>5.1480920441176474</v>
      </c>
      <c r="E437" s="369">
        <f t="shared" si="129"/>
        <v>5.2818980735294119</v>
      </c>
      <c r="F437" s="369">
        <f t="shared" si="129"/>
        <v>5.0193987352941178</v>
      </c>
      <c r="G437" s="369">
        <f t="shared" si="129"/>
        <v>4.9728782205882354</v>
      </c>
      <c r="H437" s="369">
        <f t="shared" si="129"/>
        <v>4.9320316176470582</v>
      </c>
      <c r="I437" s="369">
        <f t="shared" si="129"/>
        <v>4.8614906617647069</v>
      </c>
      <c r="J437" s="369">
        <f t="shared" si="129"/>
        <v>4.894601852941177</v>
      </c>
      <c r="K437" s="369">
        <f t="shared" si="129"/>
        <v>4.6872278088235291</v>
      </c>
      <c r="L437" s="369">
        <f t="shared" si="129"/>
        <v>4.5528441764705878</v>
      </c>
      <c r="M437" s="369">
        <f t="shared" si="129"/>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30">B275*0.516</f>
        <v>6.522990223529411</v>
      </c>
      <c r="C438" s="377">
        <f t="shared" si="130"/>
        <v>6.5899366705882354</v>
      </c>
      <c r="D438" s="377">
        <f t="shared" si="130"/>
        <v>6.4147789529411767</v>
      </c>
      <c r="E438" s="377">
        <f t="shared" si="130"/>
        <v>6.4667705058823532</v>
      </c>
      <c r="F438" s="377">
        <f t="shared" si="130"/>
        <v>6.2544016000000004</v>
      </c>
      <c r="G438" s="377">
        <f t="shared" si="130"/>
        <v>6.2586990705882348</v>
      </c>
      <c r="H438" s="377">
        <f t="shared" si="130"/>
        <v>6.2095470352941167</v>
      </c>
      <c r="I438" s="377">
        <f t="shared" si="130"/>
        <v>6.2138313529411766</v>
      </c>
      <c r="J438" s="377">
        <f t="shared" si="130"/>
        <v>6.259592458823529</v>
      </c>
      <c r="K438" s="377">
        <f t="shared" si="130"/>
        <v>6.2746252588235292</v>
      </c>
      <c r="L438" s="377">
        <f t="shared" si="130"/>
        <v>6.2517098000000004</v>
      </c>
      <c r="M438" s="377">
        <f t="shared" si="130"/>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31">B279*0.507</f>
        <v>5.965232764705882</v>
      </c>
      <c r="C441" s="395">
        <f t="shared" si="131"/>
        <v>5.9576824411764706</v>
      </c>
      <c r="D441" s="395">
        <f t="shared" si="131"/>
        <v>5.8484637058823532</v>
      </c>
      <c r="E441" s="395">
        <f t="shared" si="131"/>
        <v>5.9247075588235294</v>
      </c>
      <c r="F441" s="395">
        <f t="shared" si="131"/>
        <v>5.884289717647059</v>
      </c>
      <c r="G441" s="395">
        <f t="shared" si="131"/>
        <v>5.8366535882352935</v>
      </c>
      <c r="H441" s="395">
        <f t="shared" si="131"/>
        <v>5.7361830882352942</v>
      </c>
      <c r="I441" s="395">
        <f t="shared" si="131"/>
        <v>5.7371374411764711</v>
      </c>
      <c r="J441" s="395">
        <f t="shared" si="131"/>
        <v>5.7260778823529419</v>
      </c>
      <c r="K441" s="395">
        <f t="shared" si="131"/>
        <v>5.4541419705882355</v>
      </c>
      <c r="L441" s="395">
        <f t="shared" si="131"/>
        <v>5.5137343529411762</v>
      </c>
      <c r="M441" s="396">
        <f t="shared" si="131"/>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32">E280*0.539</f>
        <v>6.3946960000000006</v>
      </c>
      <c r="F442" s="369">
        <f t="shared" si="132"/>
        <v>6.3185849725490204</v>
      </c>
      <c r="G442" s="369">
        <f t="shared" si="132"/>
        <v>6.3731523813725488</v>
      </c>
      <c r="H442" s="369">
        <f t="shared" si="132"/>
        <v>6.4347283754901969</v>
      </c>
      <c r="I442" s="369">
        <f t="shared" si="132"/>
        <v>6.2597515372549024</v>
      </c>
      <c r="J442" s="369">
        <f t="shared" si="132"/>
        <v>6.4490694745098045</v>
      </c>
      <c r="K442" s="369">
        <f t="shared" si="132"/>
        <v>6.1859449990196085</v>
      </c>
      <c r="L442" s="369">
        <f t="shared" si="132"/>
        <v>6.4772993352941182</v>
      </c>
      <c r="M442" s="370">
        <f t="shared" si="132"/>
        <v>7.0357181313725485</v>
      </c>
      <c r="N442" s="351"/>
      <c r="O442" s="397" t="s">
        <v>243</v>
      </c>
      <c r="P442" s="372" t="s">
        <v>244</v>
      </c>
      <c r="Q442" s="372">
        <f t="shared" ref="Q442:S443" si="133">Q280*0.539</f>
        <v>6.3498686382352938</v>
      </c>
      <c r="R442" s="372">
        <f t="shared" si="133"/>
        <v>6.3984621303921569</v>
      </c>
      <c r="S442" s="373">
        <f t="shared" si="133"/>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32"/>
        <v>6.6009316676470586</v>
      </c>
      <c r="F443" s="369">
        <f t="shared" si="132"/>
        <v>6.5268455892156867</v>
      </c>
      <c r="G443" s="369">
        <f t="shared" si="132"/>
        <v>6.5248592156862752</v>
      </c>
      <c r="H443" s="369">
        <f t="shared" si="132"/>
        <v>6.4823167911764719</v>
      </c>
      <c r="I443" s="369">
        <f t="shared" si="132"/>
        <v>6.5650707294117652</v>
      </c>
      <c r="J443" s="369">
        <f t="shared" si="132"/>
        <v>6.6005596519607845</v>
      </c>
      <c r="K443" s="369">
        <f t="shared" si="132"/>
        <v>6.4460896500000011</v>
      </c>
      <c r="L443" s="369">
        <f t="shared" si="132"/>
        <v>6.5378950892156871</v>
      </c>
      <c r="M443" s="370">
        <f t="shared" si="132"/>
        <v>7.0501749568627456</v>
      </c>
      <c r="N443" s="351"/>
      <c r="O443" s="368" t="s">
        <v>239</v>
      </c>
      <c r="P443" s="369">
        <f>P281*0.539</f>
        <v>6.7099808794117655</v>
      </c>
      <c r="Q443" s="369">
        <f t="shared" si="133"/>
        <v>6.5537448598039232</v>
      </c>
      <c r="R443" s="369">
        <f t="shared" si="133"/>
        <v>6.5460995147058831</v>
      </c>
      <c r="S443" s="370">
        <f t="shared" si="133"/>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4">B282*0.535</f>
        <v>6.7835188627450984</v>
      </c>
      <c r="C444" s="369">
        <f t="shared" si="134"/>
        <v>6.6651574558823539</v>
      </c>
      <c r="D444" s="369">
        <f t="shared" si="134"/>
        <v>6.4492130980392153</v>
      </c>
      <c r="E444" s="369">
        <f t="shared" si="134"/>
        <v>6.500109955882353</v>
      </c>
      <c r="F444" s="369">
        <f t="shared" si="134"/>
        <v>6.4532019950980386</v>
      </c>
      <c r="G444" s="369">
        <f t="shared" si="134"/>
        <v>6.4587130196078437</v>
      </c>
      <c r="H444" s="369">
        <f t="shared" si="134"/>
        <v>6.3852218529411759</v>
      </c>
      <c r="I444" s="369">
        <f t="shared" si="134"/>
        <v>6.4914125343137252</v>
      </c>
      <c r="J444" s="369">
        <f t="shared" si="134"/>
        <v>6.5098616421568645</v>
      </c>
      <c r="K444" s="369">
        <f t="shared" si="134"/>
        <v>6.3534161029411775</v>
      </c>
      <c r="L444" s="369">
        <f t="shared" si="134"/>
        <v>6.4783050343137258</v>
      </c>
      <c r="M444" s="370">
        <f t="shared" si="134"/>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5">B283*0.54</f>
        <v>0</v>
      </c>
      <c r="C445" s="369">
        <f t="shared" si="135"/>
        <v>5.7172801764705889</v>
      </c>
      <c r="D445" s="369">
        <f t="shared" si="135"/>
        <v>6.7403075294117647</v>
      </c>
      <c r="E445" s="369">
        <f t="shared" si="135"/>
        <v>5.7492582352941177</v>
      </c>
      <c r="F445" s="369">
        <f t="shared" si="135"/>
        <v>0</v>
      </c>
      <c r="G445" s="369">
        <f t="shared" si="135"/>
        <v>0</v>
      </c>
      <c r="H445" s="369">
        <f t="shared" si="135"/>
        <v>0</v>
      </c>
      <c r="I445" s="369">
        <f t="shared" si="135"/>
        <v>6.9177335294117652</v>
      </c>
      <c r="J445" s="369">
        <f t="shared" si="135"/>
        <v>7.129080000000001</v>
      </c>
      <c r="K445" s="369">
        <f t="shared" si="135"/>
        <v>0</v>
      </c>
      <c r="L445" s="369">
        <f t="shared" si="135"/>
        <v>0</v>
      </c>
      <c r="M445" s="370">
        <f t="shared" si="135"/>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6">B284*0.465</f>
        <v>4.5414904264705882</v>
      </c>
      <c r="C446" s="369">
        <f t="shared" si="136"/>
        <v>4.6277433676470592</v>
      </c>
      <c r="D446" s="369">
        <f t="shared" si="136"/>
        <v>4.5926103382352945</v>
      </c>
      <c r="E446" s="369">
        <f t="shared" si="136"/>
        <v>4.7492168676470596</v>
      </c>
      <c r="F446" s="369">
        <f t="shared" si="136"/>
        <v>4.7476103382352939</v>
      </c>
      <c r="G446" s="369">
        <f t="shared" si="136"/>
        <v>4.7204283529411768</v>
      </c>
      <c r="H446" s="369">
        <f t="shared" si="136"/>
        <v>4.6023849117647062</v>
      </c>
      <c r="I446" s="369">
        <f t="shared" si="136"/>
        <v>4.5338138235294112</v>
      </c>
      <c r="J446" s="369">
        <f t="shared" si="136"/>
        <v>4.5146198088235296</v>
      </c>
      <c r="K446" s="369">
        <f t="shared" si="136"/>
        <v>4.2117151617647064</v>
      </c>
      <c r="L446" s="369">
        <f t="shared" si="136"/>
        <v>4.1475292058823534</v>
      </c>
      <c r="M446" s="370">
        <f t="shared" si="136"/>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7">B285*0.516</f>
        <v>6.3277393647058817</v>
      </c>
      <c r="C447" s="377">
        <f t="shared" si="137"/>
        <v>6.3782259176470584</v>
      </c>
      <c r="D447" s="377">
        <f t="shared" si="137"/>
        <v>6.3116088000000001</v>
      </c>
      <c r="E447" s="377">
        <f t="shared" si="137"/>
        <v>6.3316316235294119</v>
      </c>
      <c r="F447" s="377">
        <f t="shared" si="137"/>
        <v>6.2818866941176479</v>
      </c>
      <c r="G447" s="377">
        <f t="shared" si="137"/>
        <v>6.2495704235294118</v>
      </c>
      <c r="H447" s="377">
        <f t="shared" si="137"/>
        <v>6.144729341176471</v>
      </c>
      <c r="I447" s="377">
        <f t="shared" si="137"/>
        <v>6.1475111882352955</v>
      </c>
      <c r="J447" s="377">
        <f t="shared" si="137"/>
        <v>6.1473275529411762</v>
      </c>
      <c r="K447" s="377">
        <f t="shared" si="137"/>
        <v>6.0394916470588242</v>
      </c>
      <c r="L447" s="377">
        <f t="shared" si="137"/>
        <v>6.0709474117647062</v>
      </c>
      <c r="M447" s="378">
        <f t="shared" si="137"/>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8">B289*0.507</f>
        <v>5.848791764705882</v>
      </c>
      <c r="C451" s="412">
        <f t="shared" si="138"/>
        <v>6.1309273235294119</v>
      </c>
      <c r="D451" s="413">
        <f t="shared" si="138"/>
        <v>6.1089523529411762</v>
      </c>
      <c r="E451" s="412">
        <f t="shared" si="138"/>
        <v>6.0019753529411766</v>
      </c>
      <c r="F451" s="412">
        <f t="shared" si="138"/>
        <v>6.0736015294117651</v>
      </c>
      <c r="G451" s="412">
        <f t="shared" si="138"/>
        <v>6.209944764705881</v>
      </c>
      <c r="H451" s="412">
        <f t="shared" si="138"/>
        <v>5.7993542941176468</v>
      </c>
      <c r="I451" s="412">
        <f t="shared" si="138"/>
        <v>5.8016904705882357</v>
      </c>
      <c r="J451" s="412">
        <f t="shared" si="138"/>
        <v>5.7801230882352943</v>
      </c>
      <c r="K451" s="412">
        <f t="shared" si="138"/>
        <v>5.8904552352941186</v>
      </c>
      <c r="L451" s="412">
        <f t="shared" si="138"/>
        <v>5.9891412941176476</v>
      </c>
      <c r="M451" s="414">
        <f t="shared" si="138"/>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9">B290*0.539</f>
        <v>6.6767689676470594</v>
      </c>
      <c r="C452" s="416">
        <f t="shared" si="139"/>
        <v>7.0741926911764708</v>
      </c>
      <c r="D452" s="417">
        <f t="shared" si="139"/>
        <v>6.787930848039216</v>
      </c>
      <c r="E452" s="416">
        <f t="shared" si="139"/>
        <v>6.5606815784313728</v>
      </c>
      <c r="F452" s="416">
        <f t="shared" si="139"/>
        <v>6.6757739313725493</v>
      </c>
      <c r="G452" s="416">
        <f t="shared" si="139"/>
        <v>6.7629651078431383</v>
      </c>
      <c r="H452" s="416">
        <f t="shared" si="139"/>
        <v>6.5382285294117644</v>
      </c>
      <c r="I452" s="416">
        <f t="shared" si="139"/>
        <v>6.5415840686274516</v>
      </c>
      <c r="J452" s="416">
        <f t="shared" si="139"/>
        <v>6.5722436568627458</v>
      </c>
      <c r="K452" s="416">
        <f t="shared" si="139"/>
        <v>6.6930377843137254</v>
      </c>
      <c r="L452" s="416">
        <f t="shared" si="139"/>
        <v>6.7232376372549023</v>
      </c>
      <c r="M452" s="416">
        <f t="shared" si="139"/>
        <v>6.7261598627450985</v>
      </c>
      <c r="N452" s="351"/>
      <c r="O452" s="397" t="s">
        <v>243</v>
      </c>
      <c r="P452" s="372">
        <f t="shared" ref="P452:S453" si="140">P290*0.539</f>
        <v>6.8303226696078427</v>
      </c>
      <c r="Q452" s="372">
        <f t="shared" si="140"/>
        <v>6.9287288994000003</v>
      </c>
      <c r="R452" s="372">
        <f t="shared" si="140"/>
        <v>6.8196470496000003</v>
      </c>
      <c r="S452" s="372">
        <f t="shared" si="140"/>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9"/>
        <v>6.8802187450980394</v>
      </c>
      <c r="C453" s="407">
        <f t="shared" si="139"/>
        <v>7.0391735441176477</v>
      </c>
      <c r="D453" s="418">
        <f t="shared" si="139"/>
        <v>6.9162556509803927</v>
      </c>
      <c r="E453" s="407">
        <f t="shared" si="139"/>
        <v>6.7547744215686283</v>
      </c>
      <c r="F453" s="407">
        <f t="shared" si="139"/>
        <v>6.8433078137254899</v>
      </c>
      <c r="G453" s="407">
        <f t="shared" si="139"/>
        <v>6.9557263039215691</v>
      </c>
      <c r="H453" s="407">
        <f t="shared" si="139"/>
        <v>6.6709229313725489</v>
      </c>
      <c r="I453" s="407">
        <f t="shared" si="139"/>
        <v>6.7822475686274517</v>
      </c>
      <c r="J453" s="407">
        <f t="shared" si="139"/>
        <v>6.8062277843137267</v>
      </c>
      <c r="K453" s="407">
        <f t="shared" si="139"/>
        <v>6.9640332450980402</v>
      </c>
      <c r="L453" s="407">
        <f t="shared" si="139"/>
        <v>7.1130667450980392</v>
      </c>
      <c r="M453" s="407">
        <f t="shared" si="139"/>
        <v>7.1393667745098037</v>
      </c>
      <c r="N453" s="351"/>
      <c r="O453" s="368" t="s">
        <v>239</v>
      </c>
      <c r="P453" s="369">
        <f t="shared" si="140"/>
        <v>6.9457289107843136</v>
      </c>
      <c r="Q453" s="369">
        <f t="shared" si="140"/>
        <v>7.1303552165999999</v>
      </c>
      <c r="R453" s="369">
        <f t="shared" si="140"/>
        <v>7.0237858613999995</v>
      </c>
      <c r="S453" s="369">
        <f t="shared" si="140"/>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41">B292*0.535</f>
        <v>6.7828752892156867</v>
      </c>
      <c r="C454" s="407">
        <f t="shared" si="141"/>
        <v>6.9735130980392164</v>
      </c>
      <c r="D454" s="418">
        <f t="shared" si="141"/>
        <v>6.8236333725490201</v>
      </c>
      <c r="E454" s="407">
        <f t="shared" si="141"/>
        <v>6.6640491666666675</v>
      </c>
      <c r="F454" s="407">
        <f t="shared" si="141"/>
        <v>6.7435648529411765</v>
      </c>
      <c r="G454" s="407">
        <f t="shared" si="141"/>
        <v>6.8799531372549021</v>
      </c>
      <c r="H454" s="407">
        <f t="shared" si="141"/>
        <v>6.560222450980393</v>
      </c>
      <c r="I454" s="407">
        <f t="shared" si="141"/>
        <v>6.7047353921568629</v>
      </c>
      <c r="J454" s="407">
        <f t="shared" si="141"/>
        <v>6.7429564215686275</v>
      </c>
      <c r="K454" s="407">
        <f t="shared" si="141"/>
        <v>6.8730873039215696</v>
      </c>
      <c r="L454" s="407">
        <f t="shared" si="141"/>
        <v>6.9917733823529415</v>
      </c>
      <c r="M454" s="407">
        <f t="shared" si="141"/>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42">B293*0.465</f>
        <v>4.413131735294118</v>
      </c>
      <c r="C456" s="407">
        <f t="shared" si="142"/>
        <v>4.7413027500000009</v>
      </c>
      <c r="D456" s="418">
        <f t="shared" si="142"/>
        <v>4.8700042647058819</v>
      </c>
      <c r="E456" s="407">
        <f t="shared" si="142"/>
        <v>4.8365379411764708</v>
      </c>
      <c r="F456" s="407">
        <f t="shared" si="142"/>
        <v>4.8296951470588239</v>
      </c>
      <c r="G456" s="407">
        <f t="shared" si="142"/>
        <v>4.9144300000000003</v>
      </c>
      <c r="H456" s="407">
        <f t="shared" si="142"/>
        <v>4.6048722058823532</v>
      </c>
      <c r="I456" s="407">
        <f t="shared" si="142"/>
        <v>4.4468387647058822</v>
      </c>
      <c r="J456" s="407">
        <f t="shared" si="142"/>
        <v>4.4034232647058822</v>
      </c>
      <c r="K456" s="407">
        <f t="shared" si="142"/>
        <v>4.51538569117647</v>
      </c>
      <c r="L456" s="407">
        <f t="shared" si="142"/>
        <v>4.5566024705882358</v>
      </c>
      <c r="M456" s="407">
        <f t="shared" si="142"/>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3">B294*0.516</f>
        <v>6.2967313058823535</v>
      </c>
      <c r="C457" s="419">
        <f t="shared" si="143"/>
        <v>6.4350648352941189</v>
      </c>
      <c r="D457" s="420">
        <f t="shared" si="143"/>
        <v>6.3706680352941181</v>
      </c>
      <c r="E457" s="419">
        <f t="shared" si="143"/>
        <v>6.2968795294117639</v>
      </c>
      <c r="F457" s="419">
        <f t="shared" si="143"/>
        <v>6.2700323529411763</v>
      </c>
      <c r="G457" s="419">
        <f t="shared" si="143"/>
        <v>6.3949094117647061</v>
      </c>
      <c r="H457" s="419">
        <f t="shared" si="143"/>
        <v>6.1337729411764705</v>
      </c>
      <c r="I457" s="419">
        <f t="shared" si="143"/>
        <v>6.1266045882352937</v>
      </c>
      <c r="J457" s="419">
        <f t="shared" si="143"/>
        <v>6.1032024705882355</v>
      </c>
      <c r="K457" s="419">
        <f t="shared" si="143"/>
        <v>6.2105152941176467</v>
      </c>
      <c r="L457" s="419">
        <f t="shared" si="143"/>
        <v>6.2702650588235294</v>
      </c>
      <c r="M457" s="419">
        <f t="shared" si="143"/>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4">B298*0.507</f>
        <v>6.0956361470588236</v>
      </c>
      <c r="C461" s="412">
        <f t="shared" si="144"/>
        <v>6.0006531764705882</v>
      </c>
      <c r="D461" s="413">
        <f t="shared" si="144"/>
        <v>6.0301088823529403</v>
      </c>
      <c r="E461" s="412">
        <f t="shared" si="144"/>
        <v>5.943899</v>
      </c>
      <c r="F461" s="412">
        <f t="shared" si="144"/>
        <v>6.0871563235294115</v>
      </c>
      <c r="G461" s="412">
        <f t="shared" si="144"/>
        <v>6.1690268823529406</v>
      </c>
      <c r="H461" s="412">
        <f t="shared" si="144"/>
        <v>5.9334458529411771</v>
      </c>
      <c r="I461" s="412">
        <f t="shared" si="144"/>
        <v>6.017907579411764</v>
      </c>
      <c r="J461" s="412">
        <f t="shared" si="144"/>
        <v>6.0621438264705887</v>
      </c>
      <c r="K461" s="412">
        <f t="shared" si="144"/>
        <v>5.9548636205882355</v>
      </c>
      <c r="L461" s="412">
        <f t="shared" si="144"/>
        <v>6.1433811323529417</v>
      </c>
      <c r="M461" s="414">
        <f t="shared" si="144"/>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5">B299*0.539</f>
        <v>6.8206243686274517</v>
      </c>
      <c r="C462" s="416">
        <f t="shared" si="145"/>
        <v>6.5757630098039215</v>
      </c>
      <c r="D462" s="417">
        <f t="shared" si="145"/>
        <v>6.6891273921568626</v>
      </c>
      <c r="E462" s="416">
        <f t="shared" si="145"/>
        <v>6.5355440980392165</v>
      </c>
      <c r="F462" s="416">
        <f t="shared" si="145"/>
        <v>6.8415745588235302</v>
      </c>
      <c r="G462" s="416">
        <f t="shared" si="145"/>
        <v>6.8440317647058837</v>
      </c>
      <c r="H462" s="416">
        <f t="shared" si="145"/>
        <v>7.0067040784313726</v>
      </c>
      <c r="I462" s="416">
        <f t="shared" si="145"/>
        <v>7.1009910313725495</v>
      </c>
      <c r="J462" s="416">
        <f t="shared" si="145"/>
        <v>7.2362562519607856</v>
      </c>
      <c r="K462" s="416">
        <f t="shared" si="145"/>
        <v>6.7560627372549025</v>
      </c>
      <c r="L462" s="416">
        <f t="shared" si="145"/>
        <v>7.2984621362745097</v>
      </c>
      <c r="M462" s="416">
        <f t="shared" si="145"/>
        <v>7.0729673571436962</v>
      </c>
      <c r="N462" s="351"/>
      <c r="O462" s="397" t="s">
        <v>243</v>
      </c>
      <c r="P462" s="372">
        <f t="shared" ref="P462:S463" si="146">P299*0.539</f>
        <v>6.703299921568628</v>
      </c>
      <c r="Q462" s="372">
        <f t="shared" si="146"/>
        <v>6.7880550294117654</v>
      </c>
      <c r="R462" s="372">
        <f t="shared" si="146"/>
        <v>7.0961022436199066</v>
      </c>
      <c r="S462" s="372">
        <f t="shared" si="146"/>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5"/>
        <v>7.1357216549019613</v>
      </c>
      <c r="C463" s="407">
        <f t="shared" si="145"/>
        <v>6.9390965686274519</v>
      </c>
      <c r="D463" s="418">
        <f t="shared" si="145"/>
        <v>6.9291620588235299</v>
      </c>
      <c r="E463" s="407">
        <f t="shared" si="145"/>
        <v>6.8283215000000004</v>
      </c>
      <c r="F463" s="407">
        <f t="shared" si="145"/>
        <v>6.9467165490196088</v>
      </c>
      <c r="G463" s="407">
        <f t="shared" si="145"/>
        <v>7.0190535196078425</v>
      </c>
      <c r="H463" s="407">
        <f t="shared" si="145"/>
        <v>6.9007007450980398</v>
      </c>
      <c r="I463" s="407">
        <f t="shared" si="145"/>
        <v>7.0841705323529407</v>
      </c>
      <c r="J463" s="407">
        <f t="shared" si="145"/>
        <v>7.097192138235294</v>
      </c>
      <c r="K463" s="407">
        <f t="shared" si="145"/>
        <v>6.9970929686274514</v>
      </c>
      <c r="L463" s="407">
        <f t="shared" si="145"/>
        <v>7.183639283333334</v>
      </c>
      <c r="M463" s="407">
        <f t="shared" si="145"/>
        <v>7.3310325806691816</v>
      </c>
      <c r="N463" s="351"/>
      <c r="O463" s="368" t="s">
        <v>239</v>
      </c>
      <c r="P463" s="369">
        <f t="shared" si="146"/>
        <v>6.995268823529412</v>
      </c>
      <c r="Q463" s="369">
        <f t="shared" si="146"/>
        <v>6.9424521078431383</v>
      </c>
      <c r="R463" s="369">
        <f t="shared" si="146"/>
        <v>7.030156096262723</v>
      </c>
      <c r="S463" s="369">
        <f t="shared" si="146"/>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7">B301*0.535</f>
        <v>7.0653164754901967</v>
      </c>
      <c r="C464" s="407">
        <f t="shared" si="147"/>
        <v>6.8124697058823536</v>
      </c>
      <c r="D464" s="418">
        <f t="shared" si="147"/>
        <v>6.8257712745098056</v>
      </c>
      <c r="E464" s="407">
        <f t="shared" si="147"/>
        <v>6.7373494117647068</v>
      </c>
      <c r="F464" s="407">
        <f t="shared" si="147"/>
        <v>6.9062363235294129</v>
      </c>
      <c r="G464" s="407">
        <f t="shared" si="147"/>
        <v>6.9757233823529416</v>
      </c>
      <c r="H464" s="407">
        <f t="shared" si="147"/>
        <v>6.8664207843137257</v>
      </c>
      <c r="I464" s="407">
        <f t="shared" si="147"/>
        <v>7.0779267401960784</v>
      </c>
      <c r="J464" s="407">
        <f t="shared" si="147"/>
        <v>7.0828230392156861</v>
      </c>
      <c r="K464" s="407">
        <f t="shared" si="147"/>
        <v>7.0211359656862751</v>
      </c>
      <c r="L464" s="407">
        <f t="shared" si="147"/>
        <v>7.1883517892156865</v>
      </c>
      <c r="M464" s="407">
        <f t="shared" si="147"/>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8">B302*0.54</f>
        <v>0</v>
      </c>
      <c r="C465" s="407">
        <f t="shared" si="148"/>
        <v>0</v>
      </c>
      <c r="D465" s="418">
        <f t="shared" si="148"/>
        <v>6.5985882352941188</v>
      </c>
      <c r="E465" s="407">
        <f t="shared" si="148"/>
        <v>6.2081841176470585</v>
      </c>
      <c r="F465" s="407">
        <f t="shared" si="148"/>
        <v>0</v>
      </c>
      <c r="G465" s="407">
        <f t="shared" si="148"/>
        <v>5.4227647058823534</v>
      </c>
      <c r="H465" s="407">
        <f t="shared" si="148"/>
        <v>5.8945500000000006</v>
      </c>
      <c r="I465" s="407">
        <f t="shared" si="148"/>
        <v>6.443829</v>
      </c>
      <c r="J465" s="407">
        <f t="shared" si="148"/>
        <v>5.7598305882352951</v>
      </c>
      <c r="K465" s="407">
        <f t="shared" si="148"/>
        <v>4.1558823529411768</v>
      </c>
      <c r="L465" s="407">
        <f t="shared" si="148"/>
        <v>0</v>
      </c>
      <c r="M465" s="407">
        <f t="shared" si="148"/>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9">B303*0.465</f>
        <v>4.5821574117647055</v>
      </c>
      <c r="C466" s="407">
        <f t="shared" si="149"/>
        <v>4.6392138235294116</v>
      </c>
      <c r="D466" s="418">
        <f t="shared" si="149"/>
        <v>4.6718230882352945</v>
      </c>
      <c r="E466" s="407">
        <f t="shared" si="149"/>
        <v>4.6376501470588236</v>
      </c>
      <c r="F466" s="407">
        <f t="shared" si="149"/>
        <v>4.651723235294118</v>
      </c>
      <c r="G466" s="407">
        <f t="shared" si="149"/>
        <v>4.7864045588235289</v>
      </c>
      <c r="H466" s="407">
        <f t="shared" si="149"/>
        <v>4.5551509411764703</v>
      </c>
      <c r="I466" s="407">
        <f t="shared" si="149"/>
        <v>4.4960134264705882</v>
      </c>
      <c r="J466" s="407">
        <f t="shared" si="149"/>
        <v>4.5590204705882353</v>
      </c>
      <c r="K466" s="407">
        <f t="shared" si="149"/>
        <v>4.5080719705882366</v>
      </c>
      <c r="L466" s="407">
        <f t="shared" si="149"/>
        <v>4.6098645735294115</v>
      </c>
      <c r="M466" s="407">
        <f t="shared" si="149"/>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50">B304*0.516</f>
        <v>6.2910345647058818</v>
      </c>
      <c r="C467" s="419">
        <f t="shared" si="150"/>
        <v>6.2487549411764709</v>
      </c>
      <c r="D467" s="420">
        <f t="shared" si="150"/>
        <v>6.242067176470588</v>
      </c>
      <c r="E467" s="419">
        <f t="shared" si="150"/>
        <v>6.1866680000000001</v>
      </c>
      <c r="F467" s="419">
        <f t="shared" si="150"/>
        <v>6.2521089411764708</v>
      </c>
      <c r="G467" s="419">
        <f t="shared" si="150"/>
        <v>6.3373298823529423</v>
      </c>
      <c r="H467" s="419">
        <f t="shared" si="150"/>
        <v>6.2028359999999996</v>
      </c>
      <c r="I467" s="419">
        <f t="shared" si="150"/>
        <v>6.2791412705882346</v>
      </c>
      <c r="J467" s="419">
        <f t="shared" si="150"/>
        <v>6.2947209294117643</v>
      </c>
      <c r="K467" s="419">
        <f t="shared" si="150"/>
        <v>6.2529011529411767</v>
      </c>
      <c r="L467" s="419">
        <f t="shared" si="150"/>
        <v>6.3565867999999996</v>
      </c>
      <c r="M467" s="419">
        <f t="shared" si="150"/>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51">B308*0.507</f>
        <v>6.3757343467059062</v>
      </c>
      <c r="C471" s="412">
        <f t="shared" si="151"/>
        <v>6.3392273468395119</v>
      </c>
      <c r="D471" s="413">
        <f t="shared" si="151"/>
        <v>6.2723321784795028</v>
      </c>
      <c r="E471" s="412">
        <f t="shared" si="151"/>
        <v>6.1314847971813577</v>
      </c>
      <c r="F471" s="412">
        <f t="shared" si="151"/>
        <v>6.3007473439470747</v>
      </c>
      <c r="G471" s="412">
        <f t="shared" si="151"/>
        <v>6.2963271885737031</v>
      </c>
      <c r="H471" s="412">
        <f t="shared" si="151"/>
        <v>6.2056090091467491</v>
      </c>
      <c r="I471" s="412">
        <f t="shared" si="151"/>
        <v>6.3769514932866009</v>
      </c>
      <c r="J471" s="412">
        <f t="shared" si="151"/>
        <v>6.4801798565347033</v>
      </c>
      <c r="K471" s="412">
        <f t="shared" si="151"/>
        <v>6.5777367493489489</v>
      </c>
      <c r="L471" s="412">
        <f t="shared" si="151"/>
        <v>6.6936790917504041</v>
      </c>
      <c r="M471" s="414">
        <f t="shared" si="151"/>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52">B309*0.539</f>
        <v>6.7957457316612278</v>
      </c>
      <c r="C472" s="416">
        <f t="shared" si="152"/>
        <v>6.8539480097445251</v>
      </c>
      <c r="D472" s="417">
        <f t="shared" si="152"/>
        <v>6.6704057547728155</v>
      </c>
      <c r="E472" s="416">
        <f t="shared" si="152"/>
        <v>6.4915063453984798</v>
      </c>
      <c r="F472" s="416">
        <f t="shared" si="152"/>
        <v>6.6550829379602572</v>
      </c>
      <c r="G472" s="416">
        <f t="shared" si="152"/>
        <v>6.5138897607760402</v>
      </c>
      <c r="H472" s="416">
        <f t="shared" si="152"/>
        <v>6.8701608631322753</v>
      </c>
      <c r="I472" s="416">
        <f t="shared" si="152"/>
        <v>7.0794587658490657</v>
      </c>
      <c r="J472" s="416">
        <f t="shared" si="152"/>
        <v>6.7656061783264132</v>
      </c>
      <c r="K472" s="416">
        <f t="shared" si="152"/>
        <v>7.0534951683483795</v>
      </c>
      <c r="L472" s="416">
        <f t="shared" si="152"/>
        <v>7.2588913372950152</v>
      </c>
      <c r="M472" s="416">
        <f t="shared" si="152"/>
        <v>7.3796305800162969</v>
      </c>
      <c r="N472" s="351"/>
      <c r="O472" s="397" t="s">
        <v>243</v>
      </c>
      <c r="P472" s="372">
        <f t="shared" ref="P472:S473" si="153">P309*0.539</f>
        <v>6.775939891230867</v>
      </c>
      <c r="Q472" s="372">
        <f t="shared" si="153"/>
        <v>6.5965527015325645</v>
      </c>
      <c r="R472" s="372">
        <f t="shared" si="153"/>
        <v>6.9233973184362698</v>
      </c>
      <c r="S472" s="372">
        <f t="shared" si="153"/>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52"/>
        <v>7.3201340834890942</v>
      </c>
      <c r="C473" s="407">
        <f t="shared" si="152"/>
        <v>7.2241010975875675</v>
      </c>
      <c r="D473" s="418">
        <f t="shared" si="152"/>
        <v>7.0821994797961763</v>
      </c>
      <c r="E473" s="407">
        <f t="shared" si="152"/>
        <v>6.9260655906473243</v>
      </c>
      <c r="F473" s="407">
        <f t="shared" si="152"/>
        <v>7.06439608177533</v>
      </c>
      <c r="G473" s="407">
        <f t="shared" si="152"/>
        <v>7.0164933193182186</v>
      </c>
      <c r="H473" s="407">
        <f t="shared" si="152"/>
        <v>7.0068248130795956</v>
      </c>
      <c r="I473" s="407">
        <f t="shared" si="152"/>
        <v>7.2679714181448078</v>
      </c>
      <c r="J473" s="407">
        <f t="shared" si="152"/>
        <v>7.370328437438884</v>
      </c>
      <c r="K473" s="407">
        <f t="shared" si="152"/>
        <v>7.5316019742958185</v>
      </c>
      <c r="L473" s="407">
        <f t="shared" si="152"/>
        <v>7.6792531572540241</v>
      </c>
      <c r="M473" s="407">
        <f t="shared" si="152"/>
        <v>7.6318801408568415</v>
      </c>
      <c r="N473" s="351"/>
      <c r="O473" s="368" t="s">
        <v>239</v>
      </c>
      <c r="P473" s="369">
        <f t="shared" si="153"/>
        <v>7.1945413578334279</v>
      </c>
      <c r="Q473" s="369">
        <f t="shared" si="153"/>
        <v>7.0476395716859148</v>
      </c>
      <c r="R473" s="369">
        <f t="shared" si="153"/>
        <v>7.215826808263694</v>
      </c>
      <c r="S473" s="369">
        <f t="shared" si="153"/>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4">B311*0.535</f>
        <v>7.2602228956775408</v>
      </c>
      <c r="C474" s="407">
        <f t="shared" si="154"/>
        <v>7.139612189575864</v>
      </c>
      <c r="D474" s="418">
        <f t="shared" si="154"/>
        <v>6.9836800457803427</v>
      </c>
      <c r="E474" s="407">
        <f t="shared" si="154"/>
        <v>6.8328853052791869</v>
      </c>
      <c r="F474" s="407">
        <f t="shared" si="154"/>
        <v>6.9441120536442504</v>
      </c>
      <c r="G474" s="407">
        <f t="shared" si="154"/>
        <v>6.8863884263083044</v>
      </c>
      <c r="H474" s="407">
        <f t="shared" si="154"/>
        <v>6.8863366734697022</v>
      </c>
      <c r="I474" s="407">
        <f t="shared" si="154"/>
        <v>7.1420598405818305</v>
      </c>
      <c r="J474" s="407">
        <f t="shared" si="154"/>
        <v>7.2451899701938007</v>
      </c>
      <c r="K474" s="407">
        <f t="shared" si="154"/>
        <v>7.4089761627556276</v>
      </c>
      <c r="L474" s="407">
        <f t="shared" si="154"/>
        <v>7.5315482938243044</v>
      </c>
      <c r="M474" s="407">
        <f t="shared" si="154"/>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5">B312*0.54</f>
        <v>7.8331764705882359</v>
      </c>
      <c r="C475" s="407">
        <f t="shared" si="155"/>
        <v>0</v>
      </c>
      <c r="D475" s="418">
        <f t="shared" si="155"/>
        <v>6.6578267973856198</v>
      </c>
      <c r="E475" s="407">
        <f t="shared" si="155"/>
        <v>0</v>
      </c>
      <c r="F475" s="407">
        <f t="shared" si="155"/>
        <v>6.999882352941178</v>
      </c>
      <c r="G475" s="407">
        <f t="shared" si="155"/>
        <v>7.4513414634146358</v>
      </c>
      <c r="H475" s="407">
        <f t="shared" si="155"/>
        <v>0</v>
      </c>
      <c r="I475" s="407">
        <f t="shared" si="155"/>
        <v>0</v>
      </c>
      <c r="J475" s="407">
        <f t="shared" si="155"/>
        <v>0</v>
      </c>
      <c r="K475" s="407">
        <f t="shared" si="155"/>
        <v>6.5486911764705882</v>
      </c>
      <c r="L475" s="407">
        <f t="shared" si="155"/>
        <v>0</v>
      </c>
      <c r="M475" s="407">
        <f t="shared" si="155"/>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6">B313*0.465</f>
        <v>4.8059290643822017</v>
      </c>
      <c r="C476" s="407">
        <f t="shared" si="156"/>
        <v>4.8750839484785944</v>
      </c>
      <c r="D476" s="418">
        <f t="shared" si="156"/>
        <v>4.9389772649635288</v>
      </c>
      <c r="E476" s="407">
        <f t="shared" si="156"/>
        <v>4.8843628631874791</v>
      </c>
      <c r="F476" s="407">
        <f t="shared" si="156"/>
        <v>5.0224709916228365</v>
      </c>
      <c r="G476" s="407">
        <f t="shared" si="156"/>
        <v>5.1095977225464519</v>
      </c>
      <c r="H476" s="407">
        <f t="shared" si="156"/>
        <v>4.990275926428664</v>
      </c>
      <c r="I476" s="407">
        <f t="shared" si="156"/>
        <v>5.0309127381216845</v>
      </c>
      <c r="J476" s="407">
        <f t="shared" si="156"/>
        <v>5.1982716925900414</v>
      </c>
      <c r="K476" s="407">
        <f t="shared" si="156"/>
        <v>5.3061627023498579</v>
      </c>
      <c r="L476" s="407">
        <f t="shared" si="156"/>
        <v>5.3768916561279125</v>
      </c>
      <c r="M476" s="407">
        <f t="shared" si="156"/>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7">B314*0.516</f>
        <v>6.5195491255421496</v>
      </c>
      <c r="C477" s="419">
        <f t="shared" si="157"/>
        <v>6.5268942578256235</v>
      </c>
      <c r="D477" s="420">
        <f t="shared" si="157"/>
        <v>6.4942316067159771</v>
      </c>
      <c r="E477" s="419">
        <f t="shared" si="157"/>
        <v>6.3250191512222891</v>
      </c>
      <c r="F477" s="419">
        <f t="shared" si="157"/>
        <v>6.495390157051192</v>
      </c>
      <c r="G477" s="419">
        <f t="shared" si="157"/>
        <v>6.5309354230328038</v>
      </c>
      <c r="H477" s="419">
        <f t="shared" si="157"/>
        <v>6.4558257601049505</v>
      </c>
      <c r="I477" s="419">
        <f t="shared" si="157"/>
        <v>6.5553685198349303</v>
      </c>
      <c r="J477" s="419">
        <f t="shared" si="157"/>
        <v>6.6053586678251586</v>
      </c>
      <c r="K477" s="419">
        <f t="shared" si="157"/>
        <v>6.7086718150743181</v>
      </c>
      <c r="L477" s="419">
        <f t="shared" si="157"/>
        <v>6.7802737076557351</v>
      </c>
      <c r="M477" s="419">
        <f t="shared" si="157"/>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8">C318*0.518</f>
        <v>6.8727735934073451</v>
      </c>
      <c r="D482" s="413">
        <f t="shared" si="158"/>
        <v>6.8463987427915418</v>
      </c>
      <c r="E482" s="412">
        <f t="shared" si="158"/>
        <v>6.863979760543887</v>
      </c>
      <c r="F482" s="412">
        <f t="shared" si="158"/>
        <v>6.8792493818730485</v>
      </c>
      <c r="G482" s="412">
        <f t="shared" si="158"/>
        <v>6.8491745558618478</v>
      </c>
      <c r="H482" s="412">
        <f t="shared" si="158"/>
        <v>6.6998408493917854</v>
      </c>
      <c r="I482" s="412">
        <f t="shared" si="158"/>
        <v>6.7583664385116364</v>
      </c>
      <c r="J482" s="412">
        <f t="shared" si="158"/>
        <v>6.7134042219353232</v>
      </c>
      <c r="K482" s="412">
        <f t="shared" si="158"/>
        <v>6.7467487348204545</v>
      </c>
      <c r="L482" s="412">
        <f t="shared" si="158"/>
        <v>6.646571081000137</v>
      </c>
      <c r="M482" s="414">
        <f t="shared" si="158"/>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9">C319*0.539</f>
        <v>7.1266026720967215</v>
      </c>
      <c r="D483" s="417">
        <f t="shared" si="159"/>
        <v>7.0925249307626146</v>
      </c>
      <c r="E483" s="416">
        <f t="shared" si="159"/>
        <v>7.3169613222711547</v>
      </c>
      <c r="F483" s="416">
        <f t="shared" si="159"/>
        <v>7.1750694836458573</v>
      </c>
      <c r="G483" s="416">
        <f t="shared" si="159"/>
        <v>7.0787165146129363</v>
      </c>
      <c r="H483" s="416">
        <f t="shared" si="159"/>
        <v>6.7786348614730922</v>
      </c>
      <c r="I483" s="416">
        <f t="shared" si="159"/>
        <v>7.2410640317626092</v>
      </c>
      <c r="J483" s="416">
        <f t="shared" si="159"/>
        <v>7.1003677772543101</v>
      </c>
      <c r="K483" s="416">
        <f t="shared" si="159"/>
        <v>7.2968264822968605</v>
      </c>
      <c r="L483" s="416">
        <f t="shared" si="159"/>
        <v>6.9340442072981556</v>
      </c>
      <c r="M483" s="416">
        <f t="shared" si="159"/>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60">C320*0.533</f>
        <v>7.4723608245158122</v>
      </c>
      <c r="D484" s="418">
        <f t="shared" si="160"/>
        <v>7.4113664477804253</v>
      </c>
      <c r="E484" s="407">
        <f t="shared" si="160"/>
        <v>7.4289848899835347</v>
      </c>
      <c r="F484" s="407">
        <f t="shared" si="160"/>
        <v>7.4180227241459775</v>
      </c>
      <c r="G484" s="407">
        <f t="shared" si="160"/>
        <v>7.3906700612614609</v>
      </c>
      <c r="H484" s="407">
        <f t="shared" si="160"/>
        <v>7.3205952103034919</v>
      </c>
      <c r="I484" s="407">
        <f t="shared" si="160"/>
        <v>7.4649776075804564</v>
      </c>
      <c r="J484" s="407">
        <f t="shared" si="160"/>
        <v>7.4082369647902047</v>
      </c>
      <c r="K484" s="407">
        <f t="shared" si="160"/>
        <v>7.462466155843912</v>
      </c>
      <c r="L484" s="407">
        <f t="shared" si="160"/>
        <v>7.3900829997120772</v>
      </c>
      <c r="M484" s="407">
        <f t="shared" si="160"/>
        <v>7.3631622936410421</v>
      </c>
      <c r="N484" s="351"/>
      <c r="O484" s="368" t="s">
        <v>239</v>
      </c>
      <c r="P484" s="369">
        <f>P320*0.533</f>
        <v>7.4638140987456225</v>
      </c>
      <c r="Q484" s="369">
        <f t="shared" ref="Q484:S485" si="161">Q320*0.533</f>
        <v>7.4119634653662834</v>
      </c>
      <c r="R484" s="369">
        <f t="shared" si="161"/>
        <v>7.4004940677809676</v>
      </c>
      <c r="S484" s="369">
        <f t="shared" si="161"/>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60"/>
        <v>7.4110290540404922</v>
      </c>
      <c r="D485" s="418">
        <f t="shared" si="160"/>
        <v>7.3556207581652826</v>
      </c>
      <c r="E485" s="407">
        <f t="shared" si="160"/>
        <v>7.3866609115305861</v>
      </c>
      <c r="F485" s="407">
        <f t="shared" si="160"/>
        <v>7.3673829590192046</v>
      </c>
      <c r="G485" s="407">
        <f t="shared" si="160"/>
        <v>7.3392854188679566</v>
      </c>
      <c r="H485" s="407">
        <f t="shared" si="160"/>
        <v>7.2708168673237914</v>
      </c>
      <c r="I485" s="407">
        <f t="shared" si="160"/>
        <v>7.4377867457012057</v>
      </c>
      <c r="J485" s="407">
        <f t="shared" si="160"/>
        <v>7.336660260801267</v>
      </c>
      <c r="K485" s="407">
        <f t="shared" si="160"/>
        <v>7.4003797265997777</v>
      </c>
      <c r="L485" s="407">
        <f t="shared" si="160"/>
        <v>7.3069648656792152</v>
      </c>
      <c r="M485" s="407">
        <f t="shared" si="160"/>
        <v>7.26340368813299</v>
      </c>
      <c r="N485" s="351"/>
      <c r="O485" s="368" t="s">
        <v>240</v>
      </c>
      <c r="P485" s="369">
        <f>P321*0.533</f>
        <v>7.3929595195970617</v>
      </c>
      <c r="Q485" s="369">
        <f t="shared" si="161"/>
        <v>7.3649664475373742</v>
      </c>
      <c r="R485" s="369">
        <f t="shared" si="161"/>
        <v>7.3536500742343254</v>
      </c>
      <c r="S485" s="369">
        <f t="shared" si="161"/>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62">C322*0.521</f>
        <v>5.9605311470588243</v>
      </c>
      <c r="D486" s="418">
        <f t="shared" si="162"/>
        <v>0</v>
      </c>
      <c r="E486" s="407">
        <f t="shared" si="162"/>
        <v>7.1058423823529413</v>
      </c>
      <c r="F486" s="407">
        <f t="shared" si="162"/>
        <v>0</v>
      </c>
      <c r="G486" s="407">
        <f t="shared" si="162"/>
        <v>0</v>
      </c>
      <c r="H486" s="407">
        <f t="shared" si="162"/>
        <v>5.2484620588235291</v>
      </c>
      <c r="I486" s="407">
        <f t="shared" si="162"/>
        <v>5.3161322240896345</v>
      </c>
      <c r="J486" s="407">
        <f t="shared" si="162"/>
        <v>0</v>
      </c>
      <c r="K486" s="407">
        <f t="shared" si="162"/>
        <v>0</v>
      </c>
      <c r="L486" s="407">
        <f t="shared" si="162"/>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3">C323*0.487</f>
        <v>5.6570146927839842</v>
      </c>
      <c r="D487" s="418">
        <f t="shared" si="163"/>
        <v>5.7270930609124679</v>
      </c>
      <c r="E487" s="407">
        <f t="shared" si="163"/>
        <v>5.7360344011283004</v>
      </c>
      <c r="F487" s="407">
        <f t="shared" si="163"/>
        <v>5.7301981209404103</v>
      </c>
      <c r="G487" s="407">
        <f t="shared" si="163"/>
        <v>5.7248761237753572</v>
      </c>
      <c r="H487" s="407">
        <f t="shared" si="163"/>
        <v>5.5729577003327462</v>
      </c>
      <c r="I487" s="407">
        <f t="shared" si="163"/>
        <v>5.4655996271910441</v>
      </c>
      <c r="J487" s="407">
        <f t="shared" si="163"/>
        <v>5.5169179319816788</v>
      </c>
      <c r="K487" s="407">
        <f t="shared" si="163"/>
        <v>5.5344417104783492</v>
      </c>
      <c r="L487" s="407">
        <f t="shared" si="163"/>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4">C324*0.518</f>
        <v>6.8668396764752355</v>
      </c>
      <c r="D488" s="420">
        <f t="shared" si="164"/>
        <v>6.8672994048314582</v>
      </c>
      <c r="E488" s="419">
        <f t="shared" si="164"/>
        <v>6.8856473797276614</v>
      </c>
      <c r="F488" s="419">
        <f t="shared" si="164"/>
        <v>6.8961550947248309</v>
      </c>
      <c r="G488" s="419">
        <f t="shared" si="164"/>
        <v>6.8898222581055846</v>
      </c>
      <c r="H488" s="419">
        <f t="shared" si="164"/>
        <v>6.7949048424751295</v>
      </c>
      <c r="I488" s="419">
        <f t="shared" si="164"/>
        <v>6.8318823425954776</v>
      </c>
      <c r="J488" s="419">
        <f t="shared" si="164"/>
        <v>6.8223887325761989</v>
      </c>
      <c r="K488" s="419">
        <f t="shared" si="164"/>
        <v>6.8943605517339224</v>
      </c>
      <c r="L488" s="419">
        <f t="shared" si="164"/>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5">C328*0.518</f>
        <v>6.4415692231332429</v>
      </c>
      <c r="D492" s="413">
        <f t="shared" si="165"/>
        <v>6.451390186188064</v>
      </c>
      <c r="E492" s="412">
        <f t="shared" si="165"/>
        <v>6.3159437529405134</v>
      </c>
      <c r="F492" s="412">
        <f t="shared" si="165"/>
        <v>6.2696934876512316</v>
      </c>
      <c r="G492" s="412">
        <f t="shared" si="165"/>
        <v>6.0886232691403466</v>
      </c>
      <c r="H492" s="412">
        <f t="shared" si="165"/>
        <v>5.7341366685113497</v>
      </c>
      <c r="I492" s="412">
        <f t="shared" si="165"/>
        <v>5.9924644788695645</v>
      </c>
      <c r="J492" s="412">
        <f t="shared" si="165"/>
        <v>5.9395157551697038</v>
      </c>
      <c r="K492" s="412">
        <f t="shared" si="165"/>
        <v>5.9913963226332685</v>
      </c>
      <c r="L492" s="412">
        <f t="shared" si="165"/>
        <v>6.1544168764437037</v>
      </c>
      <c r="M492" s="414">
        <f t="shared" si="165"/>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6">C329*0.539</f>
        <v>6.8860365729283552</v>
      </c>
      <c r="D493" s="417">
        <f t="shared" si="166"/>
        <v>6.5525732707412718</v>
      </c>
      <c r="E493" s="416">
        <f t="shared" si="166"/>
        <v>6.6038418696597052</v>
      </c>
      <c r="F493" s="416">
        <f t="shared" si="166"/>
        <v>6.5063513236067312</v>
      </c>
      <c r="G493" s="416">
        <f t="shared" si="166"/>
        <v>6.2278649878660346</v>
      </c>
      <c r="H493" s="416">
        <f t="shared" si="166"/>
        <v>5.889505759521672</v>
      </c>
      <c r="I493" s="416">
        <f t="shared" si="166"/>
        <v>6.3488751521189153</v>
      </c>
      <c r="J493" s="416">
        <f t="shared" si="166"/>
        <v>6.1123397558866355</v>
      </c>
      <c r="K493" s="416">
        <f t="shared" si="166"/>
        <v>6.373092968950707</v>
      </c>
      <c r="L493" s="416">
        <f t="shared" si="166"/>
        <v>6.5133510708061015</v>
      </c>
      <c r="M493" s="416">
        <f t="shared" si="166"/>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7">C330*0.533</f>
        <v>7.0142831886165053</v>
      </c>
      <c r="D494" s="418">
        <f t="shared" si="167"/>
        <v>6.9761645254627513</v>
      </c>
      <c r="E494" s="407">
        <f t="shared" si="167"/>
        <v>6.7680594349373644</v>
      </c>
      <c r="F494" s="407">
        <f t="shared" si="167"/>
        <v>6.6439478306707969</v>
      </c>
      <c r="G494" s="407">
        <f t="shared" si="167"/>
        <v>6.3901875901613963</v>
      </c>
      <c r="H494" s="407">
        <f t="shared" si="167"/>
        <v>6.0463649885985609</v>
      </c>
      <c r="I494" s="407">
        <f t="shared" si="167"/>
        <v>6.4476368221949363</v>
      </c>
      <c r="J494" s="407">
        <f t="shared" si="167"/>
        <v>6.337696832220546</v>
      </c>
      <c r="K494" s="407">
        <f t="shared" si="167"/>
        <v>6.4791826778165618</v>
      </c>
      <c r="L494" s="407">
        <f t="shared" si="167"/>
        <v>6.686241047746611</v>
      </c>
      <c r="M494" s="407">
        <f t="shared" si="167"/>
        <v>6.7519752308248027</v>
      </c>
      <c r="N494" s="351"/>
      <c r="O494" s="368" t="s">
        <v>239</v>
      </c>
      <c r="P494" s="369">
        <f>P330*0.533</f>
        <v>6.9841151387994387</v>
      </c>
      <c r="Q494" s="369">
        <f t="shared" ref="Q494:S495" si="168">Q330*0.533</f>
        <v>6.6022963610264425</v>
      </c>
      <c r="R494" s="369">
        <f t="shared" si="168"/>
        <v>6.272281473509965</v>
      </c>
      <c r="S494" s="369">
        <f t="shared" si="168"/>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7"/>
        <v>6.8932808752377088</v>
      </c>
      <c r="D495" s="418">
        <f t="shared" si="167"/>
        <v>6.8768717029384394</v>
      </c>
      <c r="E495" s="407">
        <f t="shared" si="167"/>
        <v>6.6556626595436708</v>
      </c>
      <c r="F495" s="407">
        <f t="shared" si="167"/>
        <v>6.4870110427835055</v>
      </c>
      <c r="G495" s="407">
        <f t="shared" si="167"/>
        <v>6.1721828851508702</v>
      </c>
      <c r="H495" s="407">
        <f t="shared" si="167"/>
        <v>5.8610469037100819</v>
      </c>
      <c r="I495" s="407">
        <f t="shared" si="167"/>
        <v>6.3341838431940198</v>
      </c>
      <c r="J495" s="407">
        <f t="shared" si="167"/>
        <v>6.1931971260488892</v>
      </c>
      <c r="K495" s="407">
        <f t="shared" si="167"/>
        <v>6.43303677836807</v>
      </c>
      <c r="L495" s="407">
        <f t="shared" si="167"/>
        <v>6.6444383328458319</v>
      </c>
      <c r="M495" s="407">
        <f t="shared" si="167"/>
        <v>6.7293390372215054</v>
      </c>
      <c r="N495" s="351"/>
      <c r="O495" s="368" t="s">
        <v>240</v>
      </c>
      <c r="P495" s="369">
        <f>P331*0.533</f>
        <v>6.8914794899571934</v>
      </c>
      <c r="Q495" s="369">
        <f t="shared" si="168"/>
        <v>6.4459247924675855</v>
      </c>
      <c r="R495" s="369">
        <f t="shared" si="168"/>
        <v>6.1103438349868204</v>
      </c>
      <c r="S495" s="369">
        <f t="shared" si="168"/>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9">C332*0.521</f>
        <v>0</v>
      </c>
      <c r="D496" s="418">
        <f t="shared" si="169"/>
        <v>0</v>
      </c>
      <c r="E496" s="407">
        <f t="shared" si="169"/>
        <v>0</v>
      </c>
      <c r="F496" s="407">
        <f t="shared" si="169"/>
        <v>0</v>
      </c>
      <c r="G496" s="407">
        <f t="shared" si="169"/>
        <v>6.0513941634727537</v>
      </c>
      <c r="H496" s="407">
        <f t="shared" si="169"/>
        <v>5.2164563137254891</v>
      </c>
      <c r="I496" s="407">
        <f t="shared" si="169"/>
        <v>5.8387754901960776</v>
      </c>
      <c r="J496" s="407">
        <f t="shared" si="169"/>
        <v>0</v>
      </c>
      <c r="K496" s="407">
        <f t="shared" si="169"/>
        <v>0</v>
      </c>
      <c r="L496" s="407">
        <f t="shared" si="169"/>
        <v>0</v>
      </c>
      <c r="M496" s="407">
        <f t="shared" si="169"/>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70">C333*0.487</f>
        <v>5.0925365501071767</v>
      </c>
      <c r="D497" s="418">
        <f t="shared" si="170"/>
        <v>5.2073495488219557</v>
      </c>
      <c r="E497" s="407">
        <f t="shared" si="170"/>
        <v>5.1628042060639343</v>
      </c>
      <c r="F497" s="407">
        <f t="shared" si="170"/>
        <v>5.1958844106913933</v>
      </c>
      <c r="G497" s="407">
        <f t="shared" si="170"/>
        <v>5.110064155412859</v>
      </c>
      <c r="H497" s="407">
        <f t="shared" si="170"/>
        <v>4.7642450717646536</v>
      </c>
      <c r="I497" s="407">
        <f t="shared" si="170"/>
        <v>4.8406149024506107</v>
      </c>
      <c r="J497" s="407">
        <f t="shared" si="170"/>
        <v>4.8062692228330928</v>
      </c>
      <c r="K497" s="407">
        <f t="shared" si="170"/>
        <v>4.8734514055274154</v>
      </c>
      <c r="L497" s="407">
        <f t="shared" si="170"/>
        <v>4.8957702769648215</v>
      </c>
      <c r="M497" s="407">
        <f t="shared" si="170"/>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71">C334*0.518</f>
        <v>6.7565276409610764</v>
      </c>
      <c r="D498" s="420">
        <f t="shared" si="171"/>
        <v>6.7956759302339016</v>
      </c>
      <c r="E498" s="419">
        <f t="shared" si="171"/>
        <v>6.7563120592570369</v>
      </c>
      <c r="F498" s="419">
        <f t="shared" si="171"/>
        <v>6.7245139450251425</v>
      </c>
      <c r="G498" s="419">
        <f t="shared" si="171"/>
        <v>6.6244309201825766</v>
      </c>
      <c r="H498" s="419">
        <f t="shared" si="171"/>
        <v>6.3346731763596997</v>
      </c>
      <c r="I498" s="419">
        <f t="shared" si="171"/>
        <v>6.4539655344005196</v>
      </c>
      <c r="J498" s="419">
        <f t="shared" si="171"/>
        <v>6.518974375587721</v>
      </c>
      <c r="K498" s="419">
        <f t="shared" si="171"/>
        <v>6.5333856413470821</v>
      </c>
      <c r="L498" s="419">
        <f t="shared" si="171"/>
        <v>6.6537407326659768</v>
      </c>
      <c r="M498" s="419">
        <f t="shared" si="171"/>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72">C338*0.518</f>
        <v>6.2954013661251524</v>
      </c>
      <c r="D502" s="413">
        <f t="shared" si="172"/>
        <v>6.1378683296860528</v>
      </c>
      <c r="E502" s="412">
        <f t="shared" si="172"/>
        <v>5.8925579083380661</v>
      </c>
      <c r="F502" s="412">
        <f t="shared" si="172"/>
        <v>5.8311906766516834</v>
      </c>
      <c r="G502" s="412">
        <f t="shared" si="172"/>
        <v>6.070249019607842</v>
      </c>
      <c r="H502" s="412">
        <f t="shared" si="172"/>
        <v>6.0107342036356197</v>
      </c>
      <c r="I502" s="412">
        <f t="shared" si="172"/>
        <v>6.2756428941842115</v>
      </c>
      <c r="J502" s="412">
        <f t="shared" si="172"/>
        <v>6.304480823412371</v>
      </c>
      <c r="K502" s="412">
        <f t="shared" si="172"/>
        <v>0</v>
      </c>
      <c r="L502" s="412">
        <f t="shared" si="172"/>
        <v>0</v>
      </c>
      <c r="M502" s="414">
        <f t="shared" si="172"/>
        <v>0</v>
      </c>
      <c r="N502" s="351"/>
      <c r="O502" s="393" t="s">
        <v>238</v>
      </c>
      <c r="P502" s="366">
        <f>P338*0.518</f>
        <v>6.2283121354624624</v>
      </c>
      <c r="Q502" s="366">
        <f>Q338*0.518</f>
        <v>5.9749867217986026</v>
      </c>
      <c r="R502" s="366">
        <f>R338*0.518</f>
        <v>0</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3">C339*0.539</f>
        <v>6.4882299747320129</v>
      </c>
      <c r="D503" s="417">
        <f t="shared" si="173"/>
        <v>6.3142727622379775</v>
      </c>
      <c r="E503" s="416">
        <f t="shared" si="173"/>
        <v>6.0375220897565933</v>
      </c>
      <c r="F503" s="416">
        <f t="shared" si="173"/>
        <v>5.7397231564045557</v>
      </c>
      <c r="G503" s="416">
        <f t="shared" si="173"/>
        <v>6.2275637254901968</v>
      </c>
      <c r="H503" s="416">
        <f t="shared" si="173"/>
        <v>6.3847927003015919</v>
      </c>
      <c r="I503" s="416">
        <f t="shared" si="173"/>
        <v>6.6885350683704203</v>
      </c>
      <c r="J503" s="416">
        <f t="shared" si="173"/>
        <v>6.6359558706311992</v>
      </c>
      <c r="K503" s="416">
        <f t="shared" si="173"/>
        <v>0</v>
      </c>
      <c r="L503" s="416">
        <f t="shared" si="173"/>
        <v>0</v>
      </c>
      <c r="M503" s="416">
        <f t="shared" si="173"/>
        <v>0</v>
      </c>
      <c r="N503" s="351"/>
      <c r="O503" s="397" t="s">
        <v>243</v>
      </c>
      <c r="P503" s="372">
        <f>P339*0.539</f>
        <v>6.4629412932026344</v>
      </c>
      <c r="Q503" s="372">
        <f>Q339*0.539</f>
        <v>6.0316290550611802</v>
      </c>
      <c r="R503" s="372">
        <f>R339*0.539</f>
        <v>0</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4">C340*0.533</f>
        <v>6.7698539581119421</v>
      </c>
      <c r="D504" s="418">
        <f t="shared" si="174"/>
        <v>6.5630478929283029</v>
      </c>
      <c r="E504" s="407">
        <f t="shared" si="174"/>
        <v>6.3754717589237062</v>
      </c>
      <c r="F504" s="407">
        <f t="shared" si="174"/>
        <v>6.2932838896755419</v>
      </c>
      <c r="G504" s="407">
        <f t="shared" si="174"/>
        <v>6.5114833333333335</v>
      </c>
      <c r="H504" s="407">
        <f t="shared" si="174"/>
        <v>6.4679104615827985</v>
      </c>
      <c r="I504" s="407">
        <f t="shared" si="174"/>
        <v>6.8895656733176791</v>
      </c>
      <c r="J504" s="407">
        <f t="shared" si="174"/>
        <v>6.9027826615713463</v>
      </c>
      <c r="K504" s="407">
        <f t="shared" si="174"/>
        <v>0</v>
      </c>
      <c r="L504" s="407">
        <f t="shared" si="174"/>
        <v>0</v>
      </c>
      <c r="M504" s="407">
        <f t="shared" si="174"/>
        <v>0</v>
      </c>
      <c r="N504" s="351"/>
      <c r="O504" s="368" t="s">
        <v>239</v>
      </c>
      <c r="P504" s="369">
        <f>P340*0.533</f>
        <v>6.7044633829794087</v>
      </c>
      <c r="Q504" s="369">
        <f t="shared" ref="Q504:S505" si="175">Q340*0.533</f>
        <v>6.4405032979771732</v>
      </c>
      <c r="R504" s="369">
        <f t="shared" si="175"/>
        <v>0</v>
      </c>
      <c r="S504" s="369">
        <f t="shared" si="175"/>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4"/>
        <v>6.6953997773665952</v>
      </c>
      <c r="D505" s="418">
        <f t="shared" si="174"/>
        <v>6.4817038513146414</v>
      </c>
      <c r="E505" s="407">
        <f t="shared" si="174"/>
        <v>6.3195449985427148</v>
      </c>
      <c r="F505" s="407">
        <f t="shared" si="174"/>
        <v>6.230410883265697</v>
      </c>
      <c r="G505" s="407">
        <f t="shared" si="174"/>
        <v>6.4482549019607847</v>
      </c>
      <c r="H505" s="407">
        <f t="shared" si="174"/>
        <v>6.384806651060317</v>
      </c>
      <c r="I505" s="407">
        <f t="shared" si="174"/>
        <v>6.8743637289992323</v>
      </c>
      <c r="J505" s="407">
        <f t="shared" si="174"/>
        <v>6.8909694085942013</v>
      </c>
      <c r="K505" s="407">
        <f t="shared" si="174"/>
        <v>0</v>
      </c>
      <c r="L505" s="407">
        <f t="shared" si="174"/>
        <v>0</v>
      </c>
      <c r="M505" s="407">
        <f t="shared" si="174"/>
        <v>0</v>
      </c>
      <c r="N505" s="351"/>
      <c r="O505" s="368" t="s">
        <v>240</v>
      </c>
      <c r="P505" s="369">
        <f>P341*0.533</f>
        <v>6.6319715726358419</v>
      </c>
      <c r="Q505" s="369">
        <f t="shared" si="175"/>
        <v>6.3775084369103521</v>
      </c>
      <c r="R505" s="369">
        <f t="shared" si="175"/>
        <v>0</v>
      </c>
      <c r="S505" s="369">
        <f t="shared" si="175"/>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6">C342*0.521</f>
        <v>0</v>
      </c>
      <c r="D506" s="418">
        <f t="shared" si="176"/>
        <v>0</v>
      </c>
      <c r="E506" s="407">
        <f t="shared" si="176"/>
        <v>0</v>
      </c>
      <c r="F506" s="407">
        <f t="shared" si="176"/>
        <v>6.1885024990388304</v>
      </c>
      <c r="G506" s="407">
        <f t="shared" si="176"/>
        <v>6.775553921568628</v>
      </c>
      <c r="H506" s="407">
        <f t="shared" si="176"/>
        <v>7.31651537254902</v>
      </c>
      <c r="I506" s="407">
        <f t="shared" si="176"/>
        <v>0</v>
      </c>
      <c r="J506" s="407">
        <f t="shared" si="176"/>
        <v>0</v>
      </c>
      <c r="K506" s="407">
        <f t="shared" si="176"/>
        <v>0</v>
      </c>
      <c r="L506" s="407">
        <f t="shared" si="176"/>
        <v>0</v>
      </c>
      <c r="M506" s="407">
        <f t="shared" si="176"/>
        <v>0</v>
      </c>
      <c r="N506" s="351"/>
      <c r="O506" s="368" t="s">
        <v>241</v>
      </c>
      <c r="P506" s="369">
        <f>P342*0.521</f>
        <v>0</v>
      </c>
      <c r="Q506" s="369">
        <f>Q342*0.521</f>
        <v>6.5088833374925725</v>
      </c>
      <c r="R506" s="369">
        <f>R342*0.521</f>
        <v>0</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7">C343*0.487</f>
        <v>5.039261617498874</v>
      </c>
      <c r="D507" s="418">
        <f t="shared" si="177"/>
        <v>5.0171774859792579</v>
      </c>
      <c r="E507" s="407">
        <f t="shared" si="177"/>
        <v>4.7622835686869145</v>
      </c>
      <c r="F507" s="407">
        <f t="shared" si="177"/>
        <v>4.6201669738669455</v>
      </c>
      <c r="G507" s="407">
        <f t="shared" si="177"/>
        <v>4.8547215686274496</v>
      </c>
      <c r="H507" s="407">
        <f t="shared" si="177"/>
        <v>4.8848063958358159</v>
      </c>
      <c r="I507" s="407">
        <f t="shared" si="177"/>
        <v>4.9286967334347986</v>
      </c>
      <c r="J507" s="407">
        <f t="shared" si="177"/>
        <v>5.0207274765195464</v>
      </c>
      <c r="K507" s="407">
        <f t="shared" si="177"/>
        <v>0</v>
      </c>
      <c r="L507" s="407">
        <f t="shared" si="177"/>
        <v>0</v>
      </c>
      <c r="M507" s="407">
        <f t="shared" si="177"/>
        <v>0</v>
      </c>
      <c r="N507" s="351"/>
      <c r="O507" s="368" t="s">
        <v>97</v>
      </c>
      <c r="P507" s="369">
        <f>P343*0.487</f>
        <v>5.0017573434365188</v>
      </c>
      <c r="Q507" s="369">
        <f>Q343*0.487</f>
        <v>4.7770475025826471</v>
      </c>
      <c r="R507" s="369">
        <f>R343*0.487</f>
        <v>0</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8">C344*0.518</f>
        <v>6.7210085053370996</v>
      </c>
      <c r="D508" s="420">
        <f t="shared" si="178"/>
        <v>6.5351504180668485</v>
      </c>
      <c r="E508" s="419">
        <f t="shared" si="178"/>
        <v>6.2942275879727081</v>
      </c>
      <c r="F508" s="419">
        <f t="shared" si="178"/>
        <v>6.2182329455204988</v>
      </c>
      <c r="G508" s="419">
        <f t="shared" si="178"/>
        <v>6.3881588235294116</v>
      </c>
      <c r="H508" s="419">
        <f t="shared" si="178"/>
        <v>6.3829894754708487</v>
      </c>
      <c r="I508" s="419">
        <f t="shared" si="178"/>
        <v>6.5485740635526106</v>
      </c>
      <c r="J508" s="419">
        <f t="shared" si="178"/>
        <v>6.6271381808060266</v>
      </c>
      <c r="K508" s="419">
        <f t="shared" si="178"/>
        <v>0</v>
      </c>
      <c r="L508" s="419">
        <f t="shared" si="178"/>
        <v>0</v>
      </c>
      <c r="M508" s="419">
        <f t="shared" si="178"/>
        <v>0</v>
      </c>
      <c r="N508" s="351"/>
      <c r="O508" s="376" t="s">
        <v>242</v>
      </c>
      <c r="P508" s="377">
        <f>P344*0.518</f>
        <v>6.6567107229159435</v>
      </c>
      <c r="Q508" s="377">
        <f>Q344*0.518</f>
        <v>6.3463054008892961</v>
      </c>
      <c r="R508" s="377">
        <f>R344*0.518</f>
        <v>0</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H26" sqref="H26"/>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32" t="s">
        <v>87</v>
      </c>
      <c r="B1" s="1332"/>
      <c r="C1" s="1332"/>
      <c r="D1" s="1332"/>
      <c r="E1" s="1332"/>
      <c r="F1" s="1332"/>
      <c r="G1" s="1332"/>
      <c r="H1" s="1332"/>
      <c r="I1" s="1332"/>
      <c r="J1" s="1332"/>
      <c r="K1" s="1332"/>
      <c r="L1" s="1332"/>
      <c r="M1" s="135"/>
    </row>
    <row r="2" spans="1:18" s="106" customFormat="1" ht="27" thickBot="1">
      <c r="A2" s="1028"/>
      <c r="B2" s="1029"/>
      <c r="C2" s="1030"/>
      <c r="D2" s="1030"/>
      <c r="E2" s="1031" t="s">
        <v>8</v>
      </c>
      <c r="F2" s="1275"/>
      <c r="G2" s="1030"/>
      <c r="H2" s="1030"/>
      <c r="I2" s="1030"/>
      <c r="J2" s="1030"/>
      <c r="K2" s="1030"/>
      <c r="L2" s="1032"/>
      <c r="M2" s="5"/>
    </row>
    <row r="3" spans="1:18" s="106" customFormat="1" ht="39" customHeight="1" thickBot="1">
      <c r="A3" s="762"/>
      <c r="B3" s="1338" t="s">
        <v>98</v>
      </c>
      <c r="C3" s="1339"/>
      <c r="D3" s="1339"/>
      <c r="E3" s="1339"/>
      <c r="F3" s="1339"/>
      <c r="G3" s="1340"/>
      <c r="H3" s="1334" t="s">
        <v>71</v>
      </c>
      <c r="I3" s="1335"/>
      <c r="J3" s="1341" t="s">
        <v>312</v>
      </c>
      <c r="K3" s="1336" t="s">
        <v>72</v>
      </c>
      <c r="L3" s="1337"/>
      <c r="M3" s="5"/>
    </row>
    <row r="4" spans="1:18" s="106" customFormat="1" ht="31.5">
      <c r="A4" s="763" t="s">
        <v>73</v>
      </c>
      <c r="B4" s="1025" t="s">
        <v>74</v>
      </c>
      <c r="C4" s="131" t="s">
        <v>75</v>
      </c>
      <c r="D4" s="131" t="s">
        <v>76</v>
      </c>
      <c r="E4" s="1276"/>
      <c r="F4" s="1277" t="s">
        <v>470</v>
      </c>
      <c r="G4" s="1278"/>
      <c r="H4" s="1024" t="s">
        <v>77</v>
      </c>
      <c r="I4" s="630" t="s">
        <v>90</v>
      </c>
      <c r="J4" s="1342"/>
      <c r="K4" s="107" t="s">
        <v>70</v>
      </c>
      <c r="L4" s="629" t="s">
        <v>80</v>
      </c>
      <c r="M4" s="5"/>
      <c r="O4" s="5"/>
    </row>
    <row r="5" spans="1:18" s="106" customFormat="1" ht="21" customHeight="1" thickBot="1">
      <c r="A5" s="764"/>
      <c r="B5" s="1113" t="s">
        <v>492</v>
      </c>
      <c r="C5" s="1114" t="s">
        <v>492</v>
      </c>
      <c r="D5" s="1114" t="s">
        <v>492</v>
      </c>
      <c r="E5" s="978" t="s">
        <v>125</v>
      </c>
      <c r="F5" s="1273" t="s">
        <v>469</v>
      </c>
      <c r="G5" s="979" t="s">
        <v>78</v>
      </c>
      <c r="H5" s="1115" t="s">
        <v>492</v>
      </c>
      <c r="I5" s="761" t="s">
        <v>89</v>
      </c>
      <c r="J5" s="845"/>
      <c r="K5" s="1114" t="s">
        <v>492</v>
      </c>
      <c r="L5" s="965" t="s">
        <v>79</v>
      </c>
      <c r="M5" s="5"/>
    </row>
    <row r="6" spans="1:18" s="106" customFormat="1" ht="28.5" customHeight="1" thickBot="1">
      <c r="A6" s="64" t="s">
        <v>22</v>
      </c>
      <c r="B6" s="744">
        <v>6.3331838134659799</v>
      </c>
      <c r="C6" s="745">
        <v>12226.223578119652</v>
      </c>
      <c r="D6" s="745">
        <v>12470.748049682046</v>
      </c>
      <c r="E6" s="972">
        <v>7.9196233322199619E-2</v>
      </c>
      <c r="F6" s="1274">
        <v>1.2793717237486508</v>
      </c>
      <c r="G6" s="980">
        <v>5.9060749250463731</v>
      </c>
      <c r="H6" s="746">
        <v>314.42492334393978</v>
      </c>
      <c r="I6" s="972">
        <v>0.54091023634854318</v>
      </c>
      <c r="J6" s="746">
        <v>-4.8601937472479078</v>
      </c>
      <c r="K6" s="747">
        <v>100</v>
      </c>
      <c r="L6" s="966" t="s">
        <v>23</v>
      </c>
    </row>
    <row r="7" spans="1:18" s="106" customFormat="1" ht="25.5" customHeight="1">
      <c r="A7" s="833" t="s">
        <v>102</v>
      </c>
      <c r="B7" s="906">
        <v>6.6709409173167531</v>
      </c>
      <c r="C7" s="907">
        <v>12376.513761255572</v>
      </c>
      <c r="D7" s="907">
        <v>12624.044036480684</v>
      </c>
      <c r="E7" s="981">
        <v>11.617279727689139</v>
      </c>
      <c r="F7" s="973">
        <v>-0.77038218376285517</v>
      </c>
      <c r="G7" s="982">
        <v>5.2550797030557828</v>
      </c>
      <c r="H7" s="748">
        <v>258.9111111111111</v>
      </c>
      <c r="I7" s="973">
        <v>32.79195338433702</v>
      </c>
      <c r="J7" s="749">
        <v>-10</v>
      </c>
      <c r="K7" s="749">
        <v>0.10413653456754413</v>
      </c>
      <c r="L7" s="967">
        <v>-5.9471290167799618E-3</v>
      </c>
    </row>
    <row r="8" spans="1:18" s="106" customFormat="1" ht="24" customHeight="1">
      <c r="A8" s="834" t="s">
        <v>103</v>
      </c>
      <c r="B8" s="908">
        <v>6.9454595303593978</v>
      </c>
      <c r="C8" s="750">
        <v>13030.88091999887</v>
      </c>
      <c r="D8" s="750">
        <v>13291.498538398848</v>
      </c>
      <c r="E8" s="983">
        <v>0.46166243039481092</v>
      </c>
      <c r="F8" s="975">
        <v>1.1705916122010069</v>
      </c>
      <c r="G8" s="751">
        <v>8.2274396884186398</v>
      </c>
      <c r="H8" s="752">
        <v>347.48157734470158</v>
      </c>
      <c r="I8" s="974">
        <v>0.82011112364516614</v>
      </c>
      <c r="J8" s="753">
        <v>-4.9218297625940943</v>
      </c>
      <c r="K8" s="753">
        <v>37.998264391090544</v>
      </c>
      <c r="L8" s="968">
        <v>-2.4633010934998367E-2</v>
      </c>
      <c r="R8" s="5"/>
    </row>
    <row r="9" spans="1:18" s="106" customFormat="1" ht="24" customHeight="1">
      <c r="A9" s="834" t="s">
        <v>104</v>
      </c>
      <c r="B9" s="908">
        <v>6.9088766871541933</v>
      </c>
      <c r="C9" s="750">
        <v>12962.245191658898</v>
      </c>
      <c r="D9" s="750">
        <v>13221.490095492076</v>
      </c>
      <c r="E9" s="983">
        <v>0.10123418945463136</v>
      </c>
      <c r="F9" s="975">
        <v>1.1415443935892333</v>
      </c>
      <c r="G9" s="751">
        <v>8.5338476625015094</v>
      </c>
      <c r="H9" s="754">
        <v>381.06666666666666</v>
      </c>
      <c r="I9" s="975">
        <v>-0.55881348096341732</v>
      </c>
      <c r="J9" s="755">
        <v>-12.76595744680851</v>
      </c>
      <c r="K9" s="755">
        <v>7.1159965287821816</v>
      </c>
      <c r="L9" s="969">
        <v>-0.64490175391266558</v>
      </c>
    </row>
    <row r="10" spans="1:18" s="106" customFormat="1" ht="24" customHeight="1">
      <c r="A10" s="834" t="s">
        <v>105</v>
      </c>
      <c r="B10" s="1026" t="s">
        <v>99</v>
      </c>
      <c r="C10" s="821" t="s">
        <v>99</v>
      </c>
      <c r="D10" s="821" t="s">
        <v>99</v>
      </c>
      <c r="E10" s="976" t="s">
        <v>99</v>
      </c>
      <c r="F10" s="976" t="s">
        <v>99</v>
      </c>
      <c r="G10" s="1027" t="s">
        <v>99</v>
      </c>
      <c r="H10" s="905" t="s">
        <v>99</v>
      </c>
      <c r="I10" s="976" t="s">
        <v>99</v>
      </c>
      <c r="J10" s="756" t="s">
        <v>99</v>
      </c>
      <c r="K10" s="814" t="s">
        <v>99</v>
      </c>
      <c r="L10" s="970" t="s">
        <v>99</v>
      </c>
    </row>
    <row r="11" spans="1:18" s="106" customFormat="1" ht="24" customHeight="1">
      <c r="A11" s="834" t="s">
        <v>97</v>
      </c>
      <c r="B11" s="908">
        <v>5.069055675126573</v>
      </c>
      <c r="C11" s="750">
        <v>10408.7385526213</v>
      </c>
      <c r="D11" s="750">
        <v>10616.913323673727</v>
      </c>
      <c r="E11" s="983">
        <v>-0.59286705518355942</v>
      </c>
      <c r="F11" s="975">
        <v>1.7315759975554661</v>
      </c>
      <c r="G11" s="751">
        <v>4.546007397052156</v>
      </c>
      <c r="H11" s="754">
        <v>280.264274322169</v>
      </c>
      <c r="I11" s="975">
        <v>1.0402773818959754</v>
      </c>
      <c r="J11" s="755">
        <v>-6.3868613138686134</v>
      </c>
      <c r="K11" s="755">
        <v>32.646803586925074</v>
      </c>
      <c r="L11" s="969">
        <v>-0.53241261739020729</v>
      </c>
    </row>
    <row r="12" spans="1:18" s="106" customFormat="1" ht="24" customHeight="1" thickBot="1">
      <c r="A12" s="835" t="s">
        <v>106</v>
      </c>
      <c r="B12" s="909">
        <v>6.6598685424098134</v>
      </c>
      <c r="C12" s="757">
        <v>12856.889078011221</v>
      </c>
      <c r="D12" s="757">
        <v>13114.026859571446</v>
      </c>
      <c r="E12" s="984">
        <v>-0.26345677839582182</v>
      </c>
      <c r="F12" s="977">
        <v>1.0794466177940945</v>
      </c>
      <c r="G12" s="758">
        <v>1.3179037844053527</v>
      </c>
      <c r="H12" s="759">
        <v>286.898092002091</v>
      </c>
      <c r="I12" s="977">
        <v>0.57040811011968651</v>
      </c>
      <c r="J12" s="760">
        <v>0.63124671225670692</v>
      </c>
      <c r="K12" s="760">
        <v>22.134798958634654</v>
      </c>
      <c r="L12" s="971">
        <v>1.2078945112546435</v>
      </c>
    </row>
    <row r="13" spans="1:18" s="106" customFormat="1" ht="15">
      <c r="A13" s="903"/>
      <c r="B13" s="904"/>
    </row>
    <row r="14" spans="1:18" s="106" customFormat="1" ht="46.5" customHeight="1">
      <c r="A14" s="1333" t="s">
        <v>423</v>
      </c>
      <c r="B14" s="1333"/>
      <c r="C14" s="1333"/>
      <c r="D14" s="1333"/>
      <c r="E14" s="1333"/>
      <c r="F14" s="1333"/>
      <c r="G14" s="1333"/>
      <c r="H14" s="1333"/>
      <c r="I14" s="1333"/>
      <c r="J14" s="1333"/>
      <c r="K14" s="1333"/>
      <c r="L14" s="1333"/>
    </row>
    <row r="15" spans="1:18" s="106" customFormat="1" ht="33.75" customHeight="1">
      <c r="A15" s="1333" t="s">
        <v>337</v>
      </c>
      <c r="B15" s="1333"/>
      <c r="C15" s="1333"/>
      <c r="D15" s="1333"/>
      <c r="E15" s="1333"/>
      <c r="F15" s="1333"/>
      <c r="G15" s="1333"/>
      <c r="H15" s="1333"/>
      <c r="I15" s="1333"/>
      <c r="J15" s="1333"/>
      <c r="K15" s="1333"/>
      <c r="L15" s="1333"/>
    </row>
    <row r="16" spans="1:18" s="106" customFormat="1">
      <c r="A16" s="1333" t="s">
        <v>168</v>
      </c>
      <c r="B16" s="1333"/>
      <c r="C16" s="1333"/>
      <c r="D16" s="1333"/>
      <c r="E16" s="1333"/>
      <c r="F16" s="1333"/>
      <c r="G16" s="1333"/>
      <c r="H16" s="1333"/>
      <c r="I16" s="1333"/>
      <c r="J16" s="1333"/>
      <c r="K16" s="1333"/>
      <c r="L16" s="1333"/>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W32" sqref="W32"/>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17" t="s">
        <v>427</v>
      </c>
      <c r="B4" s="1517"/>
      <c r="C4" s="1517"/>
      <c r="D4" s="1517"/>
      <c r="E4" s="1517"/>
      <c r="F4" s="1517"/>
      <c r="G4" s="1517"/>
      <c r="H4" s="1517"/>
      <c r="I4" s="1517"/>
      <c r="J4" s="1517"/>
      <c r="K4" s="1517"/>
      <c r="L4" s="1517"/>
      <c r="M4" s="1517"/>
      <c r="N4" s="1517"/>
    </row>
    <row r="6" spans="1:14" ht="16.5" thickBot="1">
      <c r="C6" s="1043"/>
      <c r="E6" s="1044"/>
      <c r="F6" s="1045"/>
    </row>
    <row r="7" spans="1:14" ht="15.75" thickBot="1">
      <c r="A7" s="1046" t="s">
        <v>355</v>
      </c>
      <c r="B7" s="1047" t="s">
        <v>356</v>
      </c>
      <c r="C7" s="1048" t="s">
        <v>357</v>
      </c>
      <c r="D7" s="1048" t="s">
        <v>358</v>
      </c>
      <c r="E7" s="1048" t="s">
        <v>359</v>
      </c>
      <c r="F7" s="1048" t="s">
        <v>360</v>
      </c>
      <c r="G7" s="1048" t="s">
        <v>361</v>
      </c>
      <c r="H7" s="1048" t="s">
        <v>362</v>
      </c>
      <c r="I7" s="1048" t="s">
        <v>363</v>
      </c>
      <c r="J7" s="1048" t="s">
        <v>364</v>
      </c>
      <c r="K7" s="1048" t="s">
        <v>365</v>
      </c>
      <c r="L7" s="1048" t="s">
        <v>366</v>
      </c>
      <c r="M7" s="1049" t="s">
        <v>367</v>
      </c>
    </row>
    <row r="8" spans="1:14" ht="15.75">
      <c r="A8" s="1050" t="s">
        <v>368</v>
      </c>
      <c r="B8" s="1051"/>
      <c r="C8" s="1051"/>
      <c r="D8" s="1051"/>
      <c r="E8" s="1051"/>
      <c r="F8" s="1051"/>
      <c r="G8" s="1051"/>
      <c r="H8" s="1051"/>
      <c r="I8" s="1051"/>
      <c r="J8" s="1051"/>
      <c r="K8" s="1051"/>
      <c r="L8" s="1051"/>
      <c r="M8" s="1052"/>
    </row>
    <row r="9" spans="1:14" ht="15.75">
      <c r="A9" s="1053" t="s">
        <v>369</v>
      </c>
      <c r="B9" s="1138">
        <v>10065.14920330695</v>
      </c>
      <c r="C9" s="1139">
        <v>10080.396827870052</v>
      </c>
      <c r="D9" s="1139">
        <v>10168.392423032492</v>
      </c>
      <c r="E9" s="1139">
        <v>10383.660897394942</v>
      </c>
      <c r="F9" s="1139">
        <v>10601.02602540495</v>
      </c>
      <c r="G9" s="1139">
        <v>10681.538024962125</v>
      </c>
      <c r="H9" s="1139">
        <v>10293.315596828763</v>
      </c>
      <c r="I9" s="1139">
        <v>10595.183348072431</v>
      </c>
      <c r="J9" s="1139">
        <v>10984.585741483217</v>
      </c>
      <c r="K9" s="1139">
        <v>10966.946248088372</v>
      </c>
      <c r="L9" s="1139">
        <v>11097.939953548594</v>
      </c>
      <c r="M9" s="1140">
        <v>11146.365363995808</v>
      </c>
    </row>
    <row r="10" spans="1:14" ht="15.75">
      <c r="A10" s="1053" t="s">
        <v>370</v>
      </c>
      <c r="B10" s="1141">
        <v>11132.805994345952</v>
      </c>
      <c r="C10" s="1142">
        <v>11233.336791819034</v>
      </c>
      <c r="D10" s="1142">
        <v>11549.323679081062</v>
      </c>
      <c r="E10" s="1142">
        <v>11779.076383839585</v>
      </c>
      <c r="F10" s="1142">
        <v>11597.36140191531</v>
      </c>
      <c r="G10" s="1142">
        <v>11706.808799822491</v>
      </c>
      <c r="H10" s="1142">
        <v>11199.573228816986</v>
      </c>
      <c r="I10" s="1142">
        <v>11073.620546924885</v>
      </c>
      <c r="J10" s="1142">
        <v>10919.998910676999</v>
      </c>
      <c r="K10" s="1142">
        <v>11083.771594849599</v>
      </c>
      <c r="L10" s="1142">
        <v>10697.446356089269</v>
      </c>
      <c r="M10" s="1143">
        <v>10922.845842494447</v>
      </c>
    </row>
    <row r="11" spans="1:14" ht="15.75">
      <c r="A11" s="1100" t="s">
        <v>371</v>
      </c>
      <c r="B11" s="1144">
        <v>10779.101139240223</v>
      </c>
      <c r="C11" s="1145">
        <v>10525.243839466166</v>
      </c>
      <c r="D11" s="1145">
        <v>10838.862022210526</v>
      </c>
      <c r="E11" s="1145">
        <v>10900.833594134192</v>
      </c>
      <c r="F11" s="1145">
        <v>10972.865021548203</v>
      </c>
      <c r="G11" s="1145">
        <v>10778.598012388826</v>
      </c>
      <c r="H11" s="1145">
        <v>10178.357608292003</v>
      </c>
      <c r="I11" s="1145">
        <v>10258.950000000001</v>
      </c>
      <c r="J11" s="1145">
        <v>10307.35</v>
      </c>
      <c r="K11" s="1145">
        <v>10339.77</v>
      </c>
      <c r="L11" s="1145">
        <v>10345.82</v>
      </c>
      <c r="M11" s="1146">
        <v>10371.826999999999</v>
      </c>
    </row>
    <row r="12" spans="1:14" ht="16.5" thickBot="1">
      <c r="A12" s="1054">
        <v>2020</v>
      </c>
      <c r="B12" s="1147">
        <v>10388.681</v>
      </c>
      <c r="C12" s="1148">
        <v>10670.97</v>
      </c>
      <c r="D12" s="1148">
        <v>10665.460999999999</v>
      </c>
      <c r="E12" s="1148">
        <v>9957.9719999999998</v>
      </c>
      <c r="F12" s="1148">
        <v>9862.2099999999991</v>
      </c>
      <c r="G12" s="1148">
        <v>10291.19</v>
      </c>
      <c r="H12" s="1148">
        <v>10302.44</v>
      </c>
      <c r="I12" s="1148">
        <v>10213</v>
      </c>
      <c r="J12" s="1149">
        <v>10437</v>
      </c>
      <c r="K12" s="1148"/>
      <c r="L12" s="1148"/>
      <c r="M12" s="1150"/>
    </row>
    <row r="13" spans="1:14" ht="15.75">
      <c r="A13" s="1050" t="s">
        <v>372</v>
      </c>
      <c r="B13" s="1051"/>
      <c r="C13" s="1051"/>
      <c r="D13" s="1051"/>
      <c r="E13" s="1051"/>
      <c r="F13" s="1051"/>
      <c r="G13" s="1051"/>
      <c r="H13" s="1051"/>
      <c r="I13" s="1051"/>
      <c r="J13" s="1051"/>
      <c r="K13" s="1051"/>
      <c r="L13" s="1051"/>
      <c r="M13" s="1052"/>
    </row>
    <row r="14" spans="1:14" ht="15.75">
      <c r="A14" s="1053" t="s">
        <v>369</v>
      </c>
      <c r="B14" s="1138">
        <v>13077.710337994744</v>
      </c>
      <c r="C14" s="1139">
        <v>12903.073525758837</v>
      </c>
      <c r="D14" s="1139">
        <v>12698.931145933877</v>
      </c>
      <c r="E14" s="1139">
        <v>12657.588856436963</v>
      </c>
      <c r="F14" s="1139">
        <v>12717.112689021023</v>
      </c>
      <c r="G14" s="1139">
        <v>12734.575070390658</v>
      </c>
      <c r="H14" s="1139">
        <v>12584.73701594032</v>
      </c>
      <c r="I14" s="1139">
        <v>12999.206672696655</v>
      </c>
      <c r="J14" s="1139">
        <v>13326.129323653522</v>
      </c>
      <c r="K14" s="1139">
        <v>13558.078274143218</v>
      </c>
      <c r="L14" s="1139">
        <v>13767.296305638371</v>
      </c>
      <c r="M14" s="1140">
        <v>13967.765524559227</v>
      </c>
    </row>
    <row r="15" spans="1:14" ht="15.75">
      <c r="A15" s="1053" t="s">
        <v>370</v>
      </c>
      <c r="B15" s="1141">
        <v>13863.291293383541</v>
      </c>
      <c r="C15" s="1142">
        <v>13743.276622380532</v>
      </c>
      <c r="D15" s="1142">
        <v>13723.137993721932</v>
      </c>
      <c r="E15" s="1142">
        <v>13676.483392698095</v>
      </c>
      <c r="F15" s="1142">
        <v>13897.183799781353</v>
      </c>
      <c r="G15" s="1142">
        <v>13819.293352302531</v>
      </c>
      <c r="H15" s="1142">
        <v>13646.185847959312</v>
      </c>
      <c r="I15" s="1142">
        <v>13665.272297680553</v>
      </c>
      <c r="J15" s="1142">
        <v>13574.108658165709</v>
      </c>
      <c r="K15" s="1142">
        <v>13788.120289112323</v>
      </c>
      <c r="L15" s="1142">
        <v>13662.087019707555</v>
      </c>
      <c r="M15" s="1143">
        <v>13626.144742652335</v>
      </c>
    </row>
    <row r="16" spans="1:14" ht="15.75">
      <c r="A16" s="1100" t="s">
        <v>371</v>
      </c>
      <c r="B16" s="1144">
        <v>13645.090499529209</v>
      </c>
      <c r="C16" s="1145">
        <v>13282.733991297373</v>
      </c>
      <c r="D16" s="1145">
        <v>13143.170864206666</v>
      </c>
      <c r="E16" s="1145">
        <v>12928.022364758031</v>
      </c>
      <c r="F16" s="1145">
        <v>12944.684877391548</v>
      </c>
      <c r="G16" s="1145">
        <v>12448.358236205486</v>
      </c>
      <c r="H16" s="1145">
        <v>12124.260986050436</v>
      </c>
      <c r="I16" s="1145">
        <v>12505.99</v>
      </c>
      <c r="J16" s="1145">
        <v>12412.7</v>
      </c>
      <c r="K16" s="1145">
        <v>12447.57</v>
      </c>
      <c r="L16" s="1145">
        <v>12852.25</v>
      </c>
      <c r="M16" s="1146">
        <v>12965.558000000001</v>
      </c>
    </row>
    <row r="17" spans="1:14" ht="16.5" thickBot="1">
      <c r="A17" s="1054">
        <v>2020</v>
      </c>
      <c r="B17" s="1147">
        <v>12890.187</v>
      </c>
      <c r="C17" s="1148">
        <v>12798.79</v>
      </c>
      <c r="D17" s="1148">
        <v>12923.992</v>
      </c>
      <c r="E17" s="1148">
        <v>12783.698</v>
      </c>
      <c r="F17" s="1148">
        <v>12556.07</v>
      </c>
      <c r="G17" s="1148">
        <v>12505.63</v>
      </c>
      <c r="H17" s="1148">
        <v>12371</v>
      </c>
      <c r="I17" s="1148">
        <v>12752</v>
      </c>
      <c r="J17" s="1149">
        <v>13005</v>
      </c>
      <c r="K17" s="1148"/>
      <c r="L17" s="1148"/>
      <c r="M17" s="1150"/>
    </row>
    <row r="20" spans="1:14" ht="15.75">
      <c r="A20" s="1517" t="s">
        <v>428</v>
      </c>
      <c r="B20" s="1517"/>
      <c r="C20" s="1517"/>
      <c r="D20" s="1517"/>
      <c r="E20" s="1517"/>
      <c r="F20" s="1517"/>
      <c r="G20" s="1517"/>
      <c r="H20" s="1517"/>
      <c r="I20" s="1517"/>
      <c r="J20" s="1517"/>
      <c r="K20" s="1517"/>
      <c r="L20" s="1517"/>
      <c r="M20" s="1517"/>
      <c r="N20" s="1517"/>
    </row>
    <row r="21" spans="1:14" ht="13.5" thickBot="1"/>
    <row r="22" spans="1:14" ht="15.75" thickBot="1">
      <c r="A22" s="1046" t="s">
        <v>355</v>
      </c>
      <c r="B22" s="1047" t="s">
        <v>356</v>
      </c>
      <c r="C22" s="1048" t="s">
        <v>357</v>
      </c>
      <c r="D22" s="1048" t="s">
        <v>358</v>
      </c>
      <c r="E22" s="1048" t="s">
        <v>359</v>
      </c>
      <c r="F22" s="1048" t="s">
        <v>360</v>
      </c>
      <c r="G22" s="1048" t="s">
        <v>361</v>
      </c>
      <c r="H22" s="1048" t="s">
        <v>362</v>
      </c>
      <c r="I22" s="1048" t="s">
        <v>363</v>
      </c>
      <c r="J22" s="1048" t="s">
        <v>364</v>
      </c>
      <c r="K22" s="1048" t="s">
        <v>365</v>
      </c>
      <c r="L22" s="1048" t="s">
        <v>366</v>
      </c>
      <c r="M22" s="1049" t="s">
        <v>367</v>
      </c>
    </row>
    <row r="23" spans="1:14" ht="16.5" thickBot="1">
      <c r="A23" s="1057" t="s">
        <v>373</v>
      </c>
      <c r="B23" s="1058"/>
      <c r="C23" s="1058"/>
      <c r="D23" s="1058"/>
      <c r="E23" s="1058"/>
      <c r="F23" s="1058"/>
      <c r="G23" s="1058"/>
      <c r="H23" s="1058"/>
      <c r="I23" s="1058"/>
      <c r="J23" s="1058"/>
      <c r="K23" s="1058"/>
      <c r="L23" s="1058"/>
      <c r="M23" s="1059"/>
    </row>
    <row r="24" spans="1:14" ht="15.75">
      <c r="A24" s="1056" t="s">
        <v>369</v>
      </c>
      <c r="B24" s="1138">
        <v>27851.705456255884</v>
      </c>
      <c r="C24" s="1139">
        <v>27123.64730249999</v>
      </c>
      <c r="D24" s="1139">
        <v>26582.674622279141</v>
      </c>
      <c r="E24" s="1139">
        <v>27784.630848493467</v>
      </c>
      <c r="F24" s="1139">
        <v>29598.213320045077</v>
      </c>
      <c r="G24" s="1139">
        <v>28787.621133339711</v>
      </c>
      <c r="H24" s="1139">
        <v>29300.536472176766</v>
      </c>
      <c r="I24" s="1139">
        <v>30504.441266437731</v>
      </c>
      <c r="J24" s="1139">
        <v>30498.821648031102</v>
      </c>
      <c r="K24" s="1139">
        <v>28648.548081830173</v>
      </c>
      <c r="L24" s="1139">
        <v>27467.131642772347</v>
      </c>
      <c r="M24" s="1140">
        <v>27778.199839529283</v>
      </c>
    </row>
    <row r="25" spans="1:14" ht="15.75">
      <c r="A25" s="1053" t="s">
        <v>370</v>
      </c>
      <c r="B25" s="1141">
        <v>25833.94075375775</v>
      </c>
      <c r="C25" s="1142">
        <v>25340.374581887783</v>
      </c>
      <c r="D25" s="1142">
        <v>26641.953903275295</v>
      </c>
      <c r="E25" s="1142">
        <v>26658.495362448899</v>
      </c>
      <c r="F25" s="1142">
        <v>28853.883794903919</v>
      </c>
      <c r="G25" s="1142">
        <v>29543.034993483714</v>
      </c>
      <c r="H25" s="1142">
        <v>28801.681986809574</v>
      </c>
      <c r="I25" s="1142">
        <v>28392.787205244891</v>
      </c>
      <c r="J25" s="1142">
        <v>28466.022011387158</v>
      </c>
      <c r="K25" s="1142">
        <v>27616.704977122507</v>
      </c>
      <c r="L25" s="1142">
        <v>26839.808929233062</v>
      </c>
      <c r="M25" s="1143">
        <v>27141.214844955597</v>
      </c>
    </row>
    <row r="26" spans="1:14" ht="15.75">
      <c r="A26" s="1100" t="s">
        <v>371</v>
      </c>
      <c r="B26" s="1144">
        <v>25776.336953005964</v>
      </c>
      <c r="C26" s="1145">
        <v>23649.071175292673</v>
      </c>
      <c r="D26" s="1145">
        <v>24244.69587026758</v>
      </c>
      <c r="E26" s="1145">
        <v>25502.655897270379</v>
      </c>
      <c r="F26" s="1145">
        <v>25923.582065295945</v>
      </c>
      <c r="G26" s="1145">
        <v>27055.720758505297</v>
      </c>
      <c r="H26" s="1145">
        <v>29655.713761194031</v>
      </c>
      <c r="I26" s="1145">
        <v>30642.32</v>
      </c>
      <c r="J26" s="1145">
        <v>30399.279999999999</v>
      </c>
      <c r="K26" s="1145">
        <v>31237.96</v>
      </c>
      <c r="L26" s="1145">
        <v>24570.28</v>
      </c>
      <c r="M26" s="1146">
        <v>24086.651999999998</v>
      </c>
    </row>
    <row r="27" spans="1:14" ht="16.5" thickBot="1">
      <c r="A27" s="1054">
        <v>2020</v>
      </c>
      <c r="B27" s="1147">
        <v>24209.279999999999</v>
      </c>
      <c r="C27" s="1148">
        <v>23642.53</v>
      </c>
      <c r="D27" s="1148">
        <v>20911.437000000002</v>
      </c>
      <c r="E27" s="1148">
        <v>17388.701000000001</v>
      </c>
      <c r="F27" s="1148">
        <v>18760.21</v>
      </c>
      <c r="G27" s="1148">
        <v>26428.68</v>
      </c>
      <c r="H27" s="1148">
        <v>26919</v>
      </c>
      <c r="I27" s="1148">
        <v>30003</v>
      </c>
      <c r="J27" s="1149">
        <v>29393</v>
      </c>
      <c r="K27" s="1148"/>
      <c r="L27" s="1148"/>
      <c r="M27" s="1150"/>
    </row>
    <row r="28" spans="1:14" ht="15.75">
      <c r="A28" s="1050" t="s">
        <v>376</v>
      </c>
      <c r="B28" s="1051"/>
      <c r="C28" s="1051"/>
      <c r="D28" s="1051"/>
      <c r="E28" s="1051"/>
      <c r="F28" s="1051"/>
      <c r="G28" s="1051"/>
      <c r="H28" s="1051"/>
      <c r="I28" s="1051"/>
      <c r="J28" s="1051"/>
      <c r="K28" s="1051"/>
      <c r="L28" s="1051"/>
      <c r="M28" s="1052"/>
    </row>
    <row r="29" spans="1:14" ht="15.75">
      <c r="A29" s="1053" t="s">
        <v>369</v>
      </c>
      <c r="B29" s="1138">
        <v>21663.966949699432</v>
      </c>
      <c r="C29" s="1139">
        <v>21525.397673001702</v>
      </c>
      <c r="D29" s="1139">
        <v>21115.733438107225</v>
      </c>
      <c r="E29" s="1139">
        <v>21302.128362253105</v>
      </c>
      <c r="F29" s="1139">
        <v>21200.291742224468</v>
      </c>
      <c r="G29" s="1139">
        <v>20822.118697379927</v>
      </c>
      <c r="H29" s="1139">
        <v>20206.889065246851</v>
      </c>
      <c r="I29" s="1139">
        <v>20948.119652057965</v>
      </c>
      <c r="J29" s="1139">
        <v>21116.098043152244</v>
      </c>
      <c r="K29" s="1139">
        <v>21873.281641223013</v>
      </c>
      <c r="L29" s="1139">
        <v>21354.087891290288</v>
      </c>
      <c r="M29" s="1140">
        <v>22297.314513329471</v>
      </c>
    </row>
    <row r="30" spans="1:14" ht="15.75">
      <c r="A30" s="1053" t="s">
        <v>370</v>
      </c>
      <c r="B30" s="1141">
        <v>21402.312901691836</v>
      </c>
      <c r="C30" s="1142">
        <v>21211.519078437537</v>
      </c>
      <c r="D30" s="1142">
        <v>21982.387355191033</v>
      </c>
      <c r="E30" s="1142">
        <v>21460.556994517105</v>
      </c>
      <c r="F30" s="1142">
        <v>22185.677427629282</v>
      </c>
      <c r="G30" s="1142">
        <v>21834.028071648627</v>
      </c>
      <c r="H30" s="1142">
        <v>21564.632920196203</v>
      </c>
      <c r="I30" s="1142">
        <v>21295.617981644409</v>
      </c>
      <c r="J30" s="1142">
        <v>20755.561440894948</v>
      </c>
      <c r="K30" s="1142">
        <v>20670.700563797891</v>
      </c>
      <c r="L30" s="1142">
        <v>21400.192230924309</v>
      </c>
      <c r="M30" s="1143">
        <v>22220.298261284093</v>
      </c>
    </row>
    <row r="31" spans="1:14" ht="15.75">
      <c r="A31" s="1100" t="s">
        <v>371</v>
      </c>
      <c r="B31" s="1144">
        <v>21710.465139517379</v>
      </c>
      <c r="C31" s="1145">
        <v>21462.727974698573</v>
      </c>
      <c r="D31" s="1145">
        <v>21517.060154219016</v>
      </c>
      <c r="E31" s="1145">
        <v>21946.164324302244</v>
      </c>
      <c r="F31" s="1145">
        <v>21378.921701744526</v>
      </c>
      <c r="G31" s="1145">
        <v>21331.314775808616</v>
      </c>
      <c r="H31" s="1145">
        <v>20629.234211361087</v>
      </c>
      <c r="I31" s="1145">
        <v>22365.58</v>
      </c>
      <c r="J31" s="1145">
        <v>22334.37</v>
      </c>
      <c r="K31" s="1145">
        <v>21397.7</v>
      </c>
      <c r="L31" s="1145">
        <v>21495.15</v>
      </c>
      <c r="M31" s="1146">
        <v>21850.143</v>
      </c>
    </row>
    <row r="32" spans="1:14" ht="16.5" thickBot="1">
      <c r="A32" s="1054">
        <v>2020</v>
      </c>
      <c r="B32" s="1147">
        <v>21970.524000000001</v>
      </c>
      <c r="C32" s="1148">
        <v>22113.47</v>
      </c>
      <c r="D32" s="1148">
        <v>22176.83</v>
      </c>
      <c r="E32" s="1148">
        <v>22601.621999999999</v>
      </c>
      <c r="F32" s="1148">
        <v>21531.78</v>
      </c>
      <c r="G32" s="1148">
        <v>22298.91</v>
      </c>
      <c r="H32" s="1148">
        <v>22148</v>
      </c>
      <c r="I32" s="1148">
        <v>21174</v>
      </c>
      <c r="J32" s="1149">
        <v>21958.95</v>
      </c>
      <c r="K32" s="1148"/>
      <c r="L32" s="1148"/>
      <c r="M32" s="1150"/>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X35" sqref="X35"/>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46"/>
    </row>
    <row r="44" spans="1:7">
      <c r="A44" s="946" t="s">
        <v>351</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topLeftCell="A13"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43" t="s">
        <v>86</v>
      </c>
      <c r="B1" s="1343"/>
      <c r="C1" s="1343"/>
      <c r="D1" s="1343"/>
      <c r="E1" s="1343"/>
      <c r="F1" s="1343"/>
      <c r="G1" s="1343"/>
      <c r="H1" s="1343"/>
      <c r="I1" s="1343"/>
      <c r="J1" s="1343"/>
      <c r="K1" s="130"/>
    </row>
    <row r="2" spans="1:11" ht="19.5" thickBot="1">
      <c r="A2" s="1357" t="s">
        <v>338</v>
      </c>
      <c r="B2" s="1358"/>
      <c r="C2" s="1358"/>
      <c r="D2" s="1358"/>
      <c r="E2" s="1358"/>
      <c r="F2" s="1358"/>
      <c r="G2" s="1358"/>
      <c r="H2" s="1358"/>
      <c r="I2" s="1358"/>
      <c r="J2" s="1359"/>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24" t="s">
        <v>492</v>
      </c>
      <c r="C5" s="1225" t="s">
        <v>492</v>
      </c>
      <c r="D5" s="1225" t="s">
        <v>492</v>
      </c>
      <c r="E5" s="776" t="s">
        <v>70</v>
      </c>
      <c r="F5" s="877" t="s">
        <v>492</v>
      </c>
      <c r="G5" s="777" t="s">
        <v>93</v>
      </c>
      <c r="H5" s="778" t="s">
        <v>89</v>
      </c>
      <c r="I5" s="877" t="s">
        <v>492</v>
      </c>
      <c r="J5" s="779" t="s">
        <v>79</v>
      </c>
    </row>
    <row r="6" spans="1:11" ht="16.5" thickBot="1">
      <c r="A6" s="1060" t="s">
        <v>331</v>
      </c>
      <c r="B6" s="1061"/>
      <c r="C6" s="1061"/>
      <c r="D6" s="1061"/>
      <c r="E6" s="1061"/>
      <c r="F6" s="1061"/>
      <c r="G6" s="1061"/>
      <c r="H6" s="1061"/>
      <c r="I6" s="780"/>
      <c r="J6" s="781"/>
    </row>
    <row r="7" spans="1:11" ht="15.75" thickBot="1">
      <c r="A7" s="1233" t="s">
        <v>22</v>
      </c>
      <c r="B7" s="1226">
        <v>6.485775321075586</v>
      </c>
      <c r="C7" s="782">
        <v>12520.801778138197</v>
      </c>
      <c r="D7" s="783">
        <v>12771.217813700961</v>
      </c>
      <c r="E7" s="784">
        <v>0.36219507139010132</v>
      </c>
      <c r="F7" s="785">
        <v>317.37225648933435</v>
      </c>
      <c r="G7" s="784">
        <v>0.27965212862079158</v>
      </c>
      <c r="H7" s="784">
        <v>-17.703045685279186</v>
      </c>
      <c r="I7" s="784">
        <v>100</v>
      </c>
      <c r="J7" s="786" t="s">
        <v>23</v>
      </c>
    </row>
    <row r="8" spans="1:11" ht="15">
      <c r="A8" s="1234" t="s">
        <v>102</v>
      </c>
      <c r="B8" s="1227">
        <v>6.9037984214604968</v>
      </c>
      <c r="C8" s="787">
        <v>12808.531394175317</v>
      </c>
      <c r="D8" s="788">
        <v>13064.702022058824</v>
      </c>
      <c r="E8" s="789">
        <v>17.136794118375722</v>
      </c>
      <c r="F8" s="790">
        <v>272</v>
      </c>
      <c r="G8" s="791">
        <v>49.614961496149625</v>
      </c>
      <c r="H8" s="791">
        <v>-54.54545454545454</v>
      </c>
      <c r="I8" s="791">
        <v>6.4250835260858397E-2</v>
      </c>
      <c r="J8" s="792">
        <v>-5.2077421930342954E-2</v>
      </c>
    </row>
    <row r="9" spans="1:11" ht="15">
      <c r="A9" s="1235" t="s">
        <v>103</v>
      </c>
      <c r="B9" s="1228">
        <v>7.0568732214844498</v>
      </c>
      <c r="C9" s="793">
        <v>13239.912235430485</v>
      </c>
      <c r="D9" s="794">
        <v>13504.710480139096</v>
      </c>
      <c r="E9" s="795">
        <v>0.9963882433705834</v>
      </c>
      <c r="F9" s="796">
        <v>347.21483622350672</v>
      </c>
      <c r="G9" s="797">
        <v>0.73028065636057637</v>
      </c>
      <c r="H9" s="797">
        <v>-23.769889840881273</v>
      </c>
      <c r="I9" s="797">
        <v>40.0154202004626</v>
      </c>
      <c r="J9" s="798">
        <v>-3.184664401906268</v>
      </c>
    </row>
    <row r="10" spans="1:11" ht="15">
      <c r="A10" s="1235" t="s">
        <v>104</v>
      </c>
      <c r="B10" s="1228">
        <v>6.9756421238988846</v>
      </c>
      <c r="C10" s="793">
        <v>13087.508675232428</v>
      </c>
      <c r="D10" s="794">
        <v>13349.258848737076</v>
      </c>
      <c r="E10" s="795">
        <v>0.13026161207466491</v>
      </c>
      <c r="F10" s="796">
        <v>381.18956043956047</v>
      </c>
      <c r="G10" s="797">
        <v>-0.76639981356208398</v>
      </c>
      <c r="H10" s="797">
        <v>-17.740112994350284</v>
      </c>
      <c r="I10" s="797">
        <v>9.3549216139809825</v>
      </c>
      <c r="J10" s="798">
        <v>-4.2154418565800711E-3</v>
      </c>
    </row>
    <row r="11" spans="1:11" ht="15">
      <c r="A11" s="1235" t="s">
        <v>105</v>
      </c>
      <c r="B11" s="1229" t="s">
        <v>99</v>
      </c>
      <c r="C11" s="793" t="s">
        <v>99</v>
      </c>
      <c r="D11" s="794" t="s">
        <v>99</v>
      </c>
      <c r="E11" s="795" t="s">
        <v>99</v>
      </c>
      <c r="F11" s="796" t="s">
        <v>99</v>
      </c>
      <c r="G11" s="797" t="s">
        <v>99</v>
      </c>
      <c r="H11" s="797" t="s">
        <v>99</v>
      </c>
      <c r="I11" s="797" t="s">
        <v>99</v>
      </c>
      <c r="J11" s="798" t="s">
        <v>99</v>
      </c>
    </row>
    <row r="12" spans="1:11" ht="15">
      <c r="A12" s="1235" t="s">
        <v>97</v>
      </c>
      <c r="B12" s="1228">
        <v>5.1857405107713248</v>
      </c>
      <c r="C12" s="793">
        <v>10648.337804458573</v>
      </c>
      <c r="D12" s="794">
        <v>10861.304560547745</v>
      </c>
      <c r="E12" s="795">
        <v>1.2973350235842989</v>
      </c>
      <c r="F12" s="796">
        <v>276.61029476462824</v>
      </c>
      <c r="G12" s="797">
        <v>2.1482373795915968</v>
      </c>
      <c r="H12" s="797">
        <v>-13.27737504769172</v>
      </c>
      <c r="I12" s="797">
        <v>29.208429709586227</v>
      </c>
      <c r="J12" s="798">
        <v>1.4905786097554348</v>
      </c>
    </row>
    <row r="13" spans="1:11" ht="15.75" thickBot="1">
      <c r="A13" s="1236" t="s">
        <v>106</v>
      </c>
      <c r="B13" s="1230">
        <v>6.7465182928625707</v>
      </c>
      <c r="C13" s="799">
        <v>13024.166588537781</v>
      </c>
      <c r="D13" s="800">
        <v>13284.649920308537</v>
      </c>
      <c r="E13" s="801">
        <v>-0.14348544364674751</v>
      </c>
      <c r="F13" s="802">
        <v>289.38790613718407</v>
      </c>
      <c r="G13" s="803">
        <v>0.67898889230522175</v>
      </c>
      <c r="H13" s="803">
        <v>-10.355987055016183</v>
      </c>
      <c r="I13" s="803">
        <v>21.356977640709328</v>
      </c>
      <c r="J13" s="804">
        <v>1.7503786559377552</v>
      </c>
    </row>
    <row r="14" spans="1:11" ht="16.5" thickBot="1">
      <c r="A14" s="1060" t="s">
        <v>328</v>
      </c>
      <c r="B14" s="1061"/>
      <c r="C14" s="1061"/>
      <c r="D14" s="1061"/>
      <c r="E14" s="1061"/>
      <c r="F14" s="1061"/>
      <c r="G14" s="1061"/>
      <c r="H14" s="1061"/>
      <c r="I14" s="780"/>
      <c r="J14" s="781"/>
    </row>
    <row r="15" spans="1:11" ht="15.75" thickBot="1">
      <c r="A15" s="1233" t="s">
        <v>22</v>
      </c>
      <c r="B15" s="1231">
        <v>6.3030134719010427</v>
      </c>
      <c r="C15" s="805">
        <v>12167.979675484639</v>
      </c>
      <c r="D15" s="806">
        <v>12411.339268994332</v>
      </c>
      <c r="E15" s="784">
        <v>0.48964223039359261</v>
      </c>
      <c r="F15" s="784">
        <v>312.40617632612964</v>
      </c>
      <c r="G15" s="784">
        <v>1.3275269314080496</v>
      </c>
      <c r="H15" s="784">
        <v>9.095780308104489</v>
      </c>
      <c r="I15" s="784">
        <v>100</v>
      </c>
      <c r="J15" s="786" t="s">
        <v>23</v>
      </c>
    </row>
    <row r="16" spans="1:11" ht="15">
      <c r="A16" s="1234" t="s">
        <v>102</v>
      </c>
      <c r="B16" s="1227">
        <v>6.5749752579411762</v>
      </c>
      <c r="C16" s="787">
        <v>12198.469866310159</v>
      </c>
      <c r="D16" s="788">
        <v>12442.439263636363</v>
      </c>
      <c r="E16" s="789">
        <v>8.4298010568420825</v>
      </c>
      <c r="F16" s="790">
        <v>253.84615384615384</v>
      </c>
      <c r="G16" s="791">
        <v>20.242914979757078</v>
      </c>
      <c r="H16" s="791">
        <v>44.444444444444443</v>
      </c>
      <c r="I16" s="807">
        <v>0.15962671905697445</v>
      </c>
      <c r="J16" s="792">
        <v>3.9064093470906142E-2</v>
      </c>
    </row>
    <row r="17" spans="1:10" ht="15">
      <c r="A17" s="1235" t="s">
        <v>103</v>
      </c>
      <c r="B17" s="1228">
        <v>6.8764226780050191</v>
      </c>
      <c r="C17" s="793">
        <v>12901.355868677334</v>
      </c>
      <c r="D17" s="794">
        <v>13159.382986050881</v>
      </c>
      <c r="E17" s="795">
        <v>0.54107448695647264</v>
      </c>
      <c r="F17" s="796">
        <v>347.41955430006277</v>
      </c>
      <c r="G17" s="797">
        <v>1.1222326002794987</v>
      </c>
      <c r="H17" s="797">
        <v>23.440526927547463</v>
      </c>
      <c r="I17" s="797">
        <v>39.120825147347745</v>
      </c>
      <c r="J17" s="798">
        <v>4.5461432987208212</v>
      </c>
    </row>
    <row r="18" spans="1:10" ht="15">
      <c r="A18" s="1235" t="s">
        <v>104</v>
      </c>
      <c r="B18" s="1228">
        <v>6.8496065173383709</v>
      </c>
      <c r="C18" s="793">
        <v>12851.044122586061</v>
      </c>
      <c r="D18" s="794">
        <v>13108.065005037783</v>
      </c>
      <c r="E18" s="795">
        <v>0.39801974469612594</v>
      </c>
      <c r="F18" s="796">
        <v>375.56734234234233</v>
      </c>
      <c r="G18" s="797">
        <v>-0.5532099769305947</v>
      </c>
      <c r="H18" s="797">
        <v>-7.3068893528183718</v>
      </c>
      <c r="I18" s="797">
        <v>5.451866404715128</v>
      </c>
      <c r="J18" s="798">
        <v>-0.96474444592117514</v>
      </c>
    </row>
    <row r="19" spans="1:10" ht="15">
      <c r="A19" s="1235" t="s">
        <v>105</v>
      </c>
      <c r="B19" s="1229" t="s">
        <v>99</v>
      </c>
      <c r="C19" s="793" t="s">
        <v>99</v>
      </c>
      <c r="D19" s="794" t="s">
        <v>99</v>
      </c>
      <c r="E19" s="795" t="s">
        <v>99</v>
      </c>
      <c r="F19" s="796" t="s">
        <v>99</v>
      </c>
      <c r="G19" s="797" t="s">
        <v>99</v>
      </c>
      <c r="H19" s="797" t="s">
        <v>99</v>
      </c>
      <c r="I19" s="797" t="s">
        <v>99</v>
      </c>
      <c r="J19" s="798" t="s">
        <v>99</v>
      </c>
    </row>
    <row r="20" spans="1:10" ht="15">
      <c r="A20" s="1235" t="s">
        <v>97</v>
      </c>
      <c r="B20" s="1228">
        <v>5.0342345941619895</v>
      </c>
      <c r="C20" s="793">
        <v>10337.237359675544</v>
      </c>
      <c r="D20" s="794">
        <v>10543.982106869054</v>
      </c>
      <c r="E20" s="795">
        <v>-2.1345745977272035</v>
      </c>
      <c r="F20" s="796">
        <v>280.40046985121376</v>
      </c>
      <c r="G20" s="797">
        <v>0.23751732744976325</v>
      </c>
      <c r="H20" s="797">
        <v>-3.6953242835595779</v>
      </c>
      <c r="I20" s="797">
        <v>31.360510805500979</v>
      </c>
      <c r="J20" s="798">
        <v>-4.1652762005271526</v>
      </c>
    </row>
    <row r="21" spans="1:10" ht="15.75" thickBot="1">
      <c r="A21" s="1236" t="s">
        <v>106</v>
      </c>
      <c r="B21" s="1230">
        <v>6.6650999883774924</v>
      </c>
      <c r="C21" s="799">
        <v>12866.988394551143</v>
      </c>
      <c r="D21" s="800">
        <v>13124.328162442165</v>
      </c>
      <c r="E21" s="801">
        <v>-0.16614213951974668</v>
      </c>
      <c r="F21" s="802">
        <v>283.08294812532102</v>
      </c>
      <c r="G21" s="803">
        <v>0.72107998751429803</v>
      </c>
      <c r="H21" s="803">
        <v>11.639908256880734</v>
      </c>
      <c r="I21" s="803">
        <v>23.907170923379176</v>
      </c>
      <c r="J21" s="804">
        <v>0.54481325425660643</v>
      </c>
    </row>
    <row r="22" spans="1:10" ht="16.5" thickBot="1">
      <c r="A22" s="1060" t="s">
        <v>332</v>
      </c>
      <c r="B22" s="1061"/>
      <c r="C22" s="1061"/>
      <c r="D22" s="1061"/>
      <c r="E22" s="1061"/>
      <c r="F22" s="1061"/>
      <c r="G22" s="1061"/>
      <c r="H22" s="1061"/>
      <c r="I22" s="780"/>
      <c r="J22" s="781"/>
    </row>
    <row r="23" spans="1:10" ht="15.75" thickBot="1">
      <c r="A23" s="1233" t="s">
        <v>22</v>
      </c>
      <c r="B23" s="1231">
        <v>5.6294791308456755</v>
      </c>
      <c r="C23" s="805">
        <v>10867.720329817905</v>
      </c>
      <c r="D23" s="806">
        <v>11085.074736414263</v>
      </c>
      <c r="E23" s="784">
        <v>1.7191129978900665E-2</v>
      </c>
      <c r="F23" s="784">
        <v>309.34288856304983</v>
      </c>
      <c r="G23" s="784">
        <v>-0.39323949100354599</v>
      </c>
      <c r="H23" s="784">
        <v>8.4260731319554854</v>
      </c>
      <c r="I23" s="784">
        <v>100</v>
      </c>
      <c r="J23" s="786" t="s">
        <v>23</v>
      </c>
    </row>
    <row r="24" spans="1:10" ht="15">
      <c r="A24" s="1234" t="s">
        <v>102</v>
      </c>
      <c r="B24" s="1232" t="s">
        <v>99</v>
      </c>
      <c r="C24" s="787" t="s">
        <v>99</v>
      </c>
      <c r="D24" s="788" t="s">
        <v>99</v>
      </c>
      <c r="E24" s="789" t="s">
        <v>99</v>
      </c>
      <c r="F24" s="790" t="s">
        <v>99</v>
      </c>
      <c r="G24" s="791" t="s">
        <v>99</v>
      </c>
      <c r="H24" s="807" t="s">
        <v>99</v>
      </c>
      <c r="I24" s="807" t="s">
        <v>99</v>
      </c>
      <c r="J24" s="815" t="s">
        <v>99</v>
      </c>
    </row>
    <row r="25" spans="1:10" ht="15">
      <c r="A25" s="1235" t="s">
        <v>103</v>
      </c>
      <c r="B25" s="1229">
        <v>6.4772135091437599</v>
      </c>
      <c r="C25" s="793">
        <v>12152.370561245329</v>
      </c>
      <c r="D25" s="794">
        <v>12395.417972470235</v>
      </c>
      <c r="E25" s="795">
        <v>0.10015041558555444</v>
      </c>
      <c r="F25" s="796">
        <v>351.0320895522388</v>
      </c>
      <c r="G25" s="797">
        <v>-1.1848939009661756</v>
      </c>
      <c r="H25" s="797">
        <v>10.743801652892563</v>
      </c>
      <c r="I25" s="1015">
        <v>19.648093841642229</v>
      </c>
      <c r="J25" s="1016">
        <v>0.41120989887593495</v>
      </c>
    </row>
    <row r="26" spans="1:10" ht="15">
      <c r="A26" s="1235" t="s">
        <v>104</v>
      </c>
      <c r="B26" s="1228">
        <v>6.5553700626585227</v>
      </c>
      <c r="C26" s="793">
        <v>12299.005746076025</v>
      </c>
      <c r="D26" s="794">
        <v>12544.985860997545</v>
      </c>
      <c r="E26" s="795">
        <v>0.70150923784896524</v>
      </c>
      <c r="F26" s="796">
        <v>421.72068965517241</v>
      </c>
      <c r="G26" s="797">
        <v>-0.15054392467762834</v>
      </c>
      <c r="H26" s="797">
        <v>26.086956521739129</v>
      </c>
      <c r="I26" s="797">
        <v>4.2521994134897358</v>
      </c>
      <c r="J26" s="798">
        <v>0.59560163924490261</v>
      </c>
    </row>
    <row r="27" spans="1:10" ht="15">
      <c r="A27" s="1235" t="s">
        <v>105</v>
      </c>
      <c r="B27" s="1229" t="s">
        <v>99</v>
      </c>
      <c r="C27" s="793" t="s">
        <v>99</v>
      </c>
      <c r="D27" s="794" t="s">
        <v>99</v>
      </c>
      <c r="E27" s="795" t="s">
        <v>99</v>
      </c>
      <c r="F27" s="796" t="s">
        <v>99</v>
      </c>
      <c r="G27" s="797" t="s">
        <v>99</v>
      </c>
      <c r="H27" s="797" t="s">
        <v>99</v>
      </c>
      <c r="I27" s="797" t="s">
        <v>99</v>
      </c>
      <c r="J27" s="798" t="s">
        <v>99</v>
      </c>
    </row>
    <row r="28" spans="1:10" ht="15">
      <c r="A28" s="1235" t="s">
        <v>97</v>
      </c>
      <c r="B28" s="1229">
        <v>4.8643861410777385</v>
      </c>
      <c r="C28" s="793">
        <v>9988.4725689481274</v>
      </c>
      <c r="D28" s="794">
        <v>10188.24202032709</v>
      </c>
      <c r="E28" s="795">
        <v>-0.40413568444828835</v>
      </c>
      <c r="F28" s="796">
        <v>289.98002450980391</v>
      </c>
      <c r="G28" s="797">
        <v>-0.66532343280101736</v>
      </c>
      <c r="H28" s="797">
        <v>8.0794701986754962</v>
      </c>
      <c r="I28" s="797">
        <v>59.824046920821118</v>
      </c>
      <c r="J28" s="798">
        <v>-0.19185133037125013</v>
      </c>
    </row>
    <row r="29" spans="1:10" ht="15.75" thickBot="1">
      <c r="A29" s="1236" t="s">
        <v>106</v>
      </c>
      <c r="B29" s="1230">
        <v>6.0342859895897565</v>
      </c>
      <c r="C29" s="799">
        <v>11649.200752103776</v>
      </c>
      <c r="D29" s="800">
        <v>11882.184767145851</v>
      </c>
      <c r="E29" s="801">
        <v>0.28062687885374238</v>
      </c>
      <c r="F29" s="802">
        <v>300.82702702702704</v>
      </c>
      <c r="G29" s="803">
        <v>-0.32945587593645975</v>
      </c>
      <c r="H29" s="803">
        <v>3.2558139534883721</v>
      </c>
      <c r="I29" s="803">
        <v>16.275659824046919</v>
      </c>
      <c r="J29" s="804">
        <v>-0.81496020774958211</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45" t="s">
        <v>60</v>
      </c>
      <c r="C33" s="1346"/>
      <c r="D33" s="1346"/>
      <c r="E33" s="1346"/>
      <c r="F33" s="1346"/>
      <c r="G33" s="1346"/>
      <c r="H33" s="1347"/>
    </row>
    <row r="34" spans="1:8" ht="15.75">
      <c r="A34" s="624" t="s">
        <v>63</v>
      </c>
      <c r="B34" s="1351" t="s">
        <v>64</v>
      </c>
      <c r="C34" s="1352"/>
      <c r="D34" s="1352"/>
      <c r="E34" s="1352"/>
      <c r="F34" s="1352"/>
      <c r="G34" s="1352"/>
      <c r="H34" s="1353"/>
    </row>
    <row r="35" spans="1:8" ht="15.75">
      <c r="A35" s="621" t="s">
        <v>65</v>
      </c>
      <c r="B35" s="1348" t="s">
        <v>66</v>
      </c>
      <c r="C35" s="1349"/>
      <c r="D35" s="1349"/>
      <c r="E35" s="1349"/>
      <c r="F35" s="1349"/>
      <c r="G35" s="1349"/>
      <c r="H35" s="1350"/>
    </row>
    <row r="36" spans="1:8" ht="16.5" thickBot="1">
      <c r="A36" s="622" t="s">
        <v>67</v>
      </c>
      <c r="B36" s="1354" t="s">
        <v>62</v>
      </c>
      <c r="C36" s="1355"/>
      <c r="D36" s="1355"/>
      <c r="E36" s="1355"/>
      <c r="F36" s="1355"/>
      <c r="G36" s="1355"/>
      <c r="H36" s="1356"/>
    </row>
    <row r="37" spans="1:8">
      <c r="A37" s="1344"/>
      <c r="B37" s="1344"/>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15" sqref="P15"/>
    </sheetView>
  </sheetViews>
  <sheetFormatPr defaultRowHeight="12.75"/>
  <cols>
    <col min="1" max="1" width="20.140625" style="106" customWidth="1"/>
    <col min="2" max="2" width="10" style="106" customWidth="1"/>
    <col min="3" max="3" width="9.5703125" style="106" customWidth="1"/>
    <col min="4" max="4" width="10.7109375" style="106" customWidth="1"/>
    <col min="5" max="6" width="10.140625" style="106" customWidth="1"/>
    <col min="7" max="7" width="9.42578125" style="106" customWidth="1"/>
    <col min="8" max="8" width="10.140625" style="106" customWidth="1"/>
    <col min="9" max="9" width="10.42578125" style="106" customWidth="1"/>
    <col min="10" max="10" width="9.140625" style="106"/>
    <col min="11" max="11" width="11.140625"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493</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362" t="s">
        <v>10</v>
      </c>
      <c r="I4" s="1363"/>
      <c r="J4" s="986" t="s">
        <v>11</v>
      </c>
      <c r="K4" s="956" t="s">
        <v>12</v>
      </c>
      <c r="L4" s="957"/>
    </row>
    <row r="5" spans="1:12" ht="15.75">
      <c r="A5" s="29" t="s">
        <v>13</v>
      </c>
      <c r="B5" s="30" t="s">
        <v>14</v>
      </c>
      <c r="C5" s="958" t="s">
        <v>40</v>
      </c>
      <c r="D5" s="958"/>
      <c r="E5" s="959" t="s">
        <v>41</v>
      </c>
      <c r="F5" s="960"/>
      <c r="G5" s="987"/>
      <c r="H5" s="1360" t="s">
        <v>15</v>
      </c>
      <c r="I5" s="1361"/>
      <c r="J5" s="988" t="s">
        <v>16</v>
      </c>
      <c r="K5" s="961" t="s">
        <v>17</v>
      </c>
      <c r="L5" s="962"/>
    </row>
    <row r="6" spans="1:12" ht="38.25" customHeight="1" thickBot="1">
      <c r="A6" s="31" t="s">
        <v>18</v>
      </c>
      <c r="B6" s="32" t="s">
        <v>19</v>
      </c>
      <c r="C6" s="877" t="s">
        <v>492</v>
      </c>
      <c r="D6" s="1280" t="s">
        <v>484</v>
      </c>
      <c r="E6" s="952" t="s">
        <v>492</v>
      </c>
      <c r="F6" s="1254" t="s">
        <v>484</v>
      </c>
      <c r="G6" s="985" t="s">
        <v>20</v>
      </c>
      <c r="H6" s="66" t="s">
        <v>492</v>
      </c>
      <c r="I6" s="890" t="s">
        <v>20</v>
      </c>
      <c r="J6" s="989" t="s">
        <v>20</v>
      </c>
      <c r="K6" s="953" t="s">
        <v>492</v>
      </c>
      <c r="L6" s="990" t="s">
        <v>21</v>
      </c>
    </row>
    <row r="7" spans="1:12" ht="15" thickBot="1">
      <c r="A7" s="33" t="s">
        <v>22</v>
      </c>
      <c r="B7" s="34" t="s">
        <v>23</v>
      </c>
      <c r="C7" s="67">
        <v>12226.223578119652</v>
      </c>
      <c r="D7" s="67">
        <v>12216.548531840457</v>
      </c>
      <c r="E7" s="68">
        <v>12470.748049682046</v>
      </c>
      <c r="F7" s="1255">
        <v>12460.879502477266</v>
      </c>
      <c r="G7" s="991">
        <v>7.9196233322199619E-2</v>
      </c>
      <c r="H7" s="69">
        <v>314.42492334393978</v>
      </c>
      <c r="I7" s="69">
        <v>0.54091023634854318</v>
      </c>
      <c r="J7" s="70">
        <v>-4.8601937472479078</v>
      </c>
      <c r="K7" s="69">
        <v>100</v>
      </c>
      <c r="L7" s="992" t="s">
        <v>23</v>
      </c>
    </row>
    <row r="8" spans="1:12" ht="15" thickBot="1">
      <c r="A8" s="35"/>
      <c r="B8" s="36"/>
      <c r="C8" s="71"/>
      <c r="D8" s="71"/>
      <c r="E8" s="71"/>
      <c r="F8" s="71"/>
      <c r="G8" s="993"/>
      <c r="H8" s="70"/>
      <c r="I8" s="70"/>
      <c r="J8" s="70"/>
      <c r="K8" s="70"/>
      <c r="L8" s="994"/>
    </row>
    <row r="9" spans="1:12" ht="15">
      <c r="A9" s="37" t="s">
        <v>107</v>
      </c>
      <c r="B9" s="38" t="s">
        <v>23</v>
      </c>
      <c r="C9" s="72">
        <v>12376.513761255572</v>
      </c>
      <c r="D9" s="72">
        <v>11088.349215686272</v>
      </c>
      <c r="E9" s="73">
        <v>12624.044036480684</v>
      </c>
      <c r="F9" s="73">
        <v>11310.116199999999</v>
      </c>
      <c r="G9" s="995">
        <v>11.617279727689139</v>
      </c>
      <c r="H9" s="74">
        <v>258.9111111111111</v>
      </c>
      <c r="I9" s="74">
        <v>32.79195338433702</v>
      </c>
      <c r="J9" s="74">
        <v>-10</v>
      </c>
      <c r="K9" s="74">
        <v>0.10413653456754413</v>
      </c>
      <c r="L9" s="996">
        <v>-5.9471290167799618E-3</v>
      </c>
    </row>
    <row r="10" spans="1:12" ht="15">
      <c r="A10" s="46" t="s">
        <v>108</v>
      </c>
      <c r="B10" s="75" t="s">
        <v>23</v>
      </c>
      <c r="C10" s="76">
        <v>13030.88091999887</v>
      </c>
      <c r="D10" s="76">
        <v>12970.998692190027</v>
      </c>
      <c r="E10" s="77">
        <v>13291.498538398848</v>
      </c>
      <c r="F10" s="77">
        <v>13230.418666033827</v>
      </c>
      <c r="G10" s="997">
        <v>0.46166243039481092</v>
      </c>
      <c r="H10" s="78">
        <v>347.48157734470158</v>
      </c>
      <c r="I10" s="78">
        <v>0.82011112364516614</v>
      </c>
      <c r="J10" s="78">
        <v>-4.9218297625940943</v>
      </c>
      <c r="K10" s="78">
        <v>37.998264391090544</v>
      </c>
      <c r="L10" s="998">
        <v>-2.4633010934998367E-2</v>
      </c>
    </row>
    <row r="11" spans="1:12" ht="15">
      <c r="A11" s="39" t="s">
        <v>109</v>
      </c>
      <c r="B11" s="40" t="s">
        <v>23</v>
      </c>
      <c r="C11" s="79">
        <v>12962.245191658898</v>
      </c>
      <c r="D11" s="79">
        <v>12949.136238546429</v>
      </c>
      <c r="E11" s="80">
        <v>13221.490095492076</v>
      </c>
      <c r="F11" s="80">
        <v>13208.118963317358</v>
      </c>
      <c r="G11" s="999">
        <v>0.10123418945463136</v>
      </c>
      <c r="H11" s="81">
        <v>381.06666666666666</v>
      </c>
      <c r="I11" s="81">
        <v>-0.55881348096341732</v>
      </c>
      <c r="J11" s="81">
        <v>-12.76595744680851</v>
      </c>
      <c r="K11" s="81">
        <v>7.1159965287821816</v>
      </c>
      <c r="L11" s="1000">
        <v>-0.64490175391266558</v>
      </c>
    </row>
    <row r="12" spans="1:12" ht="15">
      <c r="A12" s="39" t="s">
        <v>110</v>
      </c>
      <c r="B12" s="40" t="s">
        <v>23</v>
      </c>
      <c r="C12" s="79" t="s">
        <v>99</v>
      </c>
      <c r="D12" s="79" t="s">
        <v>99</v>
      </c>
      <c r="E12" s="80" t="s">
        <v>99</v>
      </c>
      <c r="F12" s="80" t="s">
        <v>99</v>
      </c>
      <c r="G12" s="999" t="s">
        <v>99</v>
      </c>
      <c r="H12" s="81" t="s">
        <v>99</v>
      </c>
      <c r="I12" s="81" t="s">
        <v>99</v>
      </c>
      <c r="J12" s="81" t="s">
        <v>99</v>
      </c>
      <c r="K12" s="81" t="s">
        <v>99</v>
      </c>
      <c r="L12" s="1000" t="s">
        <v>99</v>
      </c>
    </row>
    <row r="13" spans="1:12" ht="15">
      <c r="A13" s="39" t="s">
        <v>97</v>
      </c>
      <c r="B13" s="40" t="s">
        <v>23</v>
      </c>
      <c r="C13" s="79">
        <v>10408.7385526213</v>
      </c>
      <c r="D13" s="79">
        <v>10470.816574500212</v>
      </c>
      <c r="E13" s="80">
        <v>10616.913323673727</v>
      </c>
      <c r="F13" s="80">
        <v>10680.232905990217</v>
      </c>
      <c r="G13" s="999">
        <v>-0.59286705518355942</v>
      </c>
      <c r="H13" s="81">
        <v>280.264274322169</v>
      </c>
      <c r="I13" s="81">
        <v>1.0402773818959754</v>
      </c>
      <c r="J13" s="81">
        <v>-6.3868613138686134</v>
      </c>
      <c r="K13" s="81">
        <v>32.646803586925074</v>
      </c>
      <c r="L13" s="1000">
        <v>-0.53241261739020729</v>
      </c>
    </row>
    <row r="14" spans="1:12" ht="15.75" thickBot="1">
      <c r="A14" s="41" t="s">
        <v>111</v>
      </c>
      <c r="B14" s="42" t="s">
        <v>23</v>
      </c>
      <c r="C14" s="82">
        <v>12856.889078011221</v>
      </c>
      <c r="D14" s="82">
        <v>12890.850898496208</v>
      </c>
      <c r="E14" s="83">
        <v>13114.026859571446</v>
      </c>
      <c r="F14" s="83">
        <v>13148.667916466133</v>
      </c>
      <c r="G14" s="1001">
        <v>-0.26345677839582182</v>
      </c>
      <c r="H14" s="84">
        <v>286.898092002091</v>
      </c>
      <c r="I14" s="84">
        <v>0.57040811011968651</v>
      </c>
      <c r="J14" s="84">
        <v>0.63124671225670692</v>
      </c>
      <c r="K14" s="84">
        <v>22.134798958634654</v>
      </c>
      <c r="L14" s="1002">
        <v>1.2078945112546435</v>
      </c>
    </row>
    <row r="15" spans="1:12" ht="15" thickBot="1">
      <c r="A15" s="35"/>
      <c r="B15" s="43"/>
      <c r="C15" s="71"/>
      <c r="D15" s="71"/>
      <c r="E15" s="71"/>
      <c r="F15" s="71"/>
      <c r="G15" s="993"/>
      <c r="H15" s="70"/>
      <c r="I15" s="70"/>
      <c r="J15" s="70"/>
      <c r="K15" s="70"/>
      <c r="L15" s="994"/>
    </row>
    <row r="16" spans="1:12" ht="14.25">
      <c r="A16" s="44" t="s">
        <v>112</v>
      </c>
      <c r="B16" s="45" t="s">
        <v>25</v>
      </c>
      <c r="C16" s="85" t="s">
        <v>253</v>
      </c>
      <c r="D16" s="85" t="s">
        <v>99</v>
      </c>
      <c r="E16" s="86" t="s">
        <v>253</v>
      </c>
      <c r="F16" s="86" t="s">
        <v>99</v>
      </c>
      <c r="G16" s="1003" t="s">
        <v>99</v>
      </c>
      <c r="H16" s="87" t="s">
        <v>253</v>
      </c>
      <c r="I16" s="87" t="s">
        <v>99</v>
      </c>
      <c r="J16" s="88" t="s">
        <v>99</v>
      </c>
      <c r="K16" s="88">
        <v>5.7853630315302289E-3</v>
      </c>
      <c r="L16" s="1004" t="s">
        <v>99</v>
      </c>
    </row>
    <row r="17" spans="1:12" ht="15">
      <c r="A17" s="46" t="s">
        <v>112</v>
      </c>
      <c r="B17" s="47" t="s">
        <v>26</v>
      </c>
      <c r="C17" s="79" t="s">
        <v>253</v>
      </c>
      <c r="D17" s="79" t="s">
        <v>99</v>
      </c>
      <c r="E17" s="80" t="s">
        <v>253</v>
      </c>
      <c r="F17" s="80" t="s">
        <v>99</v>
      </c>
      <c r="G17" s="999" t="s">
        <v>99</v>
      </c>
      <c r="H17" s="81" t="s">
        <v>253</v>
      </c>
      <c r="I17" s="81" t="s">
        <v>99</v>
      </c>
      <c r="J17" s="89" t="s">
        <v>99</v>
      </c>
      <c r="K17" s="89">
        <v>5.7853630315302289E-3</v>
      </c>
      <c r="L17" s="1005" t="s">
        <v>99</v>
      </c>
    </row>
    <row r="18" spans="1:12" ht="15">
      <c r="A18" s="46" t="s">
        <v>112</v>
      </c>
      <c r="B18" s="47" t="s">
        <v>27</v>
      </c>
      <c r="C18" s="79" t="s">
        <v>99</v>
      </c>
      <c r="D18" s="79" t="s">
        <v>99</v>
      </c>
      <c r="E18" s="80" t="s">
        <v>99</v>
      </c>
      <c r="F18" s="80" t="s">
        <v>99</v>
      </c>
      <c r="G18" s="999" t="s">
        <v>99</v>
      </c>
      <c r="H18" s="81" t="s">
        <v>99</v>
      </c>
      <c r="I18" s="81" t="s">
        <v>99</v>
      </c>
      <c r="J18" s="89" t="s">
        <v>99</v>
      </c>
      <c r="K18" s="89">
        <v>0</v>
      </c>
      <c r="L18" s="1005" t="s">
        <v>99</v>
      </c>
    </row>
    <row r="19" spans="1:12" ht="14.25">
      <c r="A19" s="44" t="s">
        <v>112</v>
      </c>
      <c r="B19" s="48" t="s">
        <v>28</v>
      </c>
      <c r="C19" s="90">
        <v>12683.603641456582</v>
      </c>
      <c r="D19" s="90" t="s">
        <v>99</v>
      </c>
      <c r="E19" s="91">
        <v>12937.275714285714</v>
      </c>
      <c r="F19" s="91" t="s">
        <v>99</v>
      </c>
      <c r="G19" s="1006" t="s">
        <v>99</v>
      </c>
      <c r="H19" s="92">
        <v>280</v>
      </c>
      <c r="I19" s="92" t="s">
        <v>99</v>
      </c>
      <c r="J19" s="93" t="s">
        <v>99</v>
      </c>
      <c r="K19" s="93">
        <v>4.04975412207116E-2</v>
      </c>
      <c r="L19" s="1007" t="s">
        <v>99</v>
      </c>
    </row>
    <row r="20" spans="1:12" ht="15">
      <c r="A20" s="46" t="s">
        <v>112</v>
      </c>
      <c r="B20" s="47" t="s">
        <v>29</v>
      </c>
      <c r="C20" s="79">
        <v>12688.996078431372</v>
      </c>
      <c r="D20" s="79" t="s">
        <v>99</v>
      </c>
      <c r="E20" s="80">
        <v>12942.776</v>
      </c>
      <c r="F20" s="80" t="s">
        <v>99</v>
      </c>
      <c r="G20" s="999" t="s">
        <v>99</v>
      </c>
      <c r="H20" s="81">
        <v>275</v>
      </c>
      <c r="I20" s="81" t="s">
        <v>99</v>
      </c>
      <c r="J20" s="89" t="s">
        <v>99</v>
      </c>
      <c r="K20" s="89">
        <v>3.4712178189181368E-2</v>
      </c>
      <c r="L20" s="1005" t="s">
        <v>99</v>
      </c>
    </row>
    <row r="21" spans="1:12" ht="15">
      <c r="A21" s="46" t="s">
        <v>112</v>
      </c>
      <c r="B21" s="47" t="s">
        <v>30</v>
      </c>
      <c r="C21" s="79" t="s">
        <v>253</v>
      </c>
      <c r="D21" s="79" t="s">
        <v>99</v>
      </c>
      <c r="E21" s="80" t="s">
        <v>253</v>
      </c>
      <c r="F21" s="80" t="s">
        <v>99</v>
      </c>
      <c r="G21" s="999" t="s">
        <v>99</v>
      </c>
      <c r="H21" s="81" t="s">
        <v>253</v>
      </c>
      <c r="I21" s="81" t="s">
        <v>99</v>
      </c>
      <c r="J21" s="89" t="s">
        <v>99</v>
      </c>
      <c r="K21" s="89">
        <v>5.7853630315302289E-3</v>
      </c>
      <c r="L21" s="1005" t="s">
        <v>99</v>
      </c>
    </row>
    <row r="22" spans="1:12" ht="14.25">
      <c r="A22" s="44" t="s">
        <v>112</v>
      </c>
      <c r="B22" s="48" t="s">
        <v>31</v>
      </c>
      <c r="C22" s="90">
        <v>12180.103346994532</v>
      </c>
      <c r="D22" s="90">
        <v>11088.349215686272</v>
      </c>
      <c r="E22" s="91">
        <v>12423.705413934424</v>
      </c>
      <c r="F22" s="91">
        <v>11310.116199999999</v>
      </c>
      <c r="G22" s="1006">
        <v>9.845957320353838</v>
      </c>
      <c r="H22" s="92">
        <v>244.04000000000002</v>
      </c>
      <c r="I22" s="92">
        <v>25.164764713424816</v>
      </c>
      <c r="J22" s="93">
        <v>-50</v>
      </c>
      <c r="K22" s="93">
        <v>5.785363031530228E-2</v>
      </c>
      <c r="L22" s="1007">
        <v>-5.2230033269021807E-2</v>
      </c>
    </row>
    <row r="23" spans="1:12" ht="15">
      <c r="A23" s="46" t="s">
        <v>112</v>
      </c>
      <c r="B23" s="47" t="s">
        <v>32</v>
      </c>
      <c r="C23" s="79">
        <v>12621.104901960784</v>
      </c>
      <c r="D23" s="79">
        <v>10762.20882352941</v>
      </c>
      <c r="E23" s="80">
        <v>12873.527</v>
      </c>
      <c r="F23" s="80">
        <v>10977.453</v>
      </c>
      <c r="G23" s="999">
        <v>17.272440155289214</v>
      </c>
      <c r="H23" s="81">
        <v>253.8</v>
      </c>
      <c r="I23" s="81">
        <v>38.310626702997283</v>
      </c>
      <c r="J23" s="89">
        <v>-52.941176470588239</v>
      </c>
      <c r="K23" s="89">
        <v>4.6282904252241831E-2</v>
      </c>
      <c r="L23" s="1005">
        <v>-4.7288209794433649E-2</v>
      </c>
    </row>
    <row r="24" spans="1:12" ht="15.75" thickBot="1">
      <c r="A24" s="49" t="s">
        <v>112</v>
      </c>
      <c r="B24" s="50" t="s">
        <v>33</v>
      </c>
      <c r="C24" s="94" t="s">
        <v>253</v>
      </c>
      <c r="D24" s="94">
        <v>12392.910784313726</v>
      </c>
      <c r="E24" s="95" t="s">
        <v>253</v>
      </c>
      <c r="F24" s="95">
        <v>12640.769</v>
      </c>
      <c r="G24" s="1008" t="s">
        <v>99</v>
      </c>
      <c r="H24" s="89" t="s">
        <v>253</v>
      </c>
      <c r="I24" s="89" t="s">
        <v>99</v>
      </c>
      <c r="J24" s="89" t="s">
        <v>99</v>
      </c>
      <c r="K24" s="89">
        <v>1.1570726063060458E-2</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13599.770754142339</v>
      </c>
      <c r="D26" s="85">
        <v>13463.681752102702</v>
      </c>
      <c r="E26" s="86">
        <v>13871.766169225186</v>
      </c>
      <c r="F26" s="86">
        <v>13732.955387144757</v>
      </c>
      <c r="G26" s="1003">
        <v>1.0107859391312659</v>
      </c>
      <c r="H26" s="87">
        <v>402.56116910229645</v>
      </c>
      <c r="I26" s="87">
        <v>-0.4075557592030668</v>
      </c>
      <c r="J26" s="88">
        <v>51.582278481012658</v>
      </c>
      <c r="K26" s="88">
        <v>2.7711888921029795</v>
      </c>
      <c r="L26" s="1004">
        <v>1.0318670074706591</v>
      </c>
    </row>
    <row r="27" spans="1:12" ht="15">
      <c r="A27" s="46" t="s">
        <v>113</v>
      </c>
      <c r="B27" s="47" t="s">
        <v>26</v>
      </c>
      <c r="C27" s="79">
        <v>13611.854901960785</v>
      </c>
      <c r="D27" s="79">
        <v>13555.767647058823</v>
      </c>
      <c r="E27" s="80">
        <v>13884.092000000001</v>
      </c>
      <c r="F27" s="80">
        <v>13826.883</v>
      </c>
      <c r="G27" s="999">
        <v>0.4137519641990226</v>
      </c>
      <c r="H27" s="81">
        <v>395.1</v>
      </c>
      <c r="I27" s="81">
        <v>-0.32795156407667875</v>
      </c>
      <c r="J27" s="89">
        <v>45.97156398104265</v>
      </c>
      <c r="K27" s="89">
        <v>1.7818918137113104</v>
      </c>
      <c r="L27" s="1005">
        <v>0.62050916289669145</v>
      </c>
    </row>
    <row r="28" spans="1:12" ht="15">
      <c r="A28" s="46" t="s">
        <v>113</v>
      </c>
      <c r="B28" s="47" t="s">
        <v>27</v>
      </c>
      <c r="C28" s="79">
        <v>13579.097058823529</v>
      </c>
      <c r="D28" s="79">
        <v>13288.992156862745</v>
      </c>
      <c r="E28" s="80">
        <v>13850.679</v>
      </c>
      <c r="F28" s="80">
        <v>13554.772000000001</v>
      </c>
      <c r="G28" s="999">
        <v>2.1830466790588523</v>
      </c>
      <c r="H28" s="81">
        <v>416</v>
      </c>
      <c r="I28" s="81">
        <v>-0.92879256965943735</v>
      </c>
      <c r="J28" s="89">
        <v>62.857142857142854</v>
      </c>
      <c r="K28" s="89">
        <v>0.98929707839166914</v>
      </c>
      <c r="L28" s="1005">
        <v>0.41135784457396773</v>
      </c>
    </row>
    <row r="29" spans="1:12" ht="14.25">
      <c r="A29" s="44" t="s">
        <v>113</v>
      </c>
      <c r="B29" s="48" t="s">
        <v>28</v>
      </c>
      <c r="C29" s="90">
        <v>13234.99956741602</v>
      </c>
      <c r="D29" s="90">
        <v>13178.181763458901</v>
      </c>
      <c r="E29" s="91">
        <v>13499.699558764341</v>
      </c>
      <c r="F29" s="91">
        <v>13441.745398728079</v>
      </c>
      <c r="G29" s="1006">
        <v>0.4311505561007471</v>
      </c>
      <c r="H29" s="92">
        <v>372.21509433962262</v>
      </c>
      <c r="I29" s="92">
        <v>-0.40512687898690375</v>
      </c>
      <c r="J29" s="93">
        <v>4.9819927971188473</v>
      </c>
      <c r="K29" s="93">
        <v>10.118599942146369</v>
      </c>
      <c r="L29" s="1007">
        <v>0.94863076557217241</v>
      </c>
    </row>
    <row r="30" spans="1:12" ht="15">
      <c r="A30" s="46" t="s">
        <v>113</v>
      </c>
      <c r="B30" s="47" t="s">
        <v>29</v>
      </c>
      <c r="C30" s="79">
        <v>13298.180392156863</v>
      </c>
      <c r="D30" s="79">
        <v>13219.548039215686</v>
      </c>
      <c r="E30" s="80">
        <v>13564.144</v>
      </c>
      <c r="F30" s="80">
        <v>13483.939</v>
      </c>
      <c r="G30" s="999">
        <v>0.59481876920386478</v>
      </c>
      <c r="H30" s="81">
        <v>361.8</v>
      </c>
      <c r="I30" s="81">
        <v>-0.30311380545603911</v>
      </c>
      <c r="J30" s="89">
        <v>9.8547717842323657</v>
      </c>
      <c r="K30" s="89">
        <v>6.1266994503905119</v>
      </c>
      <c r="L30" s="1005">
        <v>0.82066686562609092</v>
      </c>
    </row>
    <row r="31" spans="1:12" ht="15">
      <c r="A31" s="46" t="s">
        <v>113</v>
      </c>
      <c r="B31" s="47" t="s">
        <v>30</v>
      </c>
      <c r="C31" s="79">
        <v>13144.641176470588</v>
      </c>
      <c r="D31" s="79">
        <v>13125.13431372549</v>
      </c>
      <c r="E31" s="80">
        <v>13407.534</v>
      </c>
      <c r="F31" s="80">
        <v>13387.637000000001</v>
      </c>
      <c r="G31" s="999">
        <v>0.14862219523877906</v>
      </c>
      <c r="H31" s="81">
        <v>388.2</v>
      </c>
      <c r="I31" s="81">
        <v>-0.10293360782296296</v>
      </c>
      <c r="J31" s="89">
        <v>-1.7094017094017095</v>
      </c>
      <c r="K31" s="89">
        <v>3.991900491755858</v>
      </c>
      <c r="L31" s="1005">
        <v>0.12796389994608282</v>
      </c>
    </row>
    <row r="32" spans="1:12" ht="14.25">
      <c r="A32" s="44" t="s">
        <v>113</v>
      </c>
      <c r="B32" s="48" t="s">
        <v>31</v>
      </c>
      <c r="C32" s="90">
        <v>12862.24273636569</v>
      </c>
      <c r="D32" s="90">
        <v>12853.273494655465</v>
      </c>
      <c r="E32" s="91">
        <v>13119.487591093004</v>
      </c>
      <c r="F32" s="91">
        <v>13110.338964548575</v>
      </c>
      <c r="G32" s="1006">
        <v>6.9781769709904282E-2</v>
      </c>
      <c r="H32" s="92">
        <v>331.43502304147466</v>
      </c>
      <c r="I32" s="92">
        <v>0.13092333095315004</v>
      </c>
      <c r="J32" s="93">
        <v>-11.896061713357692</v>
      </c>
      <c r="K32" s="93">
        <v>25.108475556841192</v>
      </c>
      <c r="L32" s="1007">
        <v>-2.0051307839778332</v>
      </c>
    </row>
    <row r="33" spans="1:12" ht="15">
      <c r="A33" s="46" t="s">
        <v>113</v>
      </c>
      <c r="B33" s="47" t="s">
        <v>32</v>
      </c>
      <c r="C33" s="79">
        <v>12846.75294117647</v>
      </c>
      <c r="D33" s="79">
        <v>12858.736274509803</v>
      </c>
      <c r="E33" s="80">
        <v>13103.688</v>
      </c>
      <c r="F33" s="80">
        <v>13115.911</v>
      </c>
      <c r="G33" s="999">
        <v>-9.3192154170609706E-2</v>
      </c>
      <c r="H33" s="81">
        <v>317.39999999999998</v>
      </c>
      <c r="I33" s="81">
        <v>-0.18867924528302601</v>
      </c>
      <c r="J33" s="89">
        <v>-15.588141536499842</v>
      </c>
      <c r="K33" s="89">
        <v>15.319641307492047</v>
      </c>
      <c r="L33" s="1005">
        <v>-1.9469813257091868</v>
      </c>
    </row>
    <row r="34" spans="1:12" ht="15.75" thickBot="1">
      <c r="A34" s="49" t="s">
        <v>113</v>
      </c>
      <c r="B34" s="50" t="s">
        <v>33</v>
      </c>
      <c r="C34" s="94">
        <v>12884.013725490195</v>
      </c>
      <c r="D34" s="94">
        <v>12844.663725490196</v>
      </c>
      <c r="E34" s="95">
        <v>13141.694</v>
      </c>
      <c r="F34" s="95">
        <v>13101.557000000001</v>
      </c>
      <c r="G34" s="1008">
        <v>0.3063529014146853</v>
      </c>
      <c r="H34" s="89">
        <v>353.4</v>
      </c>
      <c r="I34" s="89">
        <v>-0.11305822498587736</v>
      </c>
      <c r="J34" s="89">
        <v>-5.4220234768026829</v>
      </c>
      <c r="K34" s="89">
        <v>9.7888342493491471</v>
      </c>
      <c r="L34" s="1005">
        <v>-5.8149458268642817E-2</v>
      </c>
    </row>
    <row r="35" spans="1:12" ht="15.75" thickBot="1">
      <c r="A35" s="51"/>
      <c r="B35" s="52"/>
      <c r="C35" s="96"/>
      <c r="D35" s="96"/>
      <c r="E35" s="96"/>
      <c r="F35" s="96"/>
      <c r="G35" s="1009"/>
      <c r="H35" s="97"/>
      <c r="I35" s="97"/>
      <c r="J35" s="97"/>
      <c r="K35" s="97"/>
      <c r="L35" s="1010"/>
    </row>
    <row r="36" spans="1:12" ht="15">
      <c r="A36" s="46" t="s">
        <v>114</v>
      </c>
      <c r="B36" s="53" t="s">
        <v>30</v>
      </c>
      <c r="C36" s="98">
        <v>13231.814705882352</v>
      </c>
      <c r="D36" s="98">
        <v>13143.758823529412</v>
      </c>
      <c r="E36" s="99">
        <v>13496.450999999999</v>
      </c>
      <c r="F36" s="99">
        <v>13406.634</v>
      </c>
      <c r="G36" s="1011">
        <v>0.66994444690590571</v>
      </c>
      <c r="H36" s="100">
        <v>400.5</v>
      </c>
      <c r="I36" s="100">
        <v>-1.9583843329253363</v>
      </c>
      <c r="J36" s="100">
        <v>-16.751269035532996</v>
      </c>
      <c r="K36" s="100">
        <v>1.8975990743419151</v>
      </c>
      <c r="L36" s="1012">
        <v>-0.27104909826926948</v>
      </c>
    </row>
    <row r="37" spans="1:12" ht="15.75" thickBot="1">
      <c r="A37" s="49" t="s">
        <v>114</v>
      </c>
      <c r="B37" s="50" t="s">
        <v>33</v>
      </c>
      <c r="C37" s="94">
        <v>12857.284313725489</v>
      </c>
      <c r="D37" s="94">
        <v>12866.571568627451</v>
      </c>
      <c r="E37" s="95">
        <v>13114.43</v>
      </c>
      <c r="F37" s="95">
        <v>13123.903</v>
      </c>
      <c r="G37" s="1008">
        <v>-7.2181271074618247E-2</v>
      </c>
      <c r="H37" s="89">
        <v>374</v>
      </c>
      <c r="I37" s="89">
        <v>0.16068559185860276</v>
      </c>
      <c r="J37" s="89">
        <v>-11.220472440944881</v>
      </c>
      <c r="K37" s="89">
        <v>5.2183974544402663</v>
      </c>
      <c r="L37" s="1005">
        <v>-0.37385265564339765</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11351.829937564833</v>
      </c>
      <c r="D50" s="85">
        <v>11445.697736254122</v>
      </c>
      <c r="E50" s="86">
        <v>11578.866536316131</v>
      </c>
      <c r="F50" s="86">
        <v>11674.611690979205</v>
      </c>
      <c r="G50" s="1003">
        <v>-0.82011425473838584</v>
      </c>
      <c r="H50" s="87">
        <v>344.77813765182191</v>
      </c>
      <c r="I50" s="87">
        <v>-0.57183725789093498</v>
      </c>
      <c r="J50" s="88">
        <v>-4.2635658914728678</v>
      </c>
      <c r="K50" s="88">
        <v>2.8579693375759332</v>
      </c>
      <c r="L50" s="1004">
        <v>1.781081710037169E-2</v>
      </c>
    </row>
    <row r="51" spans="1:12" ht="15">
      <c r="A51" s="46" t="s">
        <v>24</v>
      </c>
      <c r="B51" s="47" t="s">
        <v>29</v>
      </c>
      <c r="C51" s="79">
        <v>11206.766666666666</v>
      </c>
      <c r="D51" s="79">
        <v>11212.664705882353</v>
      </c>
      <c r="E51" s="80">
        <v>11430.902</v>
      </c>
      <c r="F51" s="80">
        <v>11436.918</v>
      </c>
      <c r="G51" s="999">
        <v>-5.2601583748345684E-2</v>
      </c>
      <c r="H51" s="81">
        <v>325.7</v>
      </c>
      <c r="I51" s="81">
        <v>3.0044275774826059</v>
      </c>
      <c r="J51" s="89">
        <v>11.340206185567011</v>
      </c>
      <c r="K51" s="89">
        <v>0.62481920740526464</v>
      </c>
      <c r="L51" s="1005">
        <v>9.0913439021292897E-2</v>
      </c>
    </row>
    <row r="52" spans="1:12" ht="15">
      <c r="A52" s="46" t="s">
        <v>24</v>
      </c>
      <c r="B52" s="47" t="s">
        <v>30</v>
      </c>
      <c r="C52" s="79">
        <v>11393.780392156863</v>
      </c>
      <c r="D52" s="79">
        <v>11490.194117647059</v>
      </c>
      <c r="E52" s="80">
        <v>11621.656000000001</v>
      </c>
      <c r="F52" s="80">
        <v>11719.998</v>
      </c>
      <c r="G52" s="999">
        <v>-0.83909570633031449</v>
      </c>
      <c r="H52" s="81">
        <v>339.8</v>
      </c>
      <c r="I52" s="81">
        <v>-0.29342723004694832</v>
      </c>
      <c r="J52" s="89">
        <v>-10.869565217391305</v>
      </c>
      <c r="K52" s="89">
        <v>1.1859994214636969</v>
      </c>
      <c r="L52" s="1005">
        <v>-7.9962709756030037E-2</v>
      </c>
    </row>
    <row r="53" spans="1:12" ht="15">
      <c r="A53" s="46" t="s">
        <v>24</v>
      </c>
      <c r="B53" s="47" t="s">
        <v>35</v>
      </c>
      <c r="C53" s="79">
        <v>11385.145098039215</v>
      </c>
      <c r="D53" s="79">
        <v>11498.073529411764</v>
      </c>
      <c r="E53" s="80">
        <v>11612.848</v>
      </c>
      <c r="F53" s="80">
        <v>11728.035</v>
      </c>
      <c r="G53" s="999">
        <v>-0.98215088887439284</v>
      </c>
      <c r="H53" s="81">
        <v>361.8</v>
      </c>
      <c r="I53" s="81">
        <v>-2.1368677305923662</v>
      </c>
      <c r="J53" s="89">
        <v>-4.2328042328042326</v>
      </c>
      <c r="K53" s="89">
        <v>1.0471507087069714</v>
      </c>
      <c r="L53" s="1005">
        <v>6.8600878351088301E-3</v>
      </c>
    </row>
    <row r="54" spans="1:12" ht="14.25">
      <c r="A54" s="44" t="s">
        <v>24</v>
      </c>
      <c r="B54" s="48" t="s">
        <v>31</v>
      </c>
      <c r="C54" s="90">
        <v>10826.367847410007</v>
      </c>
      <c r="D54" s="90">
        <v>10921.155655174736</v>
      </c>
      <c r="E54" s="91">
        <v>11042.895204358207</v>
      </c>
      <c r="F54" s="91">
        <v>11139.578768278232</v>
      </c>
      <c r="G54" s="1006">
        <v>-0.86792836543647023</v>
      </c>
      <c r="H54" s="92">
        <v>296.8279117049085</v>
      </c>
      <c r="I54" s="92">
        <v>1.1352739700681949</v>
      </c>
      <c r="J54" s="93">
        <v>-7.1717444055001343</v>
      </c>
      <c r="K54" s="93">
        <v>19.919004917558578</v>
      </c>
      <c r="L54" s="1007">
        <v>-0.49601049415432641</v>
      </c>
    </row>
    <row r="55" spans="1:12" ht="15">
      <c r="A55" s="46" t="s">
        <v>24</v>
      </c>
      <c r="B55" s="47" t="s">
        <v>32</v>
      </c>
      <c r="C55" s="79">
        <v>10432.997058823528</v>
      </c>
      <c r="D55" s="79">
        <v>10554.910784313724</v>
      </c>
      <c r="E55" s="80">
        <v>10641.656999999999</v>
      </c>
      <c r="F55" s="80">
        <v>10766.009</v>
      </c>
      <c r="G55" s="999">
        <v>-1.1550426903785866</v>
      </c>
      <c r="H55" s="81">
        <v>268.60000000000002</v>
      </c>
      <c r="I55" s="81">
        <v>0.37369207772795215</v>
      </c>
      <c r="J55" s="89">
        <v>-15.66265060240964</v>
      </c>
      <c r="K55" s="89">
        <v>6.8845820075209714</v>
      </c>
      <c r="L55" s="1005">
        <v>-0.88182045835309264</v>
      </c>
    </row>
    <row r="56" spans="1:12" ht="15">
      <c r="A56" s="46" t="s">
        <v>24</v>
      </c>
      <c r="B56" s="47" t="s">
        <v>33</v>
      </c>
      <c r="C56" s="79">
        <v>10990.223529411765</v>
      </c>
      <c r="D56" s="79">
        <v>11082.640196078431</v>
      </c>
      <c r="E56" s="80">
        <v>11210.028</v>
      </c>
      <c r="F56" s="80">
        <v>11304.293</v>
      </c>
      <c r="G56" s="999">
        <v>-0.83388673665835999</v>
      </c>
      <c r="H56" s="81">
        <v>304.5</v>
      </c>
      <c r="I56" s="81">
        <v>0.99502487562189057</v>
      </c>
      <c r="J56" s="89">
        <v>1.2903225806451613</v>
      </c>
      <c r="K56" s="89">
        <v>9.9913219554527046</v>
      </c>
      <c r="L56" s="1005">
        <v>0.60668963488907579</v>
      </c>
    </row>
    <row r="57" spans="1:12" ht="15">
      <c r="A57" s="46" t="s">
        <v>24</v>
      </c>
      <c r="B57" s="47" t="s">
        <v>36</v>
      </c>
      <c r="C57" s="79">
        <v>11050.606862745099</v>
      </c>
      <c r="D57" s="79">
        <v>11201.978431372549</v>
      </c>
      <c r="E57" s="80">
        <v>11271.619000000001</v>
      </c>
      <c r="F57" s="80">
        <v>11426.018</v>
      </c>
      <c r="G57" s="999">
        <v>-1.3512931626748657</v>
      </c>
      <c r="H57" s="81">
        <v>335.5</v>
      </c>
      <c r="I57" s="81">
        <v>1.0237880156579275</v>
      </c>
      <c r="J57" s="89">
        <v>-11.298482293423271</v>
      </c>
      <c r="K57" s="89">
        <v>3.0431009545849004</v>
      </c>
      <c r="L57" s="1005">
        <v>-0.22087967069030867</v>
      </c>
    </row>
    <row r="58" spans="1:12" ht="14.25">
      <c r="A58" s="44" t="s">
        <v>24</v>
      </c>
      <c r="B58" s="48" t="s">
        <v>37</v>
      </c>
      <c r="C58" s="90">
        <v>8899.4590365300064</v>
      </c>
      <c r="D58" s="90">
        <v>8827.8543762738063</v>
      </c>
      <c r="E58" s="91">
        <v>9077.4482172606058</v>
      </c>
      <c r="F58" s="91">
        <v>9004.4114637992825</v>
      </c>
      <c r="G58" s="1006">
        <v>0.81112190124757477</v>
      </c>
      <c r="H58" s="92">
        <v>228.15498241500586</v>
      </c>
      <c r="I58" s="92">
        <v>1.6881971864066709</v>
      </c>
      <c r="J58" s="93">
        <v>-5.3799223516361616</v>
      </c>
      <c r="K58" s="93">
        <v>9.8698293317905694</v>
      </c>
      <c r="L58" s="1007">
        <v>-5.4212940336247684E-2</v>
      </c>
    </row>
    <row r="59" spans="1:12" ht="15">
      <c r="A59" s="46" t="s">
        <v>24</v>
      </c>
      <c r="B59" s="47" t="s">
        <v>101</v>
      </c>
      <c r="C59" s="101">
        <v>8371.6607843137244</v>
      </c>
      <c r="D59" s="101">
        <v>8218.8656862745102</v>
      </c>
      <c r="E59" s="102">
        <v>8539.0939999999991</v>
      </c>
      <c r="F59" s="102">
        <v>8383.2430000000004</v>
      </c>
      <c r="G59" s="1013">
        <v>1.8590776862843976</v>
      </c>
      <c r="H59" s="103">
        <v>216.2</v>
      </c>
      <c r="I59" s="103">
        <v>1.6455101081335215</v>
      </c>
      <c r="J59" s="104">
        <v>5.1255230125523017</v>
      </c>
      <c r="K59" s="104">
        <v>5.8142898466878794</v>
      </c>
      <c r="L59" s="1014">
        <v>0.55229072735718798</v>
      </c>
    </row>
    <row r="60" spans="1:12" ht="15">
      <c r="A60" s="46" t="s">
        <v>24</v>
      </c>
      <c r="B60" s="47" t="s">
        <v>38</v>
      </c>
      <c r="C60" s="79">
        <v>9323.7352941176468</v>
      </c>
      <c r="D60" s="79">
        <v>9313.3294117647056</v>
      </c>
      <c r="E60" s="80">
        <v>9510.2099999999991</v>
      </c>
      <c r="F60" s="80">
        <v>9499.5959999999995</v>
      </c>
      <c r="G60" s="999">
        <v>0.11173106730012075</v>
      </c>
      <c r="H60" s="81">
        <v>238.9</v>
      </c>
      <c r="I60" s="81">
        <v>3.46470333477696</v>
      </c>
      <c r="J60" s="89">
        <v>-19.461077844311379</v>
      </c>
      <c r="K60" s="89">
        <v>3.1125253109632629</v>
      </c>
      <c r="L60" s="1005">
        <v>-0.5642690527531613</v>
      </c>
    </row>
    <row r="61" spans="1:12" ht="15.75" thickBot="1">
      <c r="A61" s="46" t="s">
        <v>24</v>
      </c>
      <c r="B61" s="47" t="s">
        <v>39</v>
      </c>
      <c r="C61" s="79">
        <v>10283.592156862744</v>
      </c>
      <c r="D61" s="79">
        <v>9869.7058823529405</v>
      </c>
      <c r="E61" s="80">
        <v>10489.263999999999</v>
      </c>
      <c r="F61" s="80">
        <v>10067.1</v>
      </c>
      <c r="G61" s="999">
        <v>4.1935016042355677</v>
      </c>
      <c r="H61" s="81">
        <v>266.39999999999998</v>
      </c>
      <c r="I61" s="81">
        <v>1.5630956919557626</v>
      </c>
      <c r="J61" s="89">
        <v>-8.938547486033519</v>
      </c>
      <c r="K61" s="89">
        <v>0.94301417413942723</v>
      </c>
      <c r="L61" s="1005">
        <v>-4.2234614940273363E-2</v>
      </c>
    </row>
    <row r="62" spans="1:12" ht="15.75" thickBot="1">
      <c r="A62" s="51"/>
      <c r="B62" s="52"/>
      <c r="C62" s="96"/>
      <c r="D62" s="96"/>
      <c r="E62" s="96"/>
      <c r="F62" s="96"/>
      <c r="G62" s="1009"/>
      <c r="H62" s="97"/>
      <c r="I62" s="97"/>
      <c r="J62" s="97"/>
      <c r="K62" s="97"/>
      <c r="L62" s="1010"/>
    </row>
    <row r="63" spans="1:12" ht="14.25">
      <c r="A63" s="44" t="s">
        <v>116</v>
      </c>
      <c r="B63" s="48" t="s">
        <v>25</v>
      </c>
      <c r="C63" s="90">
        <v>13840.730285932827</v>
      </c>
      <c r="D63" s="90">
        <v>13856.791143768753</v>
      </c>
      <c r="E63" s="91">
        <v>14117.544891651483</v>
      </c>
      <c r="F63" s="91">
        <v>14133.926966644129</v>
      </c>
      <c r="G63" s="1006">
        <v>-0.11590603963998701</v>
      </c>
      <c r="H63" s="92">
        <v>338.04130434782604</v>
      </c>
      <c r="I63" s="92">
        <v>1.7018416018506055</v>
      </c>
      <c r="J63" s="93">
        <v>3.3707865168539324</v>
      </c>
      <c r="K63" s="93">
        <v>1.596760196702343</v>
      </c>
      <c r="L63" s="1007">
        <v>0.12714328785161655</v>
      </c>
    </row>
    <row r="64" spans="1:12" ht="15">
      <c r="A64" s="46" t="s">
        <v>116</v>
      </c>
      <c r="B64" s="47" t="s">
        <v>26</v>
      </c>
      <c r="C64" s="79">
        <v>13704.957843137256</v>
      </c>
      <c r="D64" s="79">
        <v>14139.797058823529</v>
      </c>
      <c r="E64" s="80">
        <v>13979.057000000001</v>
      </c>
      <c r="F64" s="80">
        <v>14422.593000000001</v>
      </c>
      <c r="G64" s="999">
        <v>-3.0752861153330753</v>
      </c>
      <c r="H64" s="81">
        <v>319.39999999999998</v>
      </c>
      <c r="I64" s="81">
        <v>-2.2344658708295109</v>
      </c>
      <c r="J64" s="89">
        <v>9.0909090909090917</v>
      </c>
      <c r="K64" s="89">
        <v>0.20827306913508825</v>
      </c>
      <c r="L64" s="1005">
        <v>2.6635024220953513E-2</v>
      </c>
    </row>
    <row r="65" spans="1:12" ht="15">
      <c r="A65" s="46" t="s">
        <v>116</v>
      </c>
      <c r="B65" s="47" t="s">
        <v>27</v>
      </c>
      <c r="C65" s="79">
        <v>13816.736274509803</v>
      </c>
      <c r="D65" s="79">
        <v>13806.893137254903</v>
      </c>
      <c r="E65" s="80">
        <v>14093.071</v>
      </c>
      <c r="F65" s="80">
        <v>14083.031000000001</v>
      </c>
      <c r="G65" s="999">
        <v>7.1291471274891424E-2</v>
      </c>
      <c r="H65" s="81">
        <v>332.7</v>
      </c>
      <c r="I65" s="81">
        <v>1.309378806333743</v>
      </c>
      <c r="J65" s="89">
        <v>0.74626865671641784</v>
      </c>
      <c r="K65" s="89">
        <v>0.78102400925658089</v>
      </c>
      <c r="L65" s="1005">
        <v>4.3463463241609546E-2</v>
      </c>
    </row>
    <row r="66" spans="1:12" ht="15">
      <c r="A66" s="46" t="s">
        <v>116</v>
      </c>
      <c r="B66" s="47" t="s">
        <v>34</v>
      </c>
      <c r="C66" s="79">
        <v>13912.272549019608</v>
      </c>
      <c r="D66" s="79">
        <v>13831.60588235294</v>
      </c>
      <c r="E66" s="80">
        <v>14190.518</v>
      </c>
      <c r="F66" s="80">
        <v>14108.237999999999</v>
      </c>
      <c r="G66" s="999">
        <v>0.58320535845794963</v>
      </c>
      <c r="H66" s="81">
        <v>351.3</v>
      </c>
      <c r="I66" s="81">
        <v>3.4452296819787955</v>
      </c>
      <c r="J66" s="89">
        <v>5</v>
      </c>
      <c r="K66" s="89">
        <v>0.60746311831067401</v>
      </c>
      <c r="L66" s="1005">
        <v>5.7044800389053574E-2</v>
      </c>
    </row>
    <row r="67" spans="1:12" ht="14.25">
      <c r="A67" s="44" t="s">
        <v>116</v>
      </c>
      <c r="B67" s="48" t="s">
        <v>28</v>
      </c>
      <c r="C67" s="90">
        <v>13377.458170163776</v>
      </c>
      <c r="D67" s="90">
        <v>13374.465319044413</v>
      </c>
      <c r="E67" s="91">
        <v>13645.007333567051</v>
      </c>
      <c r="F67" s="91">
        <v>13641.954625425302</v>
      </c>
      <c r="G67" s="1006">
        <v>2.2377351527470658E-2</v>
      </c>
      <c r="H67" s="92">
        <v>305.63563492063491</v>
      </c>
      <c r="I67" s="92">
        <v>0.37178640602902319</v>
      </c>
      <c r="J67" s="93">
        <v>-1.098901098901099</v>
      </c>
      <c r="K67" s="93">
        <v>7.2895574197280872</v>
      </c>
      <c r="L67" s="1007">
        <v>0.27722804940664236</v>
      </c>
    </row>
    <row r="68" spans="1:12" ht="15">
      <c r="A68" s="46" t="s">
        <v>116</v>
      </c>
      <c r="B68" s="47" t="s">
        <v>29</v>
      </c>
      <c r="C68" s="79">
        <v>13285.784313725489</v>
      </c>
      <c r="D68" s="79">
        <v>12850.811764705883</v>
      </c>
      <c r="E68" s="80">
        <v>13551.5</v>
      </c>
      <c r="F68" s="80">
        <v>13107.828</v>
      </c>
      <c r="G68" s="999">
        <v>3.3847865565523176</v>
      </c>
      <c r="H68" s="81">
        <v>278.5</v>
      </c>
      <c r="I68" s="81">
        <v>2.1268793546021314</v>
      </c>
      <c r="J68" s="89">
        <v>-2.6315789473684208</v>
      </c>
      <c r="K68" s="89">
        <v>1.0702921608330922</v>
      </c>
      <c r="L68" s="1005">
        <v>2.4497356782013258E-2</v>
      </c>
    </row>
    <row r="69" spans="1:12" ht="15">
      <c r="A69" s="46" t="s">
        <v>116</v>
      </c>
      <c r="B69" s="47" t="s">
        <v>30</v>
      </c>
      <c r="C69" s="79">
        <v>13387.057843137256</v>
      </c>
      <c r="D69" s="79">
        <v>13472.360784313727</v>
      </c>
      <c r="E69" s="80">
        <v>13654.799000000001</v>
      </c>
      <c r="F69" s="80">
        <v>13741.808000000001</v>
      </c>
      <c r="G69" s="999">
        <v>-0.63316995842177404</v>
      </c>
      <c r="H69" s="81">
        <v>302.10000000000002</v>
      </c>
      <c r="I69" s="81">
        <v>-1.0481493612839792</v>
      </c>
      <c r="J69" s="89">
        <v>-3.9136302294197032</v>
      </c>
      <c r="K69" s="89">
        <v>4.1191784784495225</v>
      </c>
      <c r="L69" s="1005">
        <v>4.0578742650315469E-2</v>
      </c>
    </row>
    <row r="70" spans="1:12" ht="15">
      <c r="A70" s="46" t="s">
        <v>116</v>
      </c>
      <c r="B70" s="47" t="s">
        <v>35</v>
      </c>
      <c r="C70" s="79">
        <v>13399.894117647058</v>
      </c>
      <c r="D70" s="79">
        <v>13419.841176470587</v>
      </c>
      <c r="E70" s="80">
        <v>13667.892</v>
      </c>
      <c r="F70" s="80">
        <v>13688.237999999999</v>
      </c>
      <c r="G70" s="999">
        <v>-0.14863856107703236</v>
      </c>
      <c r="H70" s="81">
        <v>326.39999999999998</v>
      </c>
      <c r="I70" s="81">
        <v>1.8726591760299627</v>
      </c>
      <c r="J70" s="89">
        <v>5.8309037900874632</v>
      </c>
      <c r="K70" s="89">
        <v>2.1000867804454728</v>
      </c>
      <c r="L70" s="1005">
        <v>0.21215194997431475</v>
      </c>
    </row>
    <row r="71" spans="1:12" ht="14.25">
      <c r="A71" s="44" t="s">
        <v>116</v>
      </c>
      <c r="B71" s="48" t="s">
        <v>31</v>
      </c>
      <c r="C71" s="90">
        <v>12384.926269586074</v>
      </c>
      <c r="D71" s="90">
        <v>12441.196211034052</v>
      </c>
      <c r="E71" s="91">
        <v>12632.624794977795</v>
      </c>
      <c r="F71" s="91">
        <v>12690.020135254734</v>
      </c>
      <c r="G71" s="1006">
        <v>-0.452287227799472</v>
      </c>
      <c r="H71" s="92">
        <v>270.42436681222711</v>
      </c>
      <c r="I71" s="92">
        <v>0.57800668126280641</v>
      </c>
      <c r="J71" s="93">
        <v>1.2826183104820876</v>
      </c>
      <c r="K71" s="93">
        <v>13.248481342204224</v>
      </c>
      <c r="L71" s="1007">
        <v>0.80352317399638551</v>
      </c>
    </row>
    <row r="72" spans="1:12" ht="15">
      <c r="A72" s="46" t="s">
        <v>116</v>
      </c>
      <c r="B72" s="47" t="s">
        <v>32</v>
      </c>
      <c r="C72" s="79">
        <v>11878.044117647058</v>
      </c>
      <c r="D72" s="79">
        <v>11983.283333333333</v>
      </c>
      <c r="E72" s="80">
        <v>12115.605</v>
      </c>
      <c r="F72" s="80">
        <v>12222.949000000001</v>
      </c>
      <c r="G72" s="999">
        <v>-0.87821686894055573</v>
      </c>
      <c r="H72" s="81">
        <v>236.3</v>
      </c>
      <c r="I72" s="81">
        <v>-0.58897770298694885</v>
      </c>
      <c r="J72" s="89">
        <v>-3.669724770642202</v>
      </c>
      <c r="K72" s="89">
        <v>3.0373155915533698</v>
      </c>
      <c r="L72" s="1005">
        <v>3.7535758880538506E-2</v>
      </c>
    </row>
    <row r="73" spans="1:12" ht="15">
      <c r="A73" s="46" t="s">
        <v>116</v>
      </c>
      <c r="B73" s="47" t="s">
        <v>33</v>
      </c>
      <c r="C73" s="79">
        <v>12530.48725490196</v>
      </c>
      <c r="D73" s="79">
        <v>12565.388235294118</v>
      </c>
      <c r="E73" s="80">
        <v>12781.097</v>
      </c>
      <c r="F73" s="80">
        <v>12816.696</v>
      </c>
      <c r="G73" s="999">
        <v>-0.27775489096409994</v>
      </c>
      <c r="H73" s="81">
        <v>273.89999999999998</v>
      </c>
      <c r="I73" s="81">
        <v>0.58758721997795293</v>
      </c>
      <c r="J73" s="81">
        <v>6.4641744548286599</v>
      </c>
      <c r="K73" s="81">
        <v>7.9085912641018217</v>
      </c>
      <c r="L73" s="1000">
        <v>0.84122006198821531</v>
      </c>
    </row>
    <row r="74" spans="1:12" ht="15.75" thickBot="1">
      <c r="A74" s="56" t="s">
        <v>116</v>
      </c>
      <c r="B74" s="57" t="s">
        <v>36</v>
      </c>
      <c r="C74" s="82">
        <v>12454.236274509803</v>
      </c>
      <c r="D74" s="82">
        <v>12564.695098039216</v>
      </c>
      <c r="E74" s="83">
        <v>12703.321</v>
      </c>
      <c r="F74" s="83">
        <v>12815.989</v>
      </c>
      <c r="G74" s="1001">
        <v>-0.87912060473834419</v>
      </c>
      <c r="H74" s="84">
        <v>303.5</v>
      </c>
      <c r="I74" s="84">
        <v>1.8456375838926176</v>
      </c>
      <c r="J74" s="84">
        <v>-7.8703703703703702</v>
      </c>
      <c r="K74" s="84">
        <v>2.3025744865490307</v>
      </c>
      <c r="L74" s="1002">
        <v>-7.5232646872369191E-2</v>
      </c>
    </row>
    <row r="75" spans="1:12">
      <c r="A75" s="4"/>
      <c r="B75" s="4"/>
      <c r="C75" s="1094"/>
      <c r="D75" s="1094"/>
      <c r="E75" s="1094"/>
      <c r="F75" s="1094"/>
      <c r="G75" s="1095"/>
      <c r="H75" s="1095"/>
      <c r="I75" s="1095"/>
      <c r="J75" s="1095"/>
      <c r="K75" s="1095"/>
      <c r="L75" s="65"/>
    </row>
    <row r="76" spans="1:12" ht="13.5" thickBot="1">
      <c r="G76" s="65"/>
      <c r="H76" s="65"/>
      <c r="I76" s="65"/>
      <c r="J76" s="65"/>
      <c r="K76" s="65"/>
      <c r="L76" s="1096"/>
    </row>
    <row r="77" spans="1:12" ht="21" thickBot="1">
      <c r="A77" s="963" t="s">
        <v>333</v>
      </c>
      <c r="B77" s="954"/>
      <c r="C77" s="954"/>
      <c r="D77" s="954"/>
      <c r="E77" s="954"/>
      <c r="F77" s="954"/>
      <c r="G77" s="1068"/>
      <c r="H77" s="1068"/>
      <c r="I77" s="1068"/>
      <c r="J77" s="1068"/>
      <c r="K77" s="1068"/>
      <c r="L77" s="1069"/>
    </row>
    <row r="78" spans="1:12" ht="12.75" customHeight="1">
      <c r="A78" s="27"/>
      <c r="B78" s="28"/>
      <c r="C78" s="3" t="s">
        <v>9</v>
      </c>
      <c r="D78" s="3" t="s">
        <v>9</v>
      </c>
      <c r="E78" s="3"/>
      <c r="F78" s="3"/>
      <c r="G78" s="955"/>
      <c r="H78" s="1362" t="s">
        <v>10</v>
      </c>
      <c r="I78" s="1363"/>
      <c r="J78" s="986" t="s">
        <v>11</v>
      </c>
      <c r="K78" s="956" t="s">
        <v>12</v>
      </c>
      <c r="L78" s="957"/>
    </row>
    <row r="79" spans="1:12" ht="15.75" customHeight="1">
      <c r="A79" s="29" t="s">
        <v>13</v>
      </c>
      <c r="B79" s="30" t="s">
        <v>14</v>
      </c>
      <c r="C79" s="958" t="s">
        <v>40</v>
      </c>
      <c r="D79" s="958" t="s">
        <v>40</v>
      </c>
      <c r="E79" s="959" t="s">
        <v>41</v>
      </c>
      <c r="F79" s="960"/>
      <c r="G79" s="987"/>
      <c r="H79" s="1360" t="s">
        <v>15</v>
      </c>
      <c r="I79" s="1361"/>
      <c r="J79" s="988" t="s">
        <v>16</v>
      </c>
      <c r="K79" s="961" t="s">
        <v>17</v>
      </c>
      <c r="L79" s="962"/>
    </row>
    <row r="80" spans="1:12" ht="26.25" thickBot="1">
      <c r="A80" s="31" t="s">
        <v>18</v>
      </c>
      <c r="B80" s="32" t="s">
        <v>19</v>
      </c>
      <c r="C80" s="877" t="s">
        <v>492</v>
      </c>
      <c r="D80" s="1280" t="s">
        <v>484</v>
      </c>
      <c r="E80" s="952" t="s">
        <v>492</v>
      </c>
      <c r="F80" s="1254" t="s">
        <v>484</v>
      </c>
      <c r="G80" s="985" t="s">
        <v>20</v>
      </c>
      <c r="H80" s="66" t="s">
        <v>492</v>
      </c>
      <c r="I80" s="890" t="s">
        <v>20</v>
      </c>
      <c r="J80" s="989" t="s">
        <v>20</v>
      </c>
      <c r="K80" s="953" t="s">
        <v>492</v>
      </c>
      <c r="L80" s="990" t="s">
        <v>21</v>
      </c>
    </row>
    <row r="81" spans="1:12" ht="15" thickBot="1">
      <c r="A81" s="33" t="s">
        <v>22</v>
      </c>
      <c r="B81" s="34" t="s">
        <v>23</v>
      </c>
      <c r="C81" s="67">
        <v>12520.801778138197</v>
      </c>
      <c r="D81" s="67">
        <v>12475.615712900502</v>
      </c>
      <c r="E81" s="68">
        <v>12771.217813700961</v>
      </c>
      <c r="F81" s="1255">
        <v>12725.128027158513</v>
      </c>
      <c r="G81" s="991">
        <v>0.36219507139010132</v>
      </c>
      <c r="H81" s="69">
        <v>317.37225648933435</v>
      </c>
      <c r="I81" s="69">
        <v>0.27965212862079158</v>
      </c>
      <c r="J81" s="70">
        <v>-17.703045685279186</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12808.531394175317</v>
      </c>
      <c r="D83" s="72">
        <v>10934.678117647059</v>
      </c>
      <c r="E83" s="73">
        <v>13064.702022058824</v>
      </c>
      <c r="F83" s="73">
        <v>11153.37168</v>
      </c>
      <c r="G83" s="995">
        <v>17.136794118375722</v>
      </c>
      <c r="H83" s="74">
        <v>272</v>
      </c>
      <c r="I83" s="74">
        <v>49.614961496149625</v>
      </c>
      <c r="J83" s="74">
        <v>-54.54545454545454</v>
      </c>
      <c r="K83" s="74">
        <v>6.4250835260858397E-2</v>
      </c>
      <c r="L83" s="996">
        <v>-5.2077421930342954E-2</v>
      </c>
    </row>
    <row r="84" spans="1:12" ht="15">
      <c r="A84" s="46" t="s">
        <v>108</v>
      </c>
      <c r="B84" s="75" t="s">
        <v>23</v>
      </c>
      <c r="C84" s="76">
        <v>13239.912235430485</v>
      </c>
      <c r="D84" s="76">
        <v>13109.292783348177</v>
      </c>
      <c r="E84" s="77">
        <v>13504.710480139096</v>
      </c>
      <c r="F84" s="77">
        <v>13371.47863901514</v>
      </c>
      <c r="G84" s="997">
        <v>0.9963882433705834</v>
      </c>
      <c r="H84" s="78">
        <v>347.21483622350672</v>
      </c>
      <c r="I84" s="78">
        <v>0.73028065636057637</v>
      </c>
      <c r="J84" s="78">
        <v>-23.769889840881273</v>
      </c>
      <c r="K84" s="78">
        <v>40.0154202004626</v>
      </c>
      <c r="L84" s="998">
        <v>-3.184664401906268</v>
      </c>
    </row>
    <row r="85" spans="1:12" ht="15">
      <c r="A85" s="39" t="s">
        <v>109</v>
      </c>
      <c r="B85" s="40" t="s">
        <v>23</v>
      </c>
      <c r="C85" s="79">
        <v>13087.508675232428</v>
      </c>
      <c r="D85" s="79">
        <v>13070.482853561436</v>
      </c>
      <c r="E85" s="80">
        <v>13349.258848737076</v>
      </c>
      <c r="F85" s="80">
        <v>13331.892510632664</v>
      </c>
      <c r="G85" s="999">
        <v>0.13026161207466491</v>
      </c>
      <c r="H85" s="81">
        <v>381.18956043956047</v>
      </c>
      <c r="I85" s="81">
        <v>-0.76639981356208398</v>
      </c>
      <c r="J85" s="81">
        <v>-17.740112994350284</v>
      </c>
      <c r="K85" s="81">
        <v>9.3549216139809825</v>
      </c>
      <c r="L85" s="1000">
        <v>-4.2154418565800711E-3</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10648.337804458573</v>
      </c>
      <c r="D87" s="79">
        <v>10511.962434134522</v>
      </c>
      <c r="E87" s="80">
        <v>10861.304560547745</v>
      </c>
      <c r="F87" s="80">
        <v>10722.201682817213</v>
      </c>
      <c r="G87" s="999">
        <v>1.2973350235842989</v>
      </c>
      <c r="H87" s="81">
        <v>276.61029476462824</v>
      </c>
      <c r="I87" s="81">
        <v>2.1482373795915968</v>
      </c>
      <c r="J87" s="81">
        <v>-13.27737504769172</v>
      </c>
      <c r="K87" s="81">
        <v>29.208429709586227</v>
      </c>
      <c r="L87" s="1000">
        <v>1.4905786097554348</v>
      </c>
    </row>
    <row r="88" spans="1:12" ht="15.75" thickBot="1">
      <c r="A88" s="41" t="s">
        <v>111</v>
      </c>
      <c r="B88" s="42" t="s">
        <v>23</v>
      </c>
      <c r="C88" s="82">
        <v>13024.166588537781</v>
      </c>
      <c r="D88" s="82">
        <v>13042.881224527113</v>
      </c>
      <c r="E88" s="83">
        <v>13284.649920308537</v>
      </c>
      <c r="F88" s="83">
        <v>13303.738849017655</v>
      </c>
      <c r="G88" s="1001">
        <v>-0.14348544364674751</v>
      </c>
      <c r="H88" s="84">
        <v>289.38790613718407</v>
      </c>
      <c r="I88" s="84">
        <v>0.67898889230522175</v>
      </c>
      <c r="J88" s="84">
        <v>-10.355987055016183</v>
      </c>
      <c r="K88" s="84">
        <v>21.356977640709328</v>
      </c>
      <c r="L88" s="1002">
        <v>1.7503786559377552</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99</v>
      </c>
      <c r="E90" s="86" t="s">
        <v>99</v>
      </c>
      <c r="F90" s="86" t="s">
        <v>99</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99</v>
      </c>
      <c r="E92" s="80" t="s">
        <v>99</v>
      </c>
      <c r="F92" s="80" t="s">
        <v>99</v>
      </c>
      <c r="G92" s="999" t="s">
        <v>99</v>
      </c>
      <c r="H92" s="81" t="s">
        <v>99</v>
      </c>
      <c r="I92" s="81" t="s">
        <v>99</v>
      </c>
      <c r="J92" s="89" t="s">
        <v>99</v>
      </c>
      <c r="K92" s="89" t="s">
        <v>99</v>
      </c>
      <c r="L92" s="1005" t="s">
        <v>99</v>
      </c>
    </row>
    <row r="93" spans="1:12" ht="14.25">
      <c r="A93" s="44" t="s">
        <v>112</v>
      </c>
      <c r="B93" s="48" t="s">
        <v>28</v>
      </c>
      <c r="C93" s="90" t="s">
        <v>253</v>
      </c>
      <c r="D93" s="90" t="s">
        <v>99</v>
      </c>
      <c r="E93" s="91" t="s">
        <v>253</v>
      </c>
      <c r="F93" s="91" t="s">
        <v>99</v>
      </c>
      <c r="G93" s="1006" t="s">
        <v>99</v>
      </c>
      <c r="H93" s="92" t="s">
        <v>253</v>
      </c>
      <c r="I93" s="92" t="s">
        <v>99</v>
      </c>
      <c r="J93" s="93" t="s">
        <v>99</v>
      </c>
      <c r="K93" s="93">
        <v>2.5700334104343359E-2</v>
      </c>
      <c r="L93" s="1007" t="s">
        <v>99</v>
      </c>
    </row>
    <row r="94" spans="1:12" ht="15">
      <c r="A94" s="46" t="s">
        <v>112</v>
      </c>
      <c r="B94" s="47" t="s">
        <v>29</v>
      </c>
      <c r="C94" s="79" t="s">
        <v>253</v>
      </c>
      <c r="D94" s="79" t="s">
        <v>99</v>
      </c>
      <c r="E94" s="80" t="s">
        <v>253</v>
      </c>
      <c r="F94" s="80" t="s">
        <v>99</v>
      </c>
      <c r="G94" s="999" t="s">
        <v>99</v>
      </c>
      <c r="H94" s="81" t="s">
        <v>253</v>
      </c>
      <c r="I94" s="81" t="s">
        <v>99</v>
      </c>
      <c r="J94" s="89" t="s">
        <v>99</v>
      </c>
      <c r="K94" s="89">
        <v>1.2850167052171679E-2</v>
      </c>
      <c r="L94" s="1005" t="s">
        <v>99</v>
      </c>
    </row>
    <row r="95" spans="1:12" ht="15">
      <c r="A95" s="46" t="s">
        <v>112</v>
      </c>
      <c r="B95" s="47" t="s">
        <v>30</v>
      </c>
      <c r="C95" s="79" t="s">
        <v>253</v>
      </c>
      <c r="D95" s="79" t="s">
        <v>99</v>
      </c>
      <c r="E95" s="80" t="s">
        <v>253</v>
      </c>
      <c r="F95" s="80" t="s">
        <v>99</v>
      </c>
      <c r="G95" s="999" t="s">
        <v>99</v>
      </c>
      <c r="H95" s="81" t="s">
        <v>253</v>
      </c>
      <c r="I95" s="81" t="s">
        <v>99</v>
      </c>
      <c r="J95" s="89" t="s">
        <v>99</v>
      </c>
      <c r="K95" s="89">
        <v>1.2850167052171679E-2</v>
      </c>
      <c r="L95" s="1005" t="s">
        <v>99</v>
      </c>
    </row>
    <row r="96" spans="1:12" ht="14.25">
      <c r="A96" s="44" t="s">
        <v>112</v>
      </c>
      <c r="B96" s="48" t="s">
        <v>31</v>
      </c>
      <c r="C96" s="90">
        <v>12633.299019607844</v>
      </c>
      <c r="D96" s="90">
        <v>10934.678117647059</v>
      </c>
      <c r="E96" s="91">
        <v>12885.965000000002</v>
      </c>
      <c r="F96" s="91">
        <v>11153.37168</v>
      </c>
      <c r="G96" s="1006">
        <v>15.534256095014326</v>
      </c>
      <c r="H96" s="92">
        <v>250</v>
      </c>
      <c r="I96" s="92">
        <v>37.513751375137531</v>
      </c>
      <c r="J96" s="93">
        <v>-72.727272727272734</v>
      </c>
      <c r="K96" s="93">
        <v>3.8550501156515031E-2</v>
      </c>
      <c r="L96" s="1007">
        <v>-7.7777756034686313E-2</v>
      </c>
    </row>
    <row r="97" spans="1:12" ht="15">
      <c r="A97" s="46" t="s">
        <v>112</v>
      </c>
      <c r="B97" s="47" t="s">
        <v>32</v>
      </c>
      <c r="C97" s="79">
        <v>12633.299019607843</v>
      </c>
      <c r="D97" s="79">
        <v>10413.741176470588</v>
      </c>
      <c r="E97" s="80">
        <v>12885.965</v>
      </c>
      <c r="F97" s="80">
        <v>10622.016</v>
      </c>
      <c r="G97" s="999">
        <v>21.313741195644976</v>
      </c>
      <c r="H97" s="81">
        <v>250</v>
      </c>
      <c r="I97" s="81">
        <v>54.130702836004943</v>
      </c>
      <c r="J97" s="89">
        <v>-66.666666666666657</v>
      </c>
      <c r="K97" s="89">
        <v>3.8550501156515031E-2</v>
      </c>
      <c r="L97" s="1005">
        <v>-5.6627163818104266E-2</v>
      </c>
    </row>
    <row r="98" spans="1:12" ht="15.75" thickBot="1">
      <c r="A98" s="49" t="s">
        <v>112</v>
      </c>
      <c r="B98" s="50" t="s">
        <v>33</v>
      </c>
      <c r="C98" s="94" t="s">
        <v>99</v>
      </c>
      <c r="D98" s="94">
        <v>12343.13725490196</v>
      </c>
      <c r="E98" s="95" t="s">
        <v>99</v>
      </c>
      <c r="F98" s="95">
        <v>12590</v>
      </c>
      <c r="G98" s="1008" t="s">
        <v>99</v>
      </c>
      <c r="H98" s="89" t="s">
        <v>99</v>
      </c>
      <c r="I98" s="89" t="s">
        <v>99</v>
      </c>
      <c r="J98" s="89" t="s">
        <v>99</v>
      </c>
      <c r="K98" s="89" t="s">
        <v>99</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13629.543063041949</v>
      </c>
      <c r="D100" s="85">
        <v>13319.554221858905</v>
      </c>
      <c r="E100" s="86">
        <v>13902.133924302789</v>
      </c>
      <c r="F100" s="86">
        <v>13585.945306296084</v>
      </c>
      <c r="G100" s="1003">
        <v>2.3273214404902309</v>
      </c>
      <c r="H100" s="87">
        <v>398.9377483443709</v>
      </c>
      <c r="I100" s="87">
        <v>-2.7058362988307763</v>
      </c>
      <c r="J100" s="88">
        <v>17.054263565891471</v>
      </c>
      <c r="K100" s="88">
        <v>1.9403752248779234</v>
      </c>
      <c r="L100" s="1004">
        <v>0.57616202690838025</v>
      </c>
    </row>
    <row r="101" spans="1:12" ht="15">
      <c r="A101" s="46" t="s">
        <v>113</v>
      </c>
      <c r="B101" s="47" t="s">
        <v>26</v>
      </c>
      <c r="C101" s="79">
        <v>13618.27843137255</v>
      </c>
      <c r="D101" s="79">
        <v>13349.919607843136</v>
      </c>
      <c r="E101" s="80">
        <v>13890.644</v>
      </c>
      <c r="F101" s="80">
        <v>13616.918</v>
      </c>
      <c r="G101" s="999">
        <v>2.0101905585390214</v>
      </c>
      <c r="H101" s="81">
        <v>397.2</v>
      </c>
      <c r="I101" s="81">
        <v>-1.5369360436291495</v>
      </c>
      <c r="J101" s="89">
        <v>4.8192771084337354</v>
      </c>
      <c r="K101" s="89">
        <v>1.1179645335389361</v>
      </c>
      <c r="L101" s="1005">
        <v>0.24021495655078051</v>
      </c>
    </row>
    <row r="102" spans="1:12" ht="15">
      <c r="A102" s="46" t="s">
        <v>113</v>
      </c>
      <c r="B102" s="47" t="s">
        <v>27</v>
      </c>
      <c r="C102" s="79">
        <v>13644.702941176471</v>
      </c>
      <c r="D102" s="79">
        <v>13267.177450980393</v>
      </c>
      <c r="E102" s="80">
        <v>13917.597</v>
      </c>
      <c r="F102" s="80">
        <v>13532.521000000001</v>
      </c>
      <c r="G102" s="999">
        <v>2.8455599662472282</v>
      </c>
      <c r="H102" s="81">
        <v>401.3</v>
      </c>
      <c r="I102" s="81">
        <v>-4.9052132701421769</v>
      </c>
      <c r="J102" s="89">
        <v>39.130434782608695</v>
      </c>
      <c r="K102" s="89">
        <v>0.82241069133898748</v>
      </c>
      <c r="L102" s="1005">
        <v>0.33594707035759996</v>
      </c>
    </row>
    <row r="103" spans="1:12" ht="14.25">
      <c r="A103" s="44" t="s">
        <v>113</v>
      </c>
      <c r="B103" s="48" t="s">
        <v>28</v>
      </c>
      <c r="C103" s="90">
        <v>13517.695944984163</v>
      </c>
      <c r="D103" s="90">
        <v>13349.739385839963</v>
      </c>
      <c r="E103" s="91">
        <v>13788.049863883847</v>
      </c>
      <c r="F103" s="91">
        <v>13616.734173556762</v>
      </c>
      <c r="G103" s="1006">
        <v>1.2581261273336299</v>
      </c>
      <c r="H103" s="92">
        <v>373.78778833107191</v>
      </c>
      <c r="I103" s="92">
        <v>-0.30104503229519641</v>
      </c>
      <c r="J103" s="93">
        <v>-15.18987341772152</v>
      </c>
      <c r="K103" s="93">
        <v>9.4705731174505274</v>
      </c>
      <c r="L103" s="1007">
        <v>0.28064079934562081</v>
      </c>
    </row>
    <row r="104" spans="1:12" ht="15">
      <c r="A104" s="46" t="s">
        <v>113</v>
      </c>
      <c r="B104" s="47" t="s">
        <v>29</v>
      </c>
      <c r="C104" s="79">
        <v>13723.299019607843</v>
      </c>
      <c r="D104" s="79">
        <v>13423.930392156863</v>
      </c>
      <c r="E104" s="80">
        <v>13997.764999999999</v>
      </c>
      <c r="F104" s="80">
        <v>13692.409</v>
      </c>
      <c r="G104" s="999">
        <v>2.2301115895676191</v>
      </c>
      <c r="H104" s="81">
        <v>365.8</v>
      </c>
      <c r="I104" s="81">
        <v>0.32912781130005175</v>
      </c>
      <c r="J104" s="89">
        <v>-17.679558011049721</v>
      </c>
      <c r="K104" s="89">
        <v>5.74402467232074</v>
      </c>
      <c r="L104" s="1005">
        <v>1.6388855187097207E-3</v>
      </c>
    </row>
    <row r="105" spans="1:12" ht="15">
      <c r="A105" s="46" t="s">
        <v>113</v>
      </c>
      <c r="B105" s="47" t="s">
        <v>30</v>
      </c>
      <c r="C105" s="79">
        <v>13217.416666666666</v>
      </c>
      <c r="D105" s="79">
        <v>13234.822549019607</v>
      </c>
      <c r="E105" s="80">
        <v>13481.764999999999</v>
      </c>
      <c r="F105" s="80">
        <v>13499.519</v>
      </c>
      <c r="G105" s="999">
        <v>-0.13151579697025365</v>
      </c>
      <c r="H105" s="81">
        <v>386.1</v>
      </c>
      <c r="I105" s="81">
        <v>-1.530221882172915</v>
      </c>
      <c r="J105" s="89">
        <v>-11.042944785276074</v>
      </c>
      <c r="K105" s="89">
        <v>3.726548445129787</v>
      </c>
      <c r="L105" s="1005">
        <v>0.2790019138269102</v>
      </c>
    </row>
    <row r="106" spans="1:12" ht="14.25">
      <c r="A106" s="44" t="s">
        <v>113</v>
      </c>
      <c r="B106" s="48" t="s">
        <v>31</v>
      </c>
      <c r="C106" s="90">
        <v>13105.778433923702</v>
      </c>
      <c r="D106" s="90">
        <v>13022.382501657159</v>
      </c>
      <c r="E106" s="91">
        <v>13367.894002602177</v>
      </c>
      <c r="F106" s="91">
        <v>13282.830151690303</v>
      </c>
      <c r="G106" s="1006">
        <v>0.64040456695179238</v>
      </c>
      <c r="H106" s="92">
        <v>334.90826594788859</v>
      </c>
      <c r="I106" s="92">
        <v>0.43412156301161597</v>
      </c>
      <c r="J106" s="93">
        <v>-27.89115646258503</v>
      </c>
      <c r="K106" s="93">
        <v>28.604471858134158</v>
      </c>
      <c r="L106" s="1007">
        <v>-4.0414672281602613</v>
      </c>
    </row>
    <row r="107" spans="1:12" ht="15">
      <c r="A107" s="46" t="s">
        <v>113</v>
      </c>
      <c r="B107" s="47" t="s">
        <v>32</v>
      </c>
      <c r="C107" s="79">
        <v>13181.707843137256</v>
      </c>
      <c r="D107" s="79">
        <v>13100.300980392158</v>
      </c>
      <c r="E107" s="80">
        <v>13445.342000000001</v>
      </c>
      <c r="F107" s="80">
        <v>13362.307000000001</v>
      </c>
      <c r="G107" s="999">
        <v>0.62141215585003284</v>
      </c>
      <c r="H107" s="81">
        <v>320.5</v>
      </c>
      <c r="I107" s="81">
        <v>6.2441461130186893E-2</v>
      </c>
      <c r="J107" s="89">
        <v>-30.866062437059416</v>
      </c>
      <c r="K107" s="89">
        <v>17.643279362631713</v>
      </c>
      <c r="L107" s="1005">
        <v>-3.3592587084342789</v>
      </c>
    </row>
    <row r="108" spans="1:12" ht="15.75" thickBot="1">
      <c r="A108" s="49" t="s">
        <v>113</v>
      </c>
      <c r="B108" s="50" t="s">
        <v>33</v>
      </c>
      <c r="C108" s="94">
        <v>12996.41274509804</v>
      </c>
      <c r="D108" s="94">
        <v>12896.325490196079</v>
      </c>
      <c r="E108" s="95">
        <v>13256.341</v>
      </c>
      <c r="F108" s="95">
        <v>13154.252</v>
      </c>
      <c r="G108" s="1008">
        <v>0.77609125931295786</v>
      </c>
      <c r="H108" s="89">
        <v>358.1</v>
      </c>
      <c r="I108" s="89">
        <v>0.25195968645017752</v>
      </c>
      <c r="J108" s="89">
        <v>-22.524977293369663</v>
      </c>
      <c r="K108" s="89">
        <v>10.961192495502441</v>
      </c>
      <c r="L108" s="1005">
        <v>-0.68220851972598417</v>
      </c>
    </row>
    <row r="109" spans="1:12" ht="15.75" thickBot="1">
      <c r="A109" s="51"/>
      <c r="B109" s="52"/>
      <c r="C109" s="96"/>
      <c r="D109" s="96"/>
      <c r="E109" s="96"/>
      <c r="F109" s="96"/>
      <c r="G109" s="1009"/>
      <c r="H109" s="97"/>
      <c r="I109" s="97"/>
      <c r="J109" s="97"/>
      <c r="K109" s="97"/>
      <c r="L109" s="1010"/>
    </row>
    <row r="110" spans="1:12" ht="15">
      <c r="A110" s="46" t="s">
        <v>114</v>
      </c>
      <c r="B110" s="53" t="s">
        <v>30</v>
      </c>
      <c r="C110" s="98">
        <v>13395.040196078431</v>
      </c>
      <c r="D110" s="98">
        <v>13336.928431372547</v>
      </c>
      <c r="E110" s="99">
        <v>13662.941000000001</v>
      </c>
      <c r="F110" s="99">
        <v>13603.666999999999</v>
      </c>
      <c r="G110" s="1011">
        <v>0.43572075088284101</v>
      </c>
      <c r="H110" s="100">
        <v>397.3</v>
      </c>
      <c r="I110" s="100">
        <v>-2.9318348399706817</v>
      </c>
      <c r="J110" s="100">
        <v>-16.666666666666664</v>
      </c>
      <c r="K110" s="100">
        <v>2.4415317399126191</v>
      </c>
      <c r="L110" s="1012">
        <v>3.0364227222263729E-2</v>
      </c>
    </row>
    <row r="111" spans="1:12" ht="15.75" thickBot="1">
      <c r="A111" s="49" t="s">
        <v>114</v>
      </c>
      <c r="B111" s="50" t="s">
        <v>33</v>
      </c>
      <c r="C111" s="94">
        <v>12972.60294117647</v>
      </c>
      <c r="D111" s="94">
        <v>12969.681372549019</v>
      </c>
      <c r="E111" s="95">
        <v>13232.055</v>
      </c>
      <c r="F111" s="95">
        <v>13229.075000000001</v>
      </c>
      <c r="G111" s="1008">
        <v>2.252614033860692E-2</v>
      </c>
      <c r="H111" s="89">
        <v>375.5</v>
      </c>
      <c r="I111" s="89">
        <v>2.663825253064005E-2</v>
      </c>
      <c r="J111" s="89">
        <v>-18.112633181126331</v>
      </c>
      <c r="K111" s="89">
        <v>6.9133898740683621</v>
      </c>
      <c r="L111" s="1005">
        <v>-3.4579669078845576E-2</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11743.010250337897</v>
      </c>
      <c r="D124" s="85">
        <v>11695.918256422408</v>
      </c>
      <c r="E124" s="86">
        <v>11977.870455344655</v>
      </c>
      <c r="F124" s="86">
        <v>11929.836621550856</v>
      </c>
      <c r="G124" s="1003">
        <v>0.40263614094284972</v>
      </c>
      <c r="H124" s="87">
        <v>349.99860139860141</v>
      </c>
      <c r="I124" s="87">
        <v>0.10494222008553607</v>
      </c>
      <c r="J124" s="88">
        <v>0.70422535211267612</v>
      </c>
      <c r="K124" s="88">
        <v>1.8375738884605499</v>
      </c>
      <c r="L124" s="1004">
        <v>0.33588184108322339</v>
      </c>
    </row>
    <row r="125" spans="1:12" ht="15">
      <c r="A125" s="46" t="s">
        <v>24</v>
      </c>
      <c r="B125" s="47" t="s">
        <v>29</v>
      </c>
      <c r="C125" s="79">
        <v>11521.520588235293</v>
      </c>
      <c r="D125" s="79">
        <v>11884.343137254902</v>
      </c>
      <c r="E125" s="80">
        <v>11751.950999999999</v>
      </c>
      <c r="F125" s="80">
        <v>12122.03</v>
      </c>
      <c r="G125" s="999">
        <v>-3.0529457524853636</v>
      </c>
      <c r="H125" s="81">
        <v>326.10000000000002</v>
      </c>
      <c r="I125" s="81">
        <v>4.8216007714561231</v>
      </c>
      <c r="J125" s="89">
        <v>0</v>
      </c>
      <c r="K125" s="89">
        <v>0.2313030069390902</v>
      </c>
      <c r="L125" s="1005">
        <v>4.0947676989851606E-2</v>
      </c>
    </row>
    <row r="126" spans="1:12" ht="15">
      <c r="A126" s="46" t="s">
        <v>24</v>
      </c>
      <c r="B126" s="47" t="s">
        <v>30</v>
      </c>
      <c r="C126" s="79">
        <v>11774.029411764706</v>
      </c>
      <c r="D126" s="79">
        <v>11760.09019607843</v>
      </c>
      <c r="E126" s="80">
        <v>12009.51</v>
      </c>
      <c r="F126" s="80">
        <v>11995.291999999999</v>
      </c>
      <c r="G126" s="999">
        <v>0.11852983653920852</v>
      </c>
      <c r="H126" s="81">
        <v>350</v>
      </c>
      <c r="I126" s="81">
        <v>1.6260162601626085</v>
      </c>
      <c r="J126" s="89">
        <v>-11.827956989247312</v>
      </c>
      <c r="K126" s="89">
        <v>1.0537136982780777</v>
      </c>
      <c r="L126" s="1005">
        <v>7.021116020701168E-2</v>
      </c>
    </row>
    <row r="127" spans="1:12" ht="15">
      <c r="A127" s="46" t="s">
        <v>24</v>
      </c>
      <c r="B127" s="47" t="s">
        <v>35</v>
      </c>
      <c r="C127" s="79">
        <v>11769.489215686275</v>
      </c>
      <c r="D127" s="79">
        <v>11437.132352941177</v>
      </c>
      <c r="E127" s="80">
        <v>12004.879000000001</v>
      </c>
      <c r="F127" s="80">
        <v>11665.875</v>
      </c>
      <c r="G127" s="999">
        <v>2.9059457606051908</v>
      </c>
      <c r="H127" s="81">
        <v>360</v>
      </c>
      <c r="I127" s="81">
        <v>-7.1446995099303567</v>
      </c>
      <c r="J127" s="89">
        <v>38.70967741935484</v>
      </c>
      <c r="K127" s="89">
        <v>0.5525571832433821</v>
      </c>
      <c r="L127" s="1005">
        <v>0.22472300388636007</v>
      </c>
    </row>
    <row r="128" spans="1:12" ht="14.25">
      <c r="A128" s="44" t="s">
        <v>24</v>
      </c>
      <c r="B128" s="48" t="s">
        <v>31</v>
      </c>
      <c r="C128" s="90">
        <v>11024.038786628073</v>
      </c>
      <c r="D128" s="90">
        <v>10977.111185831551</v>
      </c>
      <c r="E128" s="91">
        <v>11244.519562360634</v>
      </c>
      <c r="F128" s="91">
        <v>11196.653409548182</v>
      </c>
      <c r="G128" s="1006">
        <v>0.42750410378545123</v>
      </c>
      <c r="H128" s="92">
        <v>295.81574212893548</v>
      </c>
      <c r="I128" s="92">
        <v>2.0101544509808464</v>
      </c>
      <c r="J128" s="93">
        <v>-14.651311580294305</v>
      </c>
      <c r="K128" s="93">
        <v>17.142122847597019</v>
      </c>
      <c r="L128" s="1007">
        <v>0.61293503033813579</v>
      </c>
    </row>
    <row r="129" spans="1:12" ht="15">
      <c r="A129" s="46" t="s">
        <v>24</v>
      </c>
      <c r="B129" s="47" t="s">
        <v>32</v>
      </c>
      <c r="C129" s="79">
        <v>10623.089215686274</v>
      </c>
      <c r="D129" s="79">
        <v>10547.869607843137</v>
      </c>
      <c r="E129" s="80">
        <v>10835.550999999999</v>
      </c>
      <c r="F129" s="80">
        <v>10758.826999999999</v>
      </c>
      <c r="G129" s="999">
        <v>0.71312606848311777</v>
      </c>
      <c r="H129" s="81">
        <v>265.3</v>
      </c>
      <c r="I129" s="81">
        <v>1.6475095785440657</v>
      </c>
      <c r="J129" s="89">
        <v>-25.684931506849317</v>
      </c>
      <c r="K129" s="89">
        <v>5.5769725006425084</v>
      </c>
      <c r="L129" s="1005">
        <v>-0.59900042659945463</v>
      </c>
    </row>
    <row r="130" spans="1:12" ht="15">
      <c r="A130" s="46" t="s">
        <v>24</v>
      </c>
      <c r="B130" s="47" t="s">
        <v>33</v>
      </c>
      <c r="C130" s="79">
        <v>11181.26568627451</v>
      </c>
      <c r="D130" s="79">
        <v>11157.823529411764</v>
      </c>
      <c r="E130" s="80">
        <v>11404.891</v>
      </c>
      <c r="F130" s="80">
        <v>11380.98</v>
      </c>
      <c r="G130" s="999">
        <v>0.21009614286291745</v>
      </c>
      <c r="H130" s="81">
        <v>307.89999999999998</v>
      </c>
      <c r="I130" s="81">
        <v>1.8187830687830691</v>
      </c>
      <c r="J130" s="89">
        <v>-3.1652989449003512</v>
      </c>
      <c r="K130" s="89">
        <v>10.614237985093807</v>
      </c>
      <c r="L130" s="1005">
        <v>1.593510404721556</v>
      </c>
    </row>
    <row r="131" spans="1:12" ht="15">
      <c r="A131" s="46" t="s">
        <v>24</v>
      </c>
      <c r="B131" s="47" t="s">
        <v>36</v>
      </c>
      <c r="C131" s="79">
        <v>11269.774509803921</v>
      </c>
      <c r="D131" s="79">
        <v>11415.941176470587</v>
      </c>
      <c r="E131" s="80">
        <v>11495.17</v>
      </c>
      <c r="F131" s="80">
        <v>11644.26</v>
      </c>
      <c r="G131" s="999">
        <v>-1.2803733341577752</v>
      </c>
      <c r="H131" s="81">
        <v>339.9</v>
      </c>
      <c r="I131" s="81">
        <v>-0.1175433441081499</v>
      </c>
      <c r="J131" s="89">
        <v>-41.269841269841265</v>
      </c>
      <c r="K131" s="89">
        <v>0.95091236186070416</v>
      </c>
      <c r="L131" s="1005">
        <v>-0.38157494778396595</v>
      </c>
    </row>
    <row r="132" spans="1:12" ht="14.25">
      <c r="A132" s="44" t="s">
        <v>24</v>
      </c>
      <c r="B132" s="48" t="s">
        <v>37</v>
      </c>
      <c r="C132" s="90">
        <v>9545.19774078915</v>
      </c>
      <c r="D132" s="90">
        <v>9208.476658230129</v>
      </c>
      <c r="E132" s="91">
        <v>9736.1016956049334</v>
      </c>
      <c r="F132" s="91">
        <v>9392.6461913947314</v>
      </c>
      <c r="G132" s="1006">
        <v>3.6566426245765107</v>
      </c>
      <c r="H132" s="92">
        <v>231.24020100502514</v>
      </c>
      <c r="I132" s="92">
        <v>2.3998940887161995</v>
      </c>
      <c r="J132" s="93">
        <v>-13.100436681222707</v>
      </c>
      <c r="K132" s="93">
        <v>10.228732973528656</v>
      </c>
      <c r="L132" s="1007">
        <v>0.54176173833407049</v>
      </c>
    </row>
    <row r="133" spans="1:12" ht="15">
      <c r="A133" s="46" t="s">
        <v>24</v>
      </c>
      <c r="B133" s="47" t="s">
        <v>101</v>
      </c>
      <c r="C133" s="101">
        <v>8898.4401960784307</v>
      </c>
      <c r="D133" s="101">
        <v>8431.6911764705892</v>
      </c>
      <c r="E133" s="102">
        <v>9076.4089999999997</v>
      </c>
      <c r="F133" s="102">
        <v>8600.3250000000007</v>
      </c>
      <c r="G133" s="1013">
        <v>5.5356512689927282</v>
      </c>
      <c r="H133" s="103">
        <v>218</v>
      </c>
      <c r="I133" s="103">
        <v>3.3175355450236967</v>
      </c>
      <c r="J133" s="104">
        <v>-3.8759689922480618</v>
      </c>
      <c r="K133" s="104">
        <v>4.7802621434078647</v>
      </c>
      <c r="L133" s="1014">
        <v>0.68762254949923562</v>
      </c>
    </row>
    <row r="134" spans="1:12" ht="15">
      <c r="A134" s="46" t="s">
        <v>24</v>
      </c>
      <c r="B134" s="47" t="s">
        <v>38</v>
      </c>
      <c r="C134" s="79">
        <v>9842.3617647058836</v>
      </c>
      <c r="D134" s="79">
        <v>9631.6598039215678</v>
      </c>
      <c r="E134" s="80">
        <v>10039.209000000001</v>
      </c>
      <c r="F134" s="80">
        <v>9824.2929999999997</v>
      </c>
      <c r="G134" s="999">
        <v>2.1875976215286035</v>
      </c>
      <c r="H134" s="81">
        <v>235.3</v>
      </c>
      <c r="I134" s="81">
        <v>3.1113058720420783</v>
      </c>
      <c r="J134" s="89">
        <v>-25.490196078431371</v>
      </c>
      <c r="K134" s="89">
        <v>3.9064507838601901</v>
      </c>
      <c r="L134" s="1005">
        <v>-0.40827002832255088</v>
      </c>
    </row>
    <row r="135" spans="1:12" ht="15.75" thickBot="1">
      <c r="A135" s="46" t="s">
        <v>24</v>
      </c>
      <c r="B135" s="47" t="s">
        <v>39</v>
      </c>
      <c r="C135" s="79">
        <v>10537.133333333333</v>
      </c>
      <c r="D135" s="79">
        <v>9956.6833333333325</v>
      </c>
      <c r="E135" s="80">
        <v>10747.876</v>
      </c>
      <c r="F135" s="80">
        <v>10155.816999999999</v>
      </c>
      <c r="G135" s="999">
        <v>5.82975254477312</v>
      </c>
      <c r="H135" s="81">
        <v>262</v>
      </c>
      <c r="I135" s="81">
        <v>-1.2066365007541435</v>
      </c>
      <c r="J135" s="89">
        <v>-0.82644628099173556</v>
      </c>
      <c r="K135" s="89">
        <v>1.5420200462606015</v>
      </c>
      <c r="L135" s="1005">
        <v>0.26240921715738663</v>
      </c>
    </row>
    <row r="136" spans="1:12" ht="15.75" thickBot="1">
      <c r="A136" s="51"/>
      <c r="B136" s="52"/>
      <c r="C136" s="96"/>
      <c r="D136" s="96"/>
      <c r="E136" s="96"/>
      <c r="F136" s="96"/>
      <c r="G136" s="1009"/>
      <c r="H136" s="97"/>
      <c r="I136" s="97"/>
      <c r="J136" s="97"/>
      <c r="K136" s="97"/>
      <c r="L136" s="1010"/>
    </row>
    <row r="137" spans="1:12" ht="14.25">
      <c r="A137" s="44" t="s">
        <v>116</v>
      </c>
      <c r="B137" s="48" t="s">
        <v>25</v>
      </c>
      <c r="C137" s="90">
        <v>14243.211188285419</v>
      </c>
      <c r="D137" s="90">
        <v>14487.619292456717</v>
      </c>
      <c r="E137" s="91">
        <v>14528.075412051126</v>
      </c>
      <c r="F137" s="91">
        <v>14777.371678305852</v>
      </c>
      <c r="G137" s="1006">
        <v>-1.6870135750913569</v>
      </c>
      <c r="H137" s="92">
        <v>342.3145833333333</v>
      </c>
      <c r="I137" s="92">
        <v>0.71624160849598706</v>
      </c>
      <c r="J137" s="93">
        <v>5.4945054945054945</v>
      </c>
      <c r="K137" s="93">
        <v>1.233616037008481</v>
      </c>
      <c r="L137" s="1007">
        <v>0.27126409115399697</v>
      </c>
    </row>
    <row r="138" spans="1:12" ht="15">
      <c r="A138" s="46" t="s">
        <v>116</v>
      </c>
      <c r="B138" s="47" t="s">
        <v>26</v>
      </c>
      <c r="C138" s="79">
        <v>14154.063725490196</v>
      </c>
      <c r="D138" s="79">
        <v>14745.301960784314</v>
      </c>
      <c r="E138" s="80">
        <v>14437.145</v>
      </c>
      <c r="F138" s="80">
        <v>15040.208000000001</v>
      </c>
      <c r="G138" s="999">
        <v>-4.0096719407072028</v>
      </c>
      <c r="H138" s="81">
        <v>317.7</v>
      </c>
      <c r="I138" s="81">
        <v>-0.25117739403454048</v>
      </c>
      <c r="J138" s="89">
        <v>0</v>
      </c>
      <c r="K138" s="89">
        <v>0.1670521716782318</v>
      </c>
      <c r="L138" s="1005">
        <v>2.9573322270448371E-2</v>
      </c>
    </row>
    <row r="139" spans="1:12" ht="15">
      <c r="A139" s="46" t="s">
        <v>116</v>
      </c>
      <c r="B139" s="47" t="s">
        <v>27</v>
      </c>
      <c r="C139" s="79">
        <v>14323.748039215687</v>
      </c>
      <c r="D139" s="79">
        <v>14518.206862745097</v>
      </c>
      <c r="E139" s="80">
        <v>14610.223</v>
      </c>
      <c r="F139" s="80">
        <v>14808.571</v>
      </c>
      <c r="G139" s="999">
        <v>-1.3394135058676488</v>
      </c>
      <c r="H139" s="81">
        <v>337.7</v>
      </c>
      <c r="I139" s="81">
        <v>1.1986814504045551</v>
      </c>
      <c r="J139" s="89">
        <v>8.4745762711864394</v>
      </c>
      <c r="K139" s="89">
        <v>0.82241069133898748</v>
      </c>
      <c r="L139" s="1005">
        <v>0.19846822094981653</v>
      </c>
    </row>
    <row r="140" spans="1:12" ht="15">
      <c r="A140" s="46" t="s">
        <v>116</v>
      </c>
      <c r="B140" s="47" t="s">
        <v>34</v>
      </c>
      <c r="C140" s="79">
        <v>14050.483333333334</v>
      </c>
      <c r="D140" s="79">
        <v>14252.538235294118</v>
      </c>
      <c r="E140" s="80">
        <v>14331.493</v>
      </c>
      <c r="F140" s="80">
        <v>14537.589</v>
      </c>
      <c r="G140" s="999">
        <v>-1.4176766174913842</v>
      </c>
      <c r="H140" s="81">
        <v>374.7</v>
      </c>
      <c r="I140" s="81">
        <v>0.26759432700026758</v>
      </c>
      <c r="J140" s="89">
        <v>0</v>
      </c>
      <c r="K140" s="89">
        <v>0.24415317399126188</v>
      </c>
      <c r="L140" s="1005">
        <v>4.3222547933732286E-2</v>
      </c>
    </row>
    <row r="141" spans="1:12" ht="14.25">
      <c r="A141" s="44" t="s">
        <v>116</v>
      </c>
      <c r="B141" s="48" t="s">
        <v>28</v>
      </c>
      <c r="C141" s="90">
        <v>13635.012710673245</v>
      </c>
      <c r="D141" s="90">
        <v>13636.642026506703</v>
      </c>
      <c r="E141" s="91">
        <v>13907.71296488671</v>
      </c>
      <c r="F141" s="91">
        <v>13909.374867036837</v>
      </c>
      <c r="G141" s="1006">
        <v>-1.1948072188815202E-2</v>
      </c>
      <c r="H141" s="92">
        <v>314.458125</v>
      </c>
      <c r="I141" s="92">
        <v>-0.30767665258048188</v>
      </c>
      <c r="J141" s="93">
        <v>-9.6045197740112993</v>
      </c>
      <c r="K141" s="93">
        <v>6.1680801850424061</v>
      </c>
      <c r="L141" s="1007">
        <v>0.55259795153986779</v>
      </c>
    </row>
    <row r="142" spans="1:12" ht="15">
      <c r="A142" s="46" t="s">
        <v>116</v>
      </c>
      <c r="B142" s="47" t="s">
        <v>29</v>
      </c>
      <c r="C142" s="79">
        <v>13809.529411764704</v>
      </c>
      <c r="D142" s="79">
        <v>13352.309803921567</v>
      </c>
      <c r="E142" s="80">
        <v>14085.72</v>
      </c>
      <c r="F142" s="80">
        <v>13619.356</v>
      </c>
      <c r="G142" s="999">
        <v>3.4242735119046714</v>
      </c>
      <c r="H142" s="81">
        <v>283.8</v>
      </c>
      <c r="I142" s="81">
        <v>-1.1494252873563255</v>
      </c>
      <c r="J142" s="89">
        <v>7.59493670886076</v>
      </c>
      <c r="K142" s="89">
        <v>1.0922641994345927</v>
      </c>
      <c r="L142" s="1005">
        <v>0.25681580687960115</v>
      </c>
    </row>
    <row r="143" spans="1:12" ht="15">
      <c r="A143" s="46" t="s">
        <v>116</v>
      </c>
      <c r="B143" s="47" t="s">
        <v>30</v>
      </c>
      <c r="C143" s="79">
        <v>13660.985294117647</v>
      </c>
      <c r="D143" s="79">
        <v>13770.619607843137</v>
      </c>
      <c r="E143" s="80">
        <v>13934.205</v>
      </c>
      <c r="F143" s="80">
        <v>14046.031999999999</v>
      </c>
      <c r="G143" s="999">
        <v>-0.79614655583868321</v>
      </c>
      <c r="H143" s="81">
        <v>311.5</v>
      </c>
      <c r="I143" s="81">
        <v>-1.1424944462075604</v>
      </c>
      <c r="J143" s="89">
        <v>-17.008797653958943</v>
      </c>
      <c r="K143" s="89">
        <v>3.636597275764585</v>
      </c>
      <c r="L143" s="1005">
        <v>3.0421302837343234E-2</v>
      </c>
    </row>
    <row r="144" spans="1:12" ht="15">
      <c r="A144" s="46" t="s">
        <v>116</v>
      </c>
      <c r="B144" s="47" t="s">
        <v>35</v>
      </c>
      <c r="C144" s="79">
        <v>13466.903921568628</v>
      </c>
      <c r="D144" s="79">
        <v>13423.921568627451</v>
      </c>
      <c r="E144" s="80">
        <v>13736.242</v>
      </c>
      <c r="F144" s="80">
        <v>13692.4</v>
      </c>
      <c r="G144" s="999">
        <v>0.3201922234232169</v>
      </c>
      <c r="H144" s="81">
        <v>345.2</v>
      </c>
      <c r="I144" s="81">
        <v>2.5549613784907801</v>
      </c>
      <c r="J144" s="89">
        <v>0.90090090090090091</v>
      </c>
      <c r="K144" s="89">
        <v>1.4392187098432281</v>
      </c>
      <c r="L144" s="1005">
        <v>0.26536084182292341</v>
      </c>
    </row>
    <row r="145" spans="1:12" ht="14.25">
      <c r="A145" s="44" t="s">
        <v>116</v>
      </c>
      <c r="B145" s="48" t="s">
        <v>31</v>
      </c>
      <c r="C145" s="90">
        <v>12579.120087350506</v>
      </c>
      <c r="D145" s="90">
        <v>12611.972243198452</v>
      </c>
      <c r="E145" s="91">
        <v>12830.702489097515</v>
      </c>
      <c r="F145" s="91">
        <v>12864.211688062422</v>
      </c>
      <c r="G145" s="1006">
        <v>-0.2604838895491885</v>
      </c>
      <c r="H145" s="92">
        <v>273.62854511970534</v>
      </c>
      <c r="I145" s="92">
        <v>0.78486832073445911</v>
      </c>
      <c r="J145" s="93">
        <v>-11.85064935064935</v>
      </c>
      <c r="K145" s="93">
        <v>13.955281418658441</v>
      </c>
      <c r="L145" s="1007">
        <v>0.92651661324388712</v>
      </c>
    </row>
    <row r="146" spans="1:12" ht="15">
      <c r="A146" s="46" t="s">
        <v>116</v>
      </c>
      <c r="B146" s="47" t="s">
        <v>32</v>
      </c>
      <c r="C146" s="79">
        <v>12083.649019607843</v>
      </c>
      <c r="D146" s="79">
        <v>12058.923529411766</v>
      </c>
      <c r="E146" s="80">
        <v>12325.322</v>
      </c>
      <c r="F146" s="80">
        <v>12300.102000000001</v>
      </c>
      <c r="G146" s="999">
        <v>0.20503895008349804</v>
      </c>
      <c r="H146" s="81">
        <v>242</v>
      </c>
      <c r="I146" s="81">
        <v>1.9806152549515332</v>
      </c>
      <c r="J146" s="89">
        <v>-24.242424242424242</v>
      </c>
      <c r="K146" s="89">
        <v>2.8912875867386276</v>
      </c>
      <c r="L146" s="1005">
        <v>-0.24957535742380843</v>
      </c>
    </row>
    <row r="147" spans="1:12" ht="15">
      <c r="A147" s="46" t="s">
        <v>116</v>
      </c>
      <c r="B147" s="47" t="s">
        <v>33</v>
      </c>
      <c r="C147" s="79">
        <v>12708.575490196077</v>
      </c>
      <c r="D147" s="79">
        <v>12777.197058823529</v>
      </c>
      <c r="E147" s="80">
        <v>12962.746999999999</v>
      </c>
      <c r="F147" s="80">
        <v>13032.741</v>
      </c>
      <c r="G147" s="999">
        <v>-0.53706277136943481</v>
      </c>
      <c r="H147" s="81">
        <v>276.2</v>
      </c>
      <c r="I147" s="81">
        <v>-0.2888086642599319</v>
      </c>
      <c r="J147" s="81">
        <v>-3.0423280423280423</v>
      </c>
      <c r="K147" s="81">
        <v>9.4191724492418398</v>
      </c>
      <c r="L147" s="1000">
        <v>1.4242485913738188</v>
      </c>
    </row>
    <row r="148" spans="1:12" ht="15.75" thickBot="1">
      <c r="A148" s="56" t="s">
        <v>116</v>
      </c>
      <c r="B148" s="57" t="s">
        <v>36</v>
      </c>
      <c r="C148" s="82">
        <v>12598.157843137255</v>
      </c>
      <c r="D148" s="82">
        <v>12692.160784313726</v>
      </c>
      <c r="E148" s="83">
        <v>12850.120999999999</v>
      </c>
      <c r="F148" s="83">
        <v>12946.004000000001</v>
      </c>
      <c r="G148" s="1001">
        <v>-0.74063780607515362</v>
      </c>
      <c r="H148" s="84">
        <v>314.5</v>
      </c>
      <c r="I148" s="84">
        <v>3.1147540983606561</v>
      </c>
      <c r="J148" s="84">
        <v>-28.491620111731841</v>
      </c>
      <c r="K148" s="84">
        <v>1.644821382677975</v>
      </c>
      <c r="L148" s="1002">
        <v>-0.24815662070611988</v>
      </c>
    </row>
    <row r="149" spans="1:12">
      <c r="G149" s="65"/>
      <c r="H149" s="65"/>
      <c r="I149" s="65"/>
      <c r="J149" s="65"/>
      <c r="K149" s="65"/>
      <c r="L149" s="65"/>
    </row>
    <row r="150" spans="1:12" ht="13.5" thickBot="1">
      <c r="G150" s="65"/>
      <c r="H150" s="65"/>
      <c r="I150" s="65"/>
      <c r="J150" s="65"/>
      <c r="K150" s="65"/>
      <c r="L150" s="1096"/>
    </row>
    <row r="151" spans="1:12" ht="21" thickBot="1">
      <c r="A151" s="963" t="s">
        <v>334</v>
      </c>
      <c r="B151" s="954"/>
      <c r="C151" s="954"/>
      <c r="D151" s="954"/>
      <c r="E151" s="954"/>
      <c r="F151" s="954"/>
      <c r="G151" s="1068"/>
      <c r="H151" s="1068"/>
      <c r="I151" s="1068"/>
      <c r="J151" s="1068"/>
      <c r="K151" s="1068"/>
      <c r="L151" s="1069"/>
    </row>
    <row r="152" spans="1:12" ht="12.75" customHeight="1">
      <c r="A152" s="27"/>
      <c r="B152" s="28"/>
      <c r="C152" s="3" t="s">
        <v>9</v>
      </c>
      <c r="D152" s="3" t="s">
        <v>9</v>
      </c>
      <c r="E152" s="3"/>
      <c r="F152" s="3"/>
      <c r="G152" s="955"/>
      <c r="H152" s="1362" t="s">
        <v>10</v>
      </c>
      <c r="I152" s="1363"/>
      <c r="J152" s="986" t="s">
        <v>11</v>
      </c>
      <c r="K152" s="956" t="s">
        <v>12</v>
      </c>
      <c r="L152" s="957"/>
    </row>
    <row r="153" spans="1:12" ht="15.75" customHeight="1">
      <c r="A153" s="29" t="s">
        <v>13</v>
      </c>
      <c r="B153" s="30" t="s">
        <v>14</v>
      </c>
      <c r="C153" s="958" t="s">
        <v>40</v>
      </c>
      <c r="D153" s="958" t="s">
        <v>40</v>
      </c>
      <c r="E153" s="959" t="s">
        <v>41</v>
      </c>
      <c r="F153" s="960"/>
      <c r="G153" s="987"/>
      <c r="H153" s="1360" t="s">
        <v>15</v>
      </c>
      <c r="I153" s="1361"/>
      <c r="J153" s="988" t="s">
        <v>16</v>
      </c>
      <c r="K153" s="961" t="s">
        <v>17</v>
      </c>
      <c r="L153" s="962"/>
    </row>
    <row r="154" spans="1:12" ht="26.25" thickBot="1">
      <c r="A154" s="31" t="s">
        <v>18</v>
      </c>
      <c r="B154" s="32" t="s">
        <v>19</v>
      </c>
      <c r="C154" s="877" t="s">
        <v>492</v>
      </c>
      <c r="D154" s="1280" t="s">
        <v>484</v>
      </c>
      <c r="E154" s="952" t="s">
        <v>492</v>
      </c>
      <c r="F154" s="1254" t="s">
        <v>484</v>
      </c>
      <c r="G154" s="985" t="s">
        <v>20</v>
      </c>
      <c r="H154" s="66" t="s">
        <v>492</v>
      </c>
      <c r="I154" s="890" t="s">
        <v>20</v>
      </c>
      <c r="J154" s="989" t="s">
        <v>20</v>
      </c>
      <c r="K154" s="953" t="s">
        <v>492</v>
      </c>
      <c r="L154" s="990" t="s">
        <v>21</v>
      </c>
    </row>
    <row r="155" spans="1:12" ht="15" thickBot="1">
      <c r="A155" s="33" t="s">
        <v>22</v>
      </c>
      <c r="B155" s="34" t="s">
        <v>23</v>
      </c>
      <c r="C155" s="67">
        <v>12167.979675484639</v>
      </c>
      <c r="D155" s="67">
        <v>12108.690413671682</v>
      </c>
      <c r="E155" s="68">
        <v>12411.339268994332</v>
      </c>
      <c r="F155" s="1255">
        <v>12350.864221945116</v>
      </c>
      <c r="G155" s="991">
        <v>0.48964223039359261</v>
      </c>
      <c r="H155" s="69">
        <v>312.40617632612964</v>
      </c>
      <c r="I155" s="69">
        <v>1.3275269314080496</v>
      </c>
      <c r="J155" s="70">
        <v>9.095780308104489</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12198.469866310159</v>
      </c>
      <c r="D157" s="72">
        <v>11250.108132094943</v>
      </c>
      <c r="E157" s="73">
        <v>12442.439263636363</v>
      </c>
      <c r="F157" s="73">
        <v>11475.110294736842</v>
      </c>
      <c r="G157" s="995">
        <v>8.4298010568420825</v>
      </c>
      <c r="H157" s="74">
        <v>253.84615384615384</v>
      </c>
      <c r="I157" s="74">
        <v>20.242914979757078</v>
      </c>
      <c r="J157" s="74">
        <v>44.444444444444443</v>
      </c>
      <c r="K157" s="74">
        <v>0.15962671905697445</v>
      </c>
      <c r="L157" s="996">
        <v>3.9064093470906142E-2</v>
      </c>
    </row>
    <row r="158" spans="1:12" ht="15">
      <c r="A158" s="46" t="s">
        <v>108</v>
      </c>
      <c r="B158" s="75" t="s">
        <v>23</v>
      </c>
      <c r="C158" s="76">
        <v>12901.355868677334</v>
      </c>
      <c r="D158" s="76">
        <v>12831.92559310779</v>
      </c>
      <c r="E158" s="77">
        <v>13159.382986050881</v>
      </c>
      <c r="F158" s="77">
        <v>13088.564104969946</v>
      </c>
      <c r="G158" s="997">
        <v>0.54107448695647264</v>
      </c>
      <c r="H158" s="78">
        <v>347.41955430006277</v>
      </c>
      <c r="I158" s="78">
        <v>1.1222326002794987</v>
      </c>
      <c r="J158" s="78">
        <v>23.440526927547463</v>
      </c>
      <c r="K158" s="78">
        <v>39.120825147347745</v>
      </c>
      <c r="L158" s="998">
        <v>4.5461432987208212</v>
      </c>
    </row>
    <row r="159" spans="1:12" ht="15">
      <c r="A159" s="39" t="s">
        <v>109</v>
      </c>
      <c r="B159" s="40" t="s">
        <v>23</v>
      </c>
      <c r="C159" s="79">
        <v>12851.044122586061</v>
      </c>
      <c r="D159" s="79">
        <v>12800.097208356505</v>
      </c>
      <c r="E159" s="80">
        <v>13108.065005037783</v>
      </c>
      <c r="F159" s="80">
        <v>13056.099152523635</v>
      </c>
      <c r="G159" s="999">
        <v>0.39801974469612594</v>
      </c>
      <c r="H159" s="81">
        <v>375.56734234234233</v>
      </c>
      <c r="I159" s="81">
        <v>-0.5532099769305947</v>
      </c>
      <c r="J159" s="81">
        <v>-7.3068893528183718</v>
      </c>
      <c r="K159" s="81">
        <v>5.451866404715128</v>
      </c>
      <c r="L159" s="1000">
        <v>-0.96474444592117514</v>
      </c>
    </row>
    <row r="160" spans="1:12" ht="15">
      <c r="A160" s="39" t="s">
        <v>110</v>
      </c>
      <c r="B160" s="40" t="s">
        <v>23</v>
      </c>
      <c r="C160" s="79" t="s">
        <v>99</v>
      </c>
      <c r="D160" s="79" t="s">
        <v>99</v>
      </c>
      <c r="E160" s="80" t="s">
        <v>99</v>
      </c>
      <c r="F160" s="80" t="s">
        <v>99</v>
      </c>
      <c r="G160" s="999" t="s">
        <v>99</v>
      </c>
      <c r="H160" s="81" t="s">
        <v>99</v>
      </c>
      <c r="I160" s="81" t="s">
        <v>99</v>
      </c>
      <c r="J160" s="81" t="s">
        <v>99</v>
      </c>
      <c r="K160" s="81" t="s">
        <v>99</v>
      </c>
      <c r="L160" s="1000" t="s">
        <v>99</v>
      </c>
    </row>
    <row r="161" spans="1:12" ht="15">
      <c r="A161" s="39" t="s">
        <v>97</v>
      </c>
      <c r="B161" s="40" t="s">
        <v>23</v>
      </c>
      <c r="C161" s="79">
        <v>10337.237359675544</v>
      </c>
      <c r="D161" s="79">
        <v>10562.706203119897</v>
      </c>
      <c r="E161" s="80">
        <v>10543.982106869054</v>
      </c>
      <c r="F161" s="80">
        <v>10773.960327182294</v>
      </c>
      <c r="G161" s="999">
        <v>-2.1345745977272035</v>
      </c>
      <c r="H161" s="81">
        <v>280.40046985121376</v>
      </c>
      <c r="I161" s="81">
        <v>0.23751732744976325</v>
      </c>
      <c r="J161" s="81">
        <v>-3.6953242835595779</v>
      </c>
      <c r="K161" s="81">
        <v>31.360510805500979</v>
      </c>
      <c r="L161" s="1000">
        <v>-4.1652762005271526</v>
      </c>
    </row>
    <row r="162" spans="1:12" ht="15.75" thickBot="1">
      <c r="A162" s="41" t="s">
        <v>111</v>
      </c>
      <c r="B162" s="42" t="s">
        <v>23</v>
      </c>
      <c r="C162" s="82">
        <v>12866.988394551143</v>
      </c>
      <c r="D162" s="82">
        <v>12888.40146048749</v>
      </c>
      <c r="E162" s="83">
        <v>13124.328162442165</v>
      </c>
      <c r="F162" s="83">
        <v>13146.16948969724</v>
      </c>
      <c r="G162" s="1001">
        <v>-0.16614213951974668</v>
      </c>
      <c r="H162" s="84">
        <v>283.08294812532102</v>
      </c>
      <c r="I162" s="84">
        <v>0.72107998751429803</v>
      </c>
      <c r="J162" s="84">
        <v>11.639908256880734</v>
      </c>
      <c r="K162" s="84">
        <v>23.907170923379176</v>
      </c>
      <c r="L162" s="1002">
        <v>0.54481325425660643</v>
      </c>
    </row>
    <row r="163" spans="1:12" ht="15" thickBot="1">
      <c r="A163" s="35"/>
      <c r="B163" s="43"/>
      <c r="C163" s="71"/>
      <c r="D163" s="71"/>
      <c r="E163" s="71"/>
      <c r="F163" s="71"/>
      <c r="G163" s="993"/>
      <c r="H163" s="70"/>
      <c r="I163" s="70"/>
      <c r="J163" s="70"/>
      <c r="K163" s="70"/>
      <c r="L163" s="994"/>
    </row>
    <row r="164" spans="1:12" ht="14.25">
      <c r="A164" s="44" t="s">
        <v>112</v>
      </c>
      <c r="B164" s="45" t="s">
        <v>25</v>
      </c>
      <c r="C164" s="85" t="s">
        <v>253</v>
      </c>
      <c r="D164" s="85" t="s">
        <v>99</v>
      </c>
      <c r="E164" s="86" t="s">
        <v>253</v>
      </c>
      <c r="F164" s="86" t="s">
        <v>99</v>
      </c>
      <c r="G164" s="1003" t="s">
        <v>99</v>
      </c>
      <c r="H164" s="87" t="s">
        <v>253</v>
      </c>
      <c r="I164" s="87" t="s">
        <v>99</v>
      </c>
      <c r="J164" s="88" t="s">
        <v>99</v>
      </c>
      <c r="K164" s="88">
        <v>1.2278978388998035E-2</v>
      </c>
      <c r="L164" s="1004" t="s">
        <v>99</v>
      </c>
    </row>
    <row r="165" spans="1:12" ht="15">
      <c r="A165" s="46" t="s">
        <v>112</v>
      </c>
      <c r="B165" s="47" t="s">
        <v>26</v>
      </c>
      <c r="C165" s="79" t="s">
        <v>253</v>
      </c>
      <c r="D165" s="79" t="s">
        <v>99</v>
      </c>
      <c r="E165" s="80" t="s">
        <v>253</v>
      </c>
      <c r="F165" s="80" t="s">
        <v>99</v>
      </c>
      <c r="G165" s="999" t="s">
        <v>99</v>
      </c>
      <c r="H165" s="81" t="s">
        <v>253</v>
      </c>
      <c r="I165" s="81" t="s">
        <v>99</v>
      </c>
      <c r="J165" s="89" t="s">
        <v>99</v>
      </c>
      <c r="K165" s="89">
        <v>1.2278978388998035E-2</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v>12529.802941176467</v>
      </c>
      <c r="D167" s="90" t="s">
        <v>99</v>
      </c>
      <c r="E167" s="91">
        <v>12780.398999999998</v>
      </c>
      <c r="F167" s="91" t="s">
        <v>99</v>
      </c>
      <c r="G167" s="1006" t="s">
        <v>99</v>
      </c>
      <c r="H167" s="92">
        <v>270</v>
      </c>
      <c r="I167" s="92" t="s">
        <v>99</v>
      </c>
      <c r="J167" s="93" t="s">
        <v>99</v>
      </c>
      <c r="K167" s="93">
        <v>6.1394891944990176E-2</v>
      </c>
      <c r="L167" s="1007">
        <v>6.1394891944990176E-2</v>
      </c>
    </row>
    <row r="168" spans="1:12" ht="15">
      <c r="A168" s="46" t="s">
        <v>112</v>
      </c>
      <c r="B168" s="47" t="s">
        <v>29</v>
      </c>
      <c r="C168" s="79">
        <v>12529.802941176469</v>
      </c>
      <c r="D168" s="79" t="s">
        <v>99</v>
      </c>
      <c r="E168" s="80">
        <v>12780.398999999999</v>
      </c>
      <c r="F168" s="80" t="s">
        <v>99</v>
      </c>
      <c r="G168" s="999" t="s">
        <v>99</v>
      </c>
      <c r="H168" s="81">
        <v>270</v>
      </c>
      <c r="I168" s="81" t="s">
        <v>99</v>
      </c>
      <c r="J168" s="89" t="s">
        <v>99</v>
      </c>
      <c r="K168" s="89">
        <v>6.1394891944990176E-2</v>
      </c>
      <c r="L168" s="1005">
        <v>6.1394891944990176E-2</v>
      </c>
    </row>
    <row r="169" spans="1:12" ht="15">
      <c r="A169" s="46" t="s">
        <v>112</v>
      </c>
      <c r="B169" s="47" t="s">
        <v>30</v>
      </c>
      <c r="C169" s="79" t="s">
        <v>99</v>
      </c>
      <c r="D169" s="79" t="s">
        <v>99</v>
      </c>
      <c r="E169" s="80" t="s">
        <v>99</v>
      </c>
      <c r="F169" s="80" t="s">
        <v>99</v>
      </c>
      <c r="G169" s="999" t="s">
        <v>99</v>
      </c>
      <c r="H169" s="81" t="s">
        <v>99</v>
      </c>
      <c r="I169" s="81" t="s">
        <v>99</v>
      </c>
      <c r="J169" s="89" t="s">
        <v>99</v>
      </c>
      <c r="K169" s="89" t="s">
        <v>99</v>
      </c>
      <c r="L169" s="1005" t="s">
        <v>99</v>
      </c>
    </row>
    <row r="170" spans="1:12" ht="14.25">
      <c r="A170" s="44" t="s">
        <v>112</v>
      </c>
      <c r="B170" s="48" t="s">
        <v>31</v>
      </c>
      <c r="C170" s="90">
        <v>11978.980925861468</v>
      </c>
      <c r="D170" s="90">
        <v>11250.108132094943</v>
      </c>
      <c r="E170" s="91">
        <v>12218.560544378697</v>
      </c>
      <c r="F170" s="91">
        <v>11475.110294736842</v>
      </c>
      <c r="G170" s="1006">
        <v>6.478807005304736</v>
      </c>
      <c r="H170" s="92">
        <v>241.42857142857142</v>
      </c>
      <c r="I170" s="92">
        <v>14.360902255639092</v>
      </c>
      <c r="J170" s="93">
        <v>-22.222222222222221</v>
      </c>
      <c r="K170" s="93">
        <v>8.5952848722986253E-2</v>
      </c>
      <c r="L170" s="1007">
        <v>-3.4609776863082059E-2</v>
      </c>
    </row>
    <row r="171" spans="1:12" ht="15">
      <c r="A171" s="46" t="s">
        <v>112</v>
      </c>
      <c r="B171" s="47" t="s">
        <v>32</v>
      </c>
      <c r="C171" s="79">
        <v>12613.959803921569</v>
      </c>
      <c r="D171" s="79">
        <v>11068.692156862746</v>
      </c>
      <c r="E171" s="80">
        <v>12866.239</v>
      </c>
      <c r="F171" s="80">
        <v>11290.066000000001</v>
      </c>
      <c r="G171" s="999">
        <v>13.960706695603008</v>
      </c>
      <c r="H171" s="81">
        <v>256</v>
      </c>
      <c r="I171" s="81">
        <v>23.373493975903614</v>
      </c>
      <c r="J171" s="89">
        <v>-37.5</v>
      </c>
      <c r="K171" s="89">
        <v>6.1394891944990176E-2</v>
      </c>
      <c r="L171" s="1005">
        <v>-4.5771886353737204E-2</v>
      </c>
    </row>
    <row r="172" spans="1:12" ht="15.75" thickBot="1">
      <c r="A172" s="49" t="s">
        <v>112</v>
      </c>
      <c r="B172" s="50" t="s">
        <v>33</v>
      </c>
      <c r="C172" s="94" t="s">
        <v>253</v>
      </c>
      <c r="D172" s="94">
        <v>12504.901960784313</v>
      </c>
      <c r="E172" s="95" t="s">
        <v>253</v>
      </c>
      <c r="F172" s="95">
        <v>12755</v>
      </c>
      <c r="G172" s="1008" t="s">
        <v>99</v>
      </c>
      <c r="H172" s="89" t="s">
        <v>253</v>
      </c>
      <c r="I172" s="89" t="s">
        <v>99</v>
      </c>
      <c r="J172" s="89" t="s">
        <v>99</v>
      </c>
      <c r="K172" s="89">
        <v>2.4557956777996069E-2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13625.123710339769</v>
      </c>
      <c r="D174" s="85">
        <v>13634.640581349358</v>
      </c>
      <c r="E174" s="86">
        <v>13897.626184546565</v>
      </c>
      <c r="F174" s="86">
        <v>13907.333392976347</v>
      </c>
      <c r="G174" s="1003">
        <v>-6.9799207047729114E-2</v>
      </c>
      <c r="H174" s="87">
        <v>404.43421052631578</v>
      </c>
      <c r="I174" s="87">
        <v>0.3640392758978056</v>
      </c>
      <c r="J174" s="88">
        <v>77.777777777777786</v>
      </c>
      <c r="K174" s="88">
        <v>3.7328094302554029</v>
      </c>
      <c r="L174" s="1004">
        <v>1.4421195441201049</v>
      </c>
    </row>
    <row r="175" spans="1:12" ht="15">
      <c r="A175" s="46" t="s">
        <v>113</v>
      </c>
      <c r="B175" s="47" t="s">
        <v>26</v>
      </c>
      <c r="C175" s="79">
        <v>13660.969607843137</v>
      </c>
      <c r="D175" s="79">
        <v>13805.339215686274</v>
      </c>
      <c r="E175" s="80">
        <v>13934.189</v>
      </c>
      <c r="F175" s="80">
        <v>14081.446</v>
      </c>
      <c r="G175" s="999">
        <v>-1.0457519774602666</v>
      </c>
      <c r="H175" s="81">
        <v>394.1</v>
      </c>
      <c r="I175" s="81">
        <v>-0.2783400809716513</v>
      </c>
      <c r="J175" s="89">
        <v>78.761061946902657</v>
      </c>
      <c r="K175" s="89">
        <v>2.4803536345776029</v>
      </c>
      <c r="L175" s="1005">
        <v>0.96662289110807853</v>
      </c>
    </row>
    <row r="176" spans="1:12" ht="15">
      <c r="A176" s="46" t="s">
        <v>113</v>
      </c>
      <c r="B176" s="47" t="s">
        <v>27</v>
      </c>
      <c r="C176" s="79">
        <v>13559.279411764706</v>
      </c>
      <c r="D176" s="79">
        <v>13320.273529411765</v>
      </c>
      <c r="E176" s="80">
        <v>13830.465</v>
      </c>
      <c r="F176" s="80">
        <v>13586.679</v>
      </c>
      <c r="G176" s="999">
        <v>1.7943016096869591</v>
      </c>
      <c r="H176" s="81">
        <v>424.9</v>
      </c>
      <c r="I176" s="81">
        <v>1.626405166228164</v>
      </c>
      <c r="J176" s="89">
        <v>75.862068965517238</v>
      </c>
      <c r="K176" s="89">
        <v>1.2524557956777995</v>
      </c>
      <c r="L176" s="1005">
        <v>0.47549665301202593</v>
      </c>
    </row>
    <row r="177" spans="1:12" ht="14.25">
      <c r="A177" s="44" t="s">
        <v>113</v>
      </c>
      <c r="B177" s="48" t="s">
        <v>28</v>
      </c>
      <c r="C177" s="90">
        <v>13076.222570230493</v>
      </c>
      <c r="D177" s="90">
        <v>13046.783020639572</v>
      </c>
      <c r="E177" s="91">
        <v>13337.747021635103</v>
      </c>
      <c r="F177" s="91">
        <v>13307.718681052364</v>
      </c>
      <c r="G177" s="1006">
        <v>0.22564604273979783</v>
      </c>
      <c r="H177" s="92">
        <v>370.37615467239527</v>
      </c>
      <c r="I177" s="92">
        <v>-0.39684412291183263</v>
      </c>
      <c r="J177" s="93">
        <v>25.981055480378888</v>
      </c>
      <c r="K177" s="93">
        <v>11.431728880157172</v>
      </c>
      <c r="L177" s="1007">
        <v>1.5321977348122289</v>
      </c>
    </row>
    <row r="178" spans="1:12" ht="15">
      <c r="A178" s="46" t="s">
        <v>113</v>
      </c>
      <c r="B178" s="47" t="s">
        <v>29</v>
      </c>
      <c r="C178" s="79">
        <v>13045.952941176471</v>
      </c>
      <c r="D178" s="79">
        <v>13008.84019607843</v>
      </c>
      <c r="E178" s="80">
        <v>13306.871999999999</v>
      </c>
      <c r="F178" s="80">
        <v>13269.017</v>
      </c>
      <c r="G178" s="999">
        <v>0.28528865401257353</v>
      </c>
      <c r="H178" s="81">
        <v>357</v>
      </c>
      <c r="I178" s="81">
        <v>-0.8608719800055602</v>
      </c>
      <c r="J178" s="89">
        <v>39.694656488549619</v>
      </c>
      <c r="K178" s="89">
        <v>6.7411591355599212</v>
      </c>
      <c r="L178" s="1005">
        <v>1.4765911516349384</v>
      </c>
    </row>
    <row r="179" spans="1:12" ht="15">
      <c r="A179" s="46" t="s">
        <v>113</v>
      </c>
      <c r="B179" s="47" t="s">
        <v>30</v>
      </c>
      <c r="C179" s="79">
        <v>13116.091176470589</v>
      </c>
      <c r="D179" s="79">
        <v>13087.068627450979</v>
      </c>
      <c r="E179" s="80">
        <v>13378.413</v>
      </c>
      <c r="F179" s="80">
        <v>13348.81</v>
      </c>
      <c r="G179" s="999">
        <v>0.22176508617622825</v>
      </c>
      <c r="H179" s="81">
        <v>389.6</v>
      </c>
      <c r="I179" s="81">
        <v>1.1422637590861979</v>
      </c>
      <c r="J179" s="89">
        <v>10.404624277456648</v>
      </c>
      <c r="K179" s="89">
        <v>4.6905697445972496</v>
      </c>
      <c r="L179" s="1005">
        <v>5.5606583177289615E-2</v>
      </c>
    </row>
    <row r="180" spans="1:12" ht="14.25">
      <c r="A180" s="44" t="s">
        <v>113</v>
      </c>
      <c r="B180" s="48" t="s">
        <v>31</v>
      </c>
      <c r="C180" s="90">
        <v>12667.779946323251</v>
      </c>
      <c r="D180" s="90">
        <v>12621.321627251296</v>
      </c>
      <c r="E180" s="91">
        <v>12921.135545249717</v>
      </c>
      <c r="F180" s="91">
        <v>12873.748059796322</v>
      </c>
      <c r="G180" s="1006">
        <v>0.36809393218888936</v>
      </c>
      <c r="H180" s="92">
        <v>327.58098411071245</v>
      </c>
      <c r="I180" s="92">
        <v>0.80200040421148389</v>
      </c>
      <c r="J180" s="93">
        <v>16.756433273488931</v>
      </c>
      <c r="K180" s="93">
        <v>23.956286836935167</v>
      </c>
      <c r="L180" s="1007">
        <v>1.5718260197884817</v>
      </c>
    </row>
    <row r="181" spans="1:12" ht="15">
      <c r="A181" s="46" t="s">
        <v>113</v>
      </c>
      <c r="B181" s="47" t="s">
        <v>32</v>
      </c>
      <c r="C181" s="79">
        <v>12568.802941176471</v>
      </c>
      <c r="D181" s="79">
        <v>12489.175490196079</v>
      </c>
      <c r="E181" s="80">
        <v>12820.179</v>
      </c>
      <c r="F181" s="80">
        <v>12738.959000000001</v>
      </c>
      <c r="G181" s="999">
        <v>0.637571719949796</v>
      </c>
      <c r="H181" s="81">
        <v>313.5</v>
      </c>
      <c r="I181" s="81">
        <v>0.35211267605634533</v>
      </c>
      <c r="J181" s="89">
        <v>9.9038461538461533</v>
      </c>
      <c r="K181" s="89">
        <v>14.034872298624753</v>
      </c>
      <c r="L181" s="1005">
        <v>0.10319111979019091</v>
      </c>
    </row>
    <row r="182" spans="1:12" ht="15.75" thickBot="1">
      <c r="A182" s="49" t="s">
        <v>113</v>
      </c>
      <c r="B182" s="50" t="s">
        <v>33</v>
      </c>
      <c r="C182" s="94">
        <v>12794.081372549019</v>
      </c>
      <c r="D182" s="94">
        <v>12818.093137254902</v>
      </c>
      <c r="E182" s="95">
        <v>13049.963</v>
      </c>
      <c r="F182" s="95">
        <v>13074.455</v>
      </c>
      <c r="G182" s="1008">
        <v>-0.18732711994496282</v>
      </c>
      <c r="H182" s="89">
        <v>347.5</v>
      </c>
      <c r="I182" s="89">
        <v>0.52068267283772396</v>
      </c>
      <c r="J182" s="89">
        <v>28.050713153724249</v>
      </c>
      <c r="K182" s="89">
        <v>9.9214145383104118</v>
      </c>
      <c r="L182" s="1005">
        <v>1.468634899998289</v>
      </c>
    </row>
    <row r="183" spans="1:12" ht="15.75" thickBot="1">
      <c r="A183" s="51"/>
      <c r="B183" s="52"/>
      <c r="C183" s="96"/>
      <c r="D183" s="96"/>
      <c r="E183" s="96"/>
      <c r="F183" s="96"/>
      <c r="G183" s="1009"/>
      <c r="H183" s="97"/>
      <c r="I183" s="97"/>
      <c r="J183" s="97"/>
      <c r="K183" s="97"/>
      <c r="L183" s="1010"/>
    </row>
    <row r="184" spans="1:12" ht="15">
      <c r="A184" s="46" t="s">
        <v>114</v>
      </c>
      <c r="B184" s="53" t="s">
        <v>30</v>
      </c>
      <c r="C184" s="98">
        <v>13078.122549019607</v>
      </c>
      <c r="D184" s="98">
        <v>12941.448039215686</v>
      </c>
      <c r="E184" s="99">
        <v>13339.684999999999</v>
      </c>
      <c r="F184" s="99">
        <v>13200.277</v>
      </c>
      <c r="G184" s="1011">
        <v>1.0560990500426577</v>
      </c>
      <c r="H184" s="100">
        <v>397.6</v>
      </c>
      <c r="I184" s="100">
        <v>-1.8513947173537395</v>
      </c>
      <c r="J184" s="100">
        <v>-21.710526315789476</v>
      </c>
      <c r="K184" s="100">
        <v>1.4611984282907662</v>
      </c>
      <c r="L184" s="1012">
        <v>-0.57497035938505436</v>
      </c>
    </row>
    <row r="185" spans="1:12" ht="15.75" thickBot="1">
      <c r="A185" s="49" t="s">
        <v>114</v>
      </c>
      <c r="B185" s="50" t="s">
        <v>33</v>
      </c>
      <c r="C185" s="94">
        <v>12761.091176470589</v>
      </c>
      <c r="D185" s="94">
        <v>12727.141176470588</v>
      </c>
      <c r="E185" s="95">
        <v>13016.313</v>
      </c>
      <c r="F185" s="95">
        <v>12981.683999999999</v>
      </c>
      <c r="G185" s="1008">
        <v>0.26675275719237052</v>
      </c>
      <c r="H185" s="89">
        <v>367.5</v>
      </c>
      <c r="I185" s="89">
        <v>0.7125239791723823</v>
      </c>
      <c r="J185" s="89">
        <v>-0.6116207951070336</v>
      </c>
      <c r="K185" s="89">
        <v>3.9906679764243611</v>
      </c>
      <c r="L185" s="1005">
        <v>-0.38977408653612144</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11345.72045438579</v>
      </c>
      <c r="D198" s="85">
        <v>11478.448521340573</v>
      </c>
      <c r="E198" s="86">
        <v>11572.634863473506</v>
      </c>
      <c r="F198" s="86">
        <v>11708.017491767385</v>
      </c>
      <c r="G198" s="1003">
        <v>-1.1563241034536775</v>
      </c>
      <c r="H198" s="87">
        <v>346.59346405228757</v>
      </c>
      <c r="I198" s="87">
        <v>0.17739973991720728</v>
      </c>
      <c r="J198" s="88">
        <v>-7.2727272727272725</v>
      </c>
      <c r="K198" s="88">
        <v>3.7573673870333986</v>
      </c>
      <c r="L198" s="1004">
        <v>-0.66326221778910632</v>
      </c>
    </row>
    <row r="199" spans="1:12" ht="15">
      <c r="A199" s="46" t="s">
        <v>24</v>
      </c>
      <c r="B199" s="47" t="s">
        <v>29</v>
      </c>
      <c r="C199" s="79">
        <v>11308.085294117645</v>
      </c>
      <c r="D199" s="79">
        <v>11091.110784313727</v>
      </c>
      <c r="E199" s="80">
        <v>11534.246999999999</v>
      </c>
      <c r="F199" s="80">
        <v>11312.933000000001</v>
      </c>
      <c r="G199" s="999">
        <v>1.9562919713216589</v>
      </c>
      <c r="H199" s="81">
        <v>333.1</v>
      </c>
      <c r="I199" s="81">
        <v>5.4113924050632987</v>
      </c>
      <c r="J199" s="89">
        <v>14.705882352941178</v>
      </c>
      <c r="K199" s="89">
        <v>0.95776031434184672</v>
      </c>
      <c r="L199" s="1005">
        <v>4.6842698802663896E-2</v>
      </c>
    </row>
    <row r="200" spans="1:12" ht="15">
      <c r="A200" s="46" t="s">
        <v>24</v>
      </c>
      <c r="B200" s="47" t="s">
        <v>30</v>
      </c>
      <c r="C200" s="79">
        <v>11409.503921568627</v>
      </c>
      <c r="D200" s="79">
        <v>11523.446078431372</v>
      </c>
      <c r="E200" s="80">
        <v>11637.694</v>
      </c>
      <c r="F200" s="80">
        <v>11753.915000000001</v>
      </c>
      <c r="G200" s="999">
        <v>-0.98878543872404534</v>
      </c>
      <c r="H200" s="81">
        <v>336.1</v>
      </c>
      <c r="I200" s="81">
        <v>-1.0306242638398113</v>
      </c>
      <c r="J200" s="89">
        <v>-13.274336283185843</v>
      </c>
      <c r="K200" s="89">
        <v>1.2033398821218075</v>
      </c>
      <c r="L200" s="1005">
        <v>-0.31039086134771687</v>
      </c>
    </row>
    <row r="201" spans="1:12" ht="15">
      <c r="A201" s="46" t="s">
        <v>24</v>
      </c>
      <c r="B201" s="47" t="s">
        <v>35</v>
      </c>
      <c r="C201" s="79">
        <v>11321.892156862745</v>
      </c>
      <c r="D201" s="79">
        <v>11599.915686274509</v>
      </c>
      <c r="E201" s="80">
        <v>11548.33</v>
      </c>
      <c r="F201" s="80">
        <v>11831.914000000001</v>
      </c>
      <c r="G201" s="999">
        <v>-2.3967719846510103</v>
      </c>
      <c r="H201" s="81">
        <v>362.6</v>
      </c>
      <c r="I201" s="81">
        <v>-0.521262002743478</v>
      </c>
      <c r="J201" s="89">
        <v>-12.751677852348994</v>
      </c>
      <c r="K201" s="89">
        <v>1.5962671905697445</v>
      </c>
      <c r="L201" s="1005">
        <v>-0.39971405524405301</v>
      </c>
    </row>
    <row r="202" spans="1:12" ht="14.25">
      <c r="A202" s="44" t="s">
        <v>24</v>
      </c>
      <c r="B202" s="48" t="s">
        <v>31</v>
      </c>
      <c r="C202" s="90">
        <v>10842.525392992811</v>
      </c>
      <c r="D202" s="90">
        <v>11007.473891648122</v>
      </c>
      <c r="E202" s="91">
        <v>11059.375900852669</v>
      </c>
      <c r="F202" s="91">
        <v>11227.623369481085</v>
      </c>
      <c r="G202" s="1006">
        <v>-1.4985136488078756</v>
      </c>
      <c r="H202" s="92">
        <v>293.96411917098442</v>
      </c>
      <c r="I202" s="92">
        <v>0.73699135665073356</v>
      </c>
      <c r="J202" s="93">
        <v>-6.2537947783849424</v>
      </c>
      <c r="K202" s="93">
        <v>18.958742632612964</v>
      </c>
      <c r="L202" s="1007">
        <v>-3.1042178496375392</v>
      </c>
    </row>
    <row r="203" spans="1:12" ht="15">
      <c r="A203" s="46" t="s">
        <v>24</v>
      </c>
      <c r="B203" s="47" t="s">
        <v>32</v>
      </c>
      <c r="C203" s="79">
        <v>10400.098039215687</v>
      </c>
      <c r="D203" s="79">
        <v>10634.96862745098</v>
      </c>
      <c r="E203" s="80">
        <v>10608.1</v>
      </c>
      <c r="F203" s="80">
        <v>10847.668</v>
      </c>
      <c r="G203" s="999">
        <v>-2.208474669394374</v>
      </c>
      <c r="H203" s="81">
        <v>267.39999999999998</v>
      </c>
      <c r="I203" s="81">
        <v>0.82956259426847234</v>
      </c>
      <c r="J203" s="89">
        <v>-9.4991364421416229</v>
      </c>
      <c r="K203" s="89">
        <v>6.4341846758349712</v>
      </c>
      <c r="L203" s="1005">
        <v>-1.3220109035354239</v>
      </c>
    </row>
    <row r="204" spans="1:12" ht="15">
      <c r="A204" s="46" t="s">
        <v>24</v>
      </c>
      <c r="B204" s="47" t="s">
        <v>33</v>
      </c>
      <c r="C204" s="79">
        <v>10966.669607843138</v>
      </c>
      <c r="D204" s="79">
        <v>11158.017647058823</v>
      </c>
      <c r="E204" s="80">
        <v>11186.003000000001</v>
      </c>
      <c r="F204" s="80">
        <v>11381.178</v>
      </c>
      <c r="G204" s="999">
        <v>-1.7148927817489481</v>
      </c>
      <c r="H204" s="81">
        <v>294.39999999999998</v>
      </c>
      <c r="I204" s="81">
        <v>0.30664395229982189</v>
      </c>
      <c r="J204" s="89">
        <v>-2.0061728395061729</v>
      </c>
      <c r="K204" s="89">
        <v>7.7971512770137528</v>
      </c>
      <c r="L204" s="1005">
        <v>-0.88335776518316589</v>
      </c>
    </row>
    <row r="205" spans="1:12" ht="15">
      <c r="A205" s="46" t="s">
        <v>24</v>
      </c>
      <c r="B205" s="47" t="s">
        <v>36</v>
      </c>
      <c r="C205" s="79">
        <v>11148.424509803921</v>
      </c>
      <c r="D205" s="79">
        <v>11216.13137254902</v>
      </c>
      <c r="E205" s="80">
        <v>11371.393</v>
      </c>
      <c r="F205" s="80">
        <v>11440.454</v>
      </c>
      <c r="G205" s="999">
        <v>-0.60365611364723548</v>
      </c>
      <c r="H205" s="81">
        <v>329.4</v>
      </c>
      <c r="I205" s="81">
        <v>1.0739490641301013</v>
      </c>
      <c r="J205" s="89">
        <v>-8.3333333333333321</v>
      </c>
      <c r="K205" s="89">
        <v>4.7274066797642433</v>
      </c>
      <c r="L205" s="1005">
        <v>-0.89884918091894495</v>
      </c>
    </row>
    <row r="206" spans="1:12" ht="14.25">
      <c r="A206" s="44" t="s">
        <v>24</v>
      </c>
      <c r="B206" s="48" t="s">
        <v>37</v>
      </c>
      <c r="C206" s="90">
        <v>8183.9860041455422</v>
      </c>
      <c r="D206" s="90">
        <v>8398.4166711993475</v>
      </c>
      <c r="E206" s="91">
        <v>8347.6657242284527</v>
      </c>
      <c r="F206" s="91">
        <v>8566.3850046233347</v>
      </c>
      <c r="G206" s="1006">
        <v>-2.5532272980590727</v>
      </c>
      <c r="H206" s="92">
        <v>221.8815340909091</v>
      </c>
      <c r="I206" s="92">
        <v>1.8359538636822721</v>
      </c>
      <c r="J206" s="93">
        <v>4.2962962962962958</v>
      </c>
      <c r="K206" s="93">
        <v>8.6444007858546161</v>
      </c>
      <c r="L206" s="1007">
        <v>-0.39779613310050799</v>
      </c>
    </row>
    <row r="207" spans="1:12" ht="15">
      <c r="A207" s="46" t="s">
        <v>24</v>
      </c>
      <c r="B207" s="47" t="s">
        <v>101</v>
      </c>
      <c r="C207" s="101">
        <v>7992.1568627450979</v>
      </c>
      <c r="D207" s="101">
        <v>8004.4088235294121</v>
      </c>
      <c r="E207" s="102">
        <v>8152</v>
      </c>
      <c r="F207" s="102">
        <v>8164.4970000000003</v>
      </c>
      <c r="G207" s="1013">
        <v>-0.15306515514673222</v>
      </c>
      <c r="H207" s="103">
        <v>212.4</v>
      </c>
      <c r="I207" s="103">
        <v>0.95057034220532322</v>
      </c>
      <c r="J207" s="104">
        <v>14.386792452830189</v>
      </c>
      <c r="K207" s="104">
        <v>5.9553045186640476</v>
      </c>
      <c r="L207" s="1014">
        <v>0.27546526883149625</v>
      </c>
    </row>
    <row r="208" spans="1:12" ht="15">
      <c r="A208" s="46" t="s">
        <v>24</v>
      </c>
      <c r="B208" s="47" t="s">
        <v>38</v>
      </c>
      <c r="C208" s="79">
        <v>8407.1735294117643</v>
      </c>
      <c r="D208" s="79">
        <v>8854.0225490196062</v>
      </c>
      <c r="E208" s="80">
        <v>8575.3169999999991</v>
      </c>
      <c r="F208" s="80">
        <v>9031.1029999999992</v>
      </c>
      <c r="G208" s="999">
        <v>-5.0468475445358125</v>
      </c>
      <c r="H208" s="81">
        <v>239.9</v>
      </c>
      <c r="I208" s="81">
        <v>5.173169662428764</v>
      </c>
      <c r="J208" s="89">
        <v>-7.3170731707317067</v>
      </c>
      <c r="K208" s="89">
        <v>2.3330058939096268</v>
      </c>
      <c r="L208" s="1005">
        <v>-0.4131427999952626</v>
      </c>
    </row>
    <row r="209" spans="1:12" ht="15.75" thickBot="1">
      <c r="A209" s="46" t="s">
        <v>24</v>
      </c>
      <c r="B209" s="47" t="s">
        <v>39</v>
      </c>
      <c r="C209" s="79">
        <v>9443.3284313725489</v>
      </c>
      <c r="D209" s="79">
        <v>9645.3313725490189</v>
      </c>
      <c r="E209" s="80">
        <v>9632.1949999999997</v>
      </c>
      <c r="F209" s="80">
        <v>9838.2379999999994</v>
      </c>
      <c r="G209" s="999">
        <v>-2.0943079441664216</v>
      </c>
      <c r="H209" s="81">
        <v>262.39999999999998</v>
      </c>
      <c r="I209" s="81">
        <v>8.7443016991297</v>
      </c>
      <c r="J209" s="89">
        <v>-36.95652173913043</v>
      </c>
      <c r="K209" s="89">
        <v>0.35609037328094301</v>
      </c>
      <c r="L209" s="1005">
        <v>-0.26011860193673947</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13768.190248242154</v>
      </c>
      <c r="D211" s="90">
        <v>13684.738449725277</v>
      </c>
      <c r="E211" s="91">
        <v>14043.554053206997</v>
      </c>
      <c r="F211" s="91">
        <v>13958.433218719783</v>
      </c>
      <c r="G211" s="1006">
        <v>0.60981653996135854</v>
      </c>
      <c r="H211" s="92">
        <v>334.63963414634151</v>
      </c>
      <c r="I211" s="92">
        <v>2.2519700690445164</v>
      </c>
      <c r="J211" s="93">
        <v>3.79746835443038</v>
      </c>
      <c r="K211" s="93">
        <v>2.0137524557956779</v>
      </c>
      <c r="L211" s="1007">
        <v>-0.10279141560418825</v>
      </c>
    </row>
    <row r="212" spans="1:12" ht="15">
      <c r="A212" s="46" t="s">
        <v>116</v>
      </c>
      <c r="B212" s="47" t="s">
        <v>26</v>
      </c>
      <c r="C212" s="79">
        <v>13601.611764705882</v>
      </c>
      <c r="D212" s="79">
        <v>13942.541176470588</v>
      </c>
      <c r="E212" s="80">
        <v>13873.644</v>
      </c>
      <c r="F212" s="80">
        <v>14221.392</v>
      </c>
      <c r="G212" s="999">
        <v>-2.4452458662274381</v>
      </c>
      <c r="H212" s="81">
        <v>317.60000000000002</v>
      </c>
      <c r="I212" s="81">
        <v>-4.5099218280216471</v>
      </c>
      <c r="J212" s="89">
        <v>-10.526315789473683</v>
      </c>
      <c r="K212" s="89">
        <v>0.20874263261296661</v>
      </c>
      <c r="L212" s="1005">
        <v>-4.5778465846510963E-2</v>
      </c>
    </row>
    <row r="213" spans="1:12" ht="15">
      <c r="A213" s="46" t="s">
        <v>116</v>
      </c>
      <c r="B213" s="47" t="s">
        <v>27</v>
      </c>
      <c r="C213" s="79">
        <v>13581.295098039216</v>
      </c>
      <c r="D213" s="79">
        <v>13521.517647058823</v>
      </c>
      <c r="E213" s="80">
        <v>13852.921</v>
      </c>
      <c r="F213" s="80">
        <v>13791.948</v>
      </c>
      <c r="G213" s="999">
        <v>0.44209128398685921</v>
      </c>
      <c r="H213" s="81">
        <v>325.60000000000002</v>
      </c>
      <c r="I213" s="81">
        <v>1.686445971267968</v>
      </c>
      <c r="J213" s="89">
        <v>4.918032786885246</v>
      </c>
      <c r="K213" s="89">
        <v>0.78585461689587421</v>
      </c>
      <c r="L213" s="1005">
        <v>-3.1292067631922271E-2</v>
      </c>
    </row>
    <row r="214" spans="1:12" ht="15">
      <c r="A214" s="46" t="s">
        <v>116</v>
      </c>
      <c r="B214" s="47" t="s">
        <v>34</v>
      </c>
      <c r="C214" s="79">
        <v>13935.593137254902</v>
      </c>
      <c r="D214" s="79">
        <v>13745.000980392157</v>
      </c>
      <c r="E214" s="80">
        <v>14214.305</v>
      </c>
      <c r="F214" s="80">
        <v>14019.901</v>
      </c>
      <c r="G214" s="999">
        <v>1.3866289070086903</v>
      </c>
      <c r="H214" s="81">
        <v>345.1</v>
      </c>
      <c r="I214" s="81">
        <v>4.1025641025641093</v>
      </c>
      <c r="J214" s="89">
        <v>6.4102564102564097</v>
      </c>
      <c r="K214" s="89">
        <v>1.019155206286837</v>
      </c>
      <c r="L214" s="1005">
        <v>-2.5720882125755073E-2</v>
      </c>
    </row>
    <row r="215" spans="1:12" ht="14.25">
      <c r="A215" s="44" t="s">
        <v>116</v>
      </c>
      <c r="B215" s="48" t="s">
        <v>28</v>
      </c>
      <c r="C215" s="90">
        <v>13305.985087081162</v>
      </c>
      <c r="D215" s="90">
        <v>13332.044457569707</v>
      </c>
      <c r="E215" s="91">
        <v>13572.104788822786</v>
      </c>
      <c r="F215" s="91">
        <v>13598.685346721102</v>
      </c>
      <c r="G215" s="1006">
        <v>-0.19546417334176644</v>
      </c>
      <c r="H215" s="92">
        <v>298.55384615384617</v>
      </c>
      <c r="I215" s="92">
        <v>1.1645128931605933</v>
      </c>
      <c r="J215" s="93">
        <v>7.6807228915662646</v>
      </c>
      <c r="K215" s="93">
        <v>8.7794695481335943</v>
      </c>
      <c r="L215" s="1007">
        <v>-0.11537305066078041</v>
      </c>
    </row>
    <row r="216" spans="1:12" ht="15">
      <c r="A216" s="46" t="s">
        <v>116</v>
      </c>
      <c r="B216" s="47" t="s">
        <v>29</v>
      </c>
      <c r="C216" s="79">
        <v>12809.848039215685</v>
      </c>
      <c r="D216" s="79">
        <v>12771.367647058823</v>
      </c>
      <c r="E216" s="80">
        <v>13066.045</v>
      </c>
      <c r="F216" s="80">
        <v>13026.795</v>
      </c>
      <c r="G216" s="999">
        <v>0.3013020470499459</v>
      </c>
      <c r="H216" s="81">
        <v>271.2</v>
      </c>
      <c r="I216" s="81">
        <v>4.9129593810444829</v>
      </c>
      <c r="J216" s="89">
        <v>-4.2553191489361701</v>
      </c>
      <c r="K216" s="89">
        <v>1.1051080550098231</v>
      </c>
      <c r="L216" s="1005">
        <v>-0.15410159000022383</v>
      </c>
    </row>
    <row r="217" spans="1:12" ht="15">
      <c r="A217" s="46" t="s">
        <v>116</v>
      </c>
      <c r="B217" s="47" t="s">
        <v>30</v>
      </c>
      <c r="C217" s="79">
        <v>13347.286274509803</v>
      </c>
      <c r="D217" s="79">
        <v>13397.353921568627</v>
      </c>
      <c r="E217" s="80">
        <v>13614.232</v>
      </c>
      <c r="F217" s="80">
        <v>13665.300999999999</v>
      </c>
      <c r="G217" s="999">
        <v>-0.37371295370661434</v>
      </c>
      <c r="H217" s="81">
        <v>293.2</v>
      </c>
      <c r="I217" s="81">
        <v>-0.33990482664853838</v>
      </c>
      <c r="J217" s="89">
        <v>11.271676300578035</v>
      </c>
      <c r="K217" s="89">
        <v>4.7274066797642433</v>
      </c>
      <c r="L217" s="1005">
        <v>9.2443518344283326E-2</v>
      </c>
    </row>
    <row r="218" spans="1:12" ht="15">
      <c r="A218" s="46" t="s">
        <v>116</v>
      </c>
      <c r="B218" s="47" t="s">
        <v>35</v>
      </c>
      <c r="C218" s="79">
        <v>13403.761764705881</v>
      </c>
      <c r="D218" s="79">
        <v>13431.904901960785</v>
      </c>
      <c r="E218" s="80">
        <v>13671.837</v>
      </c>
      <c r="F218" s="80">
        <v>13700.543</v>
      </c>
      <c r="G218" s="999">
        <v>-0.20952454220245234</v>
      </c>
      <c r="H218" s="81">
        <v>317.39999999999998</v>
      </c>
      <c r="I218" s="81">
        <v>1.7633857005450466</v>
      </c>
      <c r="J218" s="89">
        <v>7.1428571428571423</v>
      </c>
      <c r="K218" s="89">
        <v>2.9469548133595285</v>
      </c>
      <c r="L218" s="1005">
        <v>-5.3714979004838792E-2</v>
      </c>
    </row>
    <row r="219" spans="1:12" ht="14.25">
      <c r="A219" s="44" t="s">
        <v>116</v>
      </c>
      <c r="B219" s="48" t="s">
        <v>31</v>
      </c>
      <c r="C219" s="90">
        <v>12360.727497503953</v>
      </c>
      <c r="D219" s="90">
        <v>12360.111023408124</v>
      </c>
      <c r="E219" s="91">
        <v>12607.942047454031</v>
      </c>
      <c r="F219" s="91">
        <v>12607.313243876288</v>
      </c>
      <c r="G219" s="1006">
        <v>4.9876096958946445E-3</v>
      </c>
      <c r="H219" s="92">
        <v>264.80861423220978</v>
      </c>
      <c r="I219" s="92">
        <v>0.68361692124045081</v>
      </c>
      <c r="J219" s="93">
        <v>15.835140997830802</v>
      </c>
      <c r="K219" s="93">
        <v>13.113948919449903</v>
      </c>
      <c r="L219" s="1007">
        <v>0.76297772052157242</v>
      </c>
    </row>
    <row r="220" spans="1:12" ht="15">
      <c r="A220" s="46" t="s">
        <v>116</v>
      </c>
      <c r="B220" s="47" t="s">
        <v>32</v>
      </c>
      <c r="C220" s="79">
        <v>11754.060784313726</v>
      </c>
      <c r="D220" s="79">
        <v>11981.789215686274</v>
      </c>
      <c r="E220" s="80">
        <v>11989.142</v>
      </c>
      <c r="F220" s="80">
        <v>12221.424999999999</v>
      </c>
      <c r="G220" s="999">
        <v>-1.9006212450675717</v>
      </c>
      <c r="H220" s="81">
        <v>230.4</v>
      </c>
      <c r="I220" s="81">
        <v>-2.4968260685569215</v>
      </c>
      <c r="J220" s="89">
        <v>21.929824561403507</v>
      </c>
      <c r="K220" s="89">
        <v>3.413555992141454</v>
      </c>
      <c r="L220" s="1005">
        <v>0.35930281062772318</v>
      </c>
    </row>
    <row r="221" spans="1:12" ht="15">
      <c r="A221" s="46" t="s">
        <v>116</v>
      </c>
      <c r="B221" s="47" t="s">
        <v>33</v>
      </c>
      <c r="C221" s="79">
        <v>12531.685294117646</v>
      </c>
      <c r="D221" s="79">
        <v>12437.243137254902</v>
      </c>
      <c r="E221" s="80">
        <v>12782.319</v>
      </c>
      <c r="F221" s="80">
        <v>12685.987999999999</v>
      </c>
      <c r="G221" s="999">
        <v>0.7593496068260519</v>
      </c>
      <c r="H221" s="81">
        <v>268.10000000000002</v>
      </c>
      <c r="I221" s="81">
        <v>2.6809651474530827</v>
      </c>
      <c r="J221" s="81">
        <v>19.603524229074889</v>
      </c>
      <c r="K221" s="81">
        <v>6.6674852652259338</v>
      </c>
      <c r="L221" s="1000">
        <v>0.58577059677315368</v>
      </c>
    </row>
    <row r="222" spans="1:12" ht="15.75" thickBot="1">
      <c r="A222" s="56" t="s">
        <v>116</v>
      </c>
      <c r="B222" s="57" t="s">
        <v>36</v>
      </c>
      <c r="C222" s="82">
        <v>12551.742156862745</v>
      </c>
      <c r="D222" s="82">
        <v>12520.521568627451</v>
      </c>
      <c r="E222" s="83">
        <v>12802.777</v>
      </c>
      <c r="F222" s="83">
        <v>12770.932000000001</v>
      </c>
      <c r="G222" s="1001">
        <v>0.24935533287624856</v>
      </c>
      <c r="H222" s="84">
        <v>296.3</v>
      </c>
      <c r="I222" s="84">
        <v>1.4726027397260313</v>
      </c>
      <c r="J222" s="84">
        <v>2.9166666666666665</v>
      </c>
      <c r="K222" s="84">
        <v>3.0329076620825148</v>
      </c>
      <c r="L222" s="1002">
        <v>-0.18209568687930666</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6"/>
    </row>
    <row r="226" spans="1:12" ht="21" thickBot="1">
      <c r="A226" s="963" t="s">
        <v>322</v>
      </c>
      <c r="B226" s="954"/>
      <c r="C226" s="954"/>
      <c r="D226" s="954"/>
      <c r="E226" s="954"/>
      <c r="F226" s="954"/>
      <c r="G226" s="1068"/>
      <c r="H226" s="1068"/>
      <c r="I226" s="1068"/>
      <c r="J226" s="1068"/>
      <c r="K226" s="1068"/>
      <c r="L226" s="1069"/>
    </row>
    <row r="227" spans="1:12" ht="12.75" customHeight="1">
      <c r="A227" s="27"/>
      <c r="B227" s="28"/>
      <c r="C227" s="3" t="s">
        <v>9</v>
      </c>
      <c r="D227" s="3" t="s">
        <v>9</v>
      </c>
      <c r="E227" s="3"/>
      <c r="F227" s="3"/>
      <c r="G227" s="955"/>
      <c r="H227" s="1362" t="s">
        <v>10</v>
      </c>
      <c r="I227" s="1363"/>
      <c r="J227" s="986" t="s">
        <v>11</v>
      </c>
      <c r="K227" s="956" t="s">
        <v>12</v>
      </c>
      <c r="L227" s="957"/>
    </row>
    <row r="228" spans="1:12" ht="15.75" customHeight="1">
      <c r="A228" s="29" t="s">
        <v>13</v>
      </c>
      <c r="B228" s="30" t="s">
        <v>14</v>
      </c>
      <c r="C228" s="958" t="s">
        <v>40</v>
      </c>
      <c r="D228" s="958" t="s">
        <v>40</v>
      </c>
      <c r="E228" s="959" t="s">
        <v>41</v>
      </c>
      <c r="F228" s="960"/>
      <c r="G228" s="987"/>
      <c r="H228" s="1360" t="s">
        <v>15</v>
      </c>
      <c r="I228" s="1361"/>
      <c r="J228" s="988" t="s">
        <v>16</v>
      </c>
      <c r="K228" s="961" t="s">
        <v>17</v>
      </c>
      <c r="L228" s="962"/>
    </row>
    <row r="229" spans="1:12" ht="26.25" thickBot="1">
      <c r="A229" s="31" t="s">
        <v>18</v>
      </c>
      <c r="B229" s="32" t="s">
        <v>19</v>
      </c>
      <c r="C229" s="877" t="s">
        <v>492</v>
      </c>
      <c r="D229" s="1280" t="s">
        <v>484</v>
      </c>
      <c r="E229" s="952" t="s">
        <v>492</v>
      </c>
      <c r="F229" s="1254" t="s">
        <v>484</v>
      </c>
      <c r="G229" s="985" t="s">
        <v>20</v>
      </c>
      <c r="H229" s="66" t="s">
        <v>492</v>
      </c>
      <c r="I229" s="890" t="s">
        <v>20</v>
      </c>
      <c r="J229" s="989" t="s">
        <v>20</v>
      </c>
      <c r="K229" s="953" t="s">
        <v>492</v>
      </c>
      <c r="L229" s="990" t="s">
        <v>21</v>
      </c>
    </row>
    <row r="230" spans="1:12" ht="15" thickBot="1">
      <c r="A230" s="33" t="s">
        <v>22</v>
      </c>
      <c r="B230" s="34" t="s">
        <v>23</v>
      </c>
      <c r="C230" s="67">
        <v>10867.720329817905</v>
      </c>
      <c r="D230" s="67">
        <v>10864.98129864496</v>
      </c>
      <c r="E230" s="68">
        <v>11085.074736414263</v>
      </c>
      <c r="F230" s="1255">
        <v>11083.169414354459</v>
      </c>
      <c r="G230" s="991">
        <v>1.7191129978900665E-2</v>
      </c>
      <c r="H230" s="69">
        <v>309.34288856304983</v>
      </c>
      <c r="I230" s="69">
        <v>-0.39323949100354599</v>
      </c>
      <c r="J230" s="70">
        <v>8.4260731319554854</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12152.370561245329</v>
      </c>
      <c r="D233" s="76">
        <v>12140.212088385842</v>
      </c>
      <c r="E233" s="77">
        <v>12395.417972470235</v>
      </c>
      <c r="F233" s="77">
        <v>12383.016330153559</v>
      </c>
      <c r="G233" s="997">
        <v>0.10015041558555444</v>
      </c>
      <c r="H233" s="78">
        <v>351.0320895522388</v>
      </c>
      <c r="I233" s="78">
        <v>-1.1848939009661756</v>
      </c>
      <c r="J233" s="78">
        <v>10.743801652892563</v>
      </c>
      <c r="K233" s="78">
        <v>19.648093841642229</v>
      </c>
      <c r="L233" s="998">
        <v>0.41120989887593495</v>
      </c>
    </row>
    <row r="234" spans="1:12" ht="15">
      <c r="A234" s="39" t="s">
        <v>109</v>
      </c>
      <c r="B234" s="40" t="s">
        <v>23</v>
      </c>
      <c r="C234" s="79">
        <v>12299.005746076025</v>
      </c>
      <c r="D234" s="79">
        <v>12213.328121057997</v>
      </c>
      <c r="E234" s="80">
        <v>12544.985860997545</v>
      </c>
      <c r="F234" s="80">
        <v>12457.594683479158</v>
      </c>
      <c r="G234" s="999">
        <v>0.70150923784896524</v>
      </c>
      <c r="H234" s="81">
        <v>421.72068965517241</v>
      </c>
      <c r="I234" s="81">
        <v>-0.15054392467762834</v>
      </c>
      <c r="J234" s="81">
        <v>26.086956521739129</v>
      </c>
      <c r="K234" s="81">
        <v>4.2521994134897358</v>
      </c>
      <c r="L234" s="1000">
        <v>0.59560163924490261</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9988.4725689481274</v>
      </c>
      <c r="D236" s="79">
        <v>10029.003350281127</v>
      </c>
      <c r="E236" s="80">
        <v>10188.24202032709</v>
      </c>
      <c r="F236" s="80">
        <v>10229.583417286751</v>
      </c>
      <c r="G236" s="999">
        <v>-0.40413568444828835</v>
      </c>
      <c r="H236" s="81">
        <v>289.98002450980391</v>
      </c>
      <c r="I236" s="81">
        <v>-0.66532343280101736</v>
      </c>
      <c r="J236" s="81">
        <v>8.0794701986754962</v>
      </c>
      <c r="K236" s="81">
        <v>59.824046920821118</v>
      </c>
      <c r="L236" s="1000">
        <v>-0.19185133037125013</v>
      </c>
    </row>
    <row r="237" spans="1:12" ht="15.75" thickBot="1">
      <c r="A237" s="41" t="s">
        <v>111</v>
      </c>
      <c r="B237" s="42" t="s">
        <v>23</v>
      </c>
      <c r="C237" s="82">
        <v>11649.200752103776</v>
      </c>
      <c r="D237" s="82">
        <v>11597.915959265063</v>
      </c>
      <c r="E237" s="83">
        <v>11882.184767145851</v>
      </c>
      <c r="F237" s="83">
        <v>11848.933474957621</v>
      </c>
      <c r="G237" s="1001">
        <v>0.28062687885374238</v>
      </c>
      <c r="H237" s="84">
        <v>300.82702702702704</v>
      </c>
      <c r="I237" s="84">
        <v>-0.32945587593645975</v>
      </c>
      <c r="J237" s="84">
        <v>3.2558139534883721</v>
      </c>
      <c r="K237" s="84">
        <v>16.275659824046919</v>
      </c>
      <c r="L237" s="1002">
        <v>-0.81496020774958211</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13089.842794168553</v>
      </c>
      <c r="D249" s="85">
        <v>12762.526650795224</v>
      </c>
      <c r="E249" s="86">
        <v>13351.639650051924</v>
      </c>
      <c r="F249" s="86">
        <v>13017.777183811129</v>
      </c>
      <c r="G249" s="1003">
        <v>2.5646656992714938</v>
      </c>
      <c r="H249" s="87">
        <v>401.25833333333338</v>
      </c>
      <c r="I249" s="87">
        <v>8.2561897535340041</v>
      </c>
      <c r="J249" s="88">
        <v>50</v>
      </c>
      <c r="K249" s="88">
        <v>1.7595307917888565</v>
      </c>
      <c r="L249" s="1004">
        <v>0.48767069639934935</v>
      </c>
    </row>
    <row r="250" spans="1:12" ht="15">
      <c r="A250" s="46" t="s">
        <v>113</v>
      </c>
      <c r="B250" s="47" t="s">
        <v>26</v>
      </c>
      <c r="C250" s="79">
        <v>13062.390196078431</v>
      </c>
      <c r="D250" s="79">
        <v>12782.304901960782</v>
      </c>
      <c r="E250" s="80">
        <v>13323.638000000001</v>
      </c>
      <c r="F250" s="80">
        <v>13037.950999999999</v>
      </c>
      <c r="G250" s="999">
        <v>2.1911955337153954</v>
      </c>
      <c r="H250" s="81">
        <v>395.8</v>
      </c>
      <c r="I250" s="81">
        <v>7.9356422143441572</v>
      </c>
      <c r="J250" s="89">
        <v>26.666666666666668</v>
      </c>
      <c r="K250" s="89">
        <v>1.3929618768328444</v>
      </c>
      <c r="L250" s="1005">
        <v>0.20059303740518142</v>
      </c>
    </row>
    <row r="251" spans="1:12" ht="15">
      <c r="A251" s="46" t="s">
        <v>113</v>
      </c>
      <c r="B251" s="47" t="s">
        <v>27</v>
      </c>
      <c r="C251" s="79" t="s">
        <v>253</v>
      </c>
      <c r="D251" s="79" t="s">
        <v>253</v>
      </c>
      <c r="E251" s="80" t="s">
        <v>253</v>
      </c>
      <c r="F251" s="80" t="s">
        <v>253</v>
      </c>
      <c r="G251" s="999" t="s">
        <v>99</v>
      </c>
      <c r="H251" s="81" t="s">
        <v>253</v>
      </c>
      <c r="I251" s="81" t="s">
        <v>99</v>
      </c>
      <c r="J251" s="89" t="s">
        <v>99</v>
      </c>
      <c r="K251" s="89">
        <v>0.36656891495601174</v>
      </c>
      <c r="L251" s="1005" t="s">
        <v>99</v>
      </c>
    </row>
    <row r="252" spans="1:12" ht="14.25">
      <c r="A252" s="44" t="s">
        <v>113</v>
      </c>
      <c r="B252" s="48" t="s">
        <v>28</v>
      </c>
      <c r="C252" s="90">
        <v>12480.924501495512</v>
      </c>
      <c r="D252" s="90">
        <v>12280.33654140422</v>
      </c>
      <c r="E252" s="91">
        <v>12730.542991525423</v>
      </c>
      <c r="F252" s="91">
        <v>12525.943272232305</v>
      </c>
      <c r="G252" s="1006">
        <v>1.6334076791380405</v>
      </c>
      <c r="H252" s="92">
        <v>378.76666666666671</v>
      </c>
      <c r="I252" s="92">
        <v>-0.32637036230436384</v>
      </c>
      <c r="J252" s="93">
        <v>39.655172413793103</v>
      </c>
      <c r="K252" s="93">
        <v>5.9384164222873901</v>
      </c>
      <c r="L252" s="1007">
        <v>1.3279235765004263</v>
      </c>
    </row>
    <row r="253" spans="1:12" ht="15">
      <c r="A253" s="46" t="s">
        <v>113</v>
      </c>
      <c r="B253" s="47" t="s">
        <v>29</v>
      </c>
      <c r="C253" s="79">
        <v>12446.47156862745</v>
      </c>
      <c r="D253" s="79">
        <v>12189.748039215685</v>
      </c>
      <c r="E253" s="80">
        <v>12695.401</v>
      </c>
      <c r="F253" s="80">
        <v>12433.543</v>
      </c>
      <c r="G253" s="999">
        <v>2.1060609996683985</v>
      </c>
      <c r="H253" s="81">
        <v>374.3</v>
      </c>
      <c r="I253" s="81">
        <v>1.3539128080151639</v>
      </c>
      <c r="J253" s="89">
        <v>125</v>
      </c>
      <c r="K253" s="89">
        <v>4.6187683284457481</v>
      </c>
      <c r="L253" s="1005">
        <v>2.3930131615141108</v>
      </c>
    </row>
    <row r="254" spans="1:12" ht="15">
      <c r="A254" s="46" t="s">
        <v>113</v>
      </c>
      <c r="B254" s="47" t="s">
        <v>30</v>
      </c>
      <c r="C254" s="79">
        <v>12595.34705882353</v>
      </c>
      <c r="D254" s="79">
        <v>12360.395098039215</v>
      </c>
      <c r="E254" s="80">
        <v>12847.254000000001</v>
      </c>
      <c r="F254" s="80">
        <v>12607.602999999999</v>
      </c>
      <c r="G254" s="999">
        <v>1.9008450694394619</v>
      </c>
      <c r="H254" s="81">
        <v>394.4</v>
      </c>
      <c r="I254" s="81">
        <v>1.1282051282051224</v>
      </c>
      <c r="J254" s="89">
        <v>-40</v>
      </c>
      <c r="K254" s="89">
        <v>1.3196480938416422</v>
      </c>
      <c r="L254" s="1005">
        <v>-1.0650895850136839</v>
      </c>
    </row>
    <row r="255" spans="1:12" ht="14.25">
      <c r="A255" s="44" t="s">
        <v>113</v>
      </c>
      <c r="B255" s="48" t="s">
        <v>31</v>
      </c>
      <c r="C255" s="90">
        <v>11797.007115273113</v>
      </c>
      <c r="D255" s="90">
        <v>12023.318342919163</v>
      </c>
      <c r="E255" s="91">
        <v>12032.947257578575</v>
      </c>
      <c r="F255" s="91">
        <v>12263.784709777547</v>
      </c>
      <c r="G255" s="1006">
        <v>-1.8822692803383279</v>
      </c>
      <c r="H255" s="92">
        <v>329.85460122699385</v>
      </c>
      <c r="I255" s="92">
        <v>-4.4517901527911237</v>
      </c>
      <c r="J255" s="93">
        <v>-2.9761904761904758</v>
      </c>
      <c r="K255" s="93">
        <v>11.950146627565983</v>
      </c>
      <c r="L255" s="1007">
        <v>-1.4043843740238415</v>
      </c>
    </row>
    <row r="256" spans="1:12" ht="15">
      <c r="A256" s="46" t="s">
        <v>113</v>
      </c>
      <c r="B256" s="47" t="s">
        <v>32</v>
      </c>
      <c r="C256" s="79">
        <v>11711.482352941175</v>
      </c>
      <c r="D256" s="79">
        <v>11936.998039215685</v>
      </c>
      <c r="E256" s="80">
        <v>11945.712</v>
      </c>
      <c r="F256" s="80">
        <v>12175.737999999999</v>
      </c>
      <c r="G256" s="999">
        <v>-1.8892160787296823</v>
      </c>
      <c r="H256" s="81">
        <v>318.89999999999998</v>
      </c>
      <c r="I256" s="81">
        <v>-2.9814420444174052</v>
      </c>
      <c r="J256" s="89">
        <v>18.918918918918919</v>
      </c>
      <c r="K256" s="89">
        <v>9.67741935483871</v>
      </c>
      <c r="L256" s="1005">
        <v>0.85388994307400345</v>
      </c>
    </row>
    <row r="257" spans="1:12" ht="15.75" thickBot="1">
      <c r="A257" s="49" t="s">
        <v>113</v>
      </c>
      <c r="B257" s="50" t="s">
        <v>33</v>
      </c>
      <c r="C257" s="94">
        <v>12105.541176470588</v>
      </c>
      <c r="D257" s="94">
        <v>12169.713725490195</v>
      </c>
      <c r="E257" s="95">
        <v>12347.652</v>
      </c>
      <c r="F257" s="95">
        <v>12413.108</v>
      </c>
      <c r="G257" s="1008">
        <v>-0.52731354629316152</v>
      </c>
      <c r="H257" s="89">
        <v>376.5</v>
      </c>
      <c r="I257" s="89">
        <v>-0.2384737678855266</v>
      </c>
      <c r="J257" s="89">
        <v>-45.614035087719294</v>
      </c>
      <c r="K257" s="89">
        <v>2.2727272727272729</v>
      </c>
      <c r="L257" s="1005">
        <v>-2.2582743170978463</v>
      </c>
    </row>
    <row r="258" spans="1:12" ht="15.75" thickBot="1">
      <c r="A258" s="51"/>
      <c r="B258" s="52"/>
      <c r="C258" s="96"/>
      <c r="D258" s="96"/>
      <c r="E258" s="96"/>
      <c r="F258" s="96"/>
      <c r="G258" s="1009"/>
      <c r="H258" s="97"/>
      <c r="I258" s="97"/>
      <c r="J258" s="97"/>
      <c r="K258" s="97"/>
      <c r="L258" s="1010"/>
    </row>
    <row r="259" spans="1:12" ht="15">
      <c r="A259" s="46" t="s">
        <v>114</v>
      </c>
      <c r="B259" s="53" t="s">
        <v>30</v>
      </c>
      <c r="C259" s="98" t="s">
        <v>253</v>
      </c>
      <c r="D259" s="98">
        <v>12221.875490196078</v>
      </c>
      <c r="E259" s="99" t="s">
        <v>253</v>
      </c>
      <c r="F259" s="99">
        <v>12466.313</v>
      </c>
      <c r="G259" s="1011" t="s">
        <v>99</v>
      </c>
      <c r="H259" s="100" t="s">
        <v>253</v>
      </c>
      <c r="I259" s="100" t="s">
        <v>99</v>
      </c>
      <c r="J259" s="100" t="s">
        <v>99</v>
      </c>
      <c r="K259" s="100">
        <v>1.3929618768328444</v>
      </c>
      <c r="L259" s="1012" t="s">
        <v>99</v>
      </c>
    </row>
    <row r="260" spans="1:12" ht="15.75" thickBot="1">
      <c r="A260" s="49" t="s">
        <v>114</v>
      </c>
      <c r="B260" s="50" t="s">
        <v>33</v>
      </c>
      <c r="C260" s="94">
        <v>12114.470588235294</v>
      </c>
      <c r="D260" s="94">
        <v>12209.472549019609</v>
      </c>
      <c r="E260" s="95">
        <v>12356.76</v>
      </c>
      <c r="F260" s="95">
        <v>12453.662</v>
      </c>
      <c r="G260" s="1008">
        <v>-0.77810044949027879</v>
      </c>
      <c r="H260" s="89">
        <v>407.7</v>
      </c>
      <c r="I260" s="89">
        <v>-2.5573613766730374</v>
      </c>
      <c r="J260" s="89">
        <v>21.875</v>
      </c>
      <c r="K260" s="89">
        <v>2.8592375366568912</v>
      </c>
      <c r="L260" s="1005">
        <v>0.31551734587787683</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10018.688435515051</v>
      </c>
      <c r="D273" s="85">
        <v>10374.595556075314</v>
      </c>
      <c r="E273" s="86">
        <v>10219.062204225353</v>
      </c>
      <c r="F273" s="86">
        <v>10582.087467196819</v>
      </c>
      <c r="G273" s="1003">
        <v>-3.430563809804076</v>
      </c>
      <c r="H273" s="87">
        <v>315.55555555555554</v>
      </c>
      <c r="I273" s="87">
        <v>-7.9927607620343606</v>
      </c>
      <c r="J273" s="88">
        <v>2.2727272727272729</v>
      </c>
      <c r="K273" s="88">
        <v>3.2991202346041053</v>
      </c>
      <c r="L273" s="1004">
        <v>-0.1984950277170392</v>
      </c>
    </row>
    <row r="274" spans="1:12" ht="15">
      <c r="A274" s="46" t="s">
        <v>24</v>
      </c>
      <c r="B274" s="47" t="s">
        <v>29</v>
      </c>
      <c r="C274" s="79">
        <v>9861.4676470588238</v>
      </c>
      <c r="D274" s="79">
        <v>10891.657843137255</v>
      </c>
      <c r="E274" s="80">
        <v>10058.697</v>
      </c>
      <c r="F274" s="80">
        <v>11109.491</v>
      </c>
      <c r="G274" s="999">
        <v>-9.4585251475517627</v>
      </c>
      <c r="H274" s="81">
        <v>277.5</v>
      </c>
      <c r="I274" s="81">
        <v>-14.746543778801843</v>
      </c>
      <c r="J274" s="89">
        <v>9.0909090909090917</v>
      </c>
      <c r="K274" s="89">
        <v>0.87976539589442826</v>
      </c>
      <c r="L274" s="1005">
        <v>5.3615803141421337E-3</v>
      </c>
    </row>
    <row r="275" spans="1:12" ht="15">
      <c r="A275" s="46" t="s">
        <v>24</v>
      </c>
      <c r="B275" s="47" t="s">
        <v>30</v>
      </c>
      <c r="C275" s="79">
        <v>9966.6794117647059</v>
      </c>
      <c r="D275" s="79">
        <v>10245.401960784313</v>
      </c>
      <c r="E275" s="80">
        <v>10166.013000000001</v>
      </c>
      <c r="F275" s="80">
        <v>10450.31</v>
      </c>
      <c r="G275" s="999">
        <v>-2.7204647517633318</v>
      </c>
      <c r="H275" s="81">
        <v>320.39999999999998</v>
      </c>
      <c r="I275" s="81">
        <v>-3.5230352303523169</v>
      </c>
      <c r="J275" s="89">
        <v>4.1666666666666661</v>
      </c>
      <c r="K275" s="89">
        <v>1.8328445747800588</v>
      </c>
      <c r="L275" s="1005">
        <v>-7.4945568304201737E-2</v>
      </c>
    </row>
    <row r="276" spans="1:12" ht="15">
      <c r="A276" s="46" t="s">
        <v>24</v>
      </c>
      <c r="B276" s="47" t="s">
        <v>35</v>
      </c>
      <c r="C276" s="79">
        <v>10347.407843137255</v>
      </c>
      <c r="D276" s="79" t="s">
        <v>253</v>
      </c>
      <c r="E276" s="80">
        <v>10554.356</v>
      </c>
      <c r="F276" s="80" t="s">
        <v>253</v>
      </c>
      <c r="G276" s="999" t="s">
        <v>99</v>
      </c>
      <c r="H276" s="81">
        <v>357.5</v>
      </c>
      <c r="I276" s="81" t="s">
        <v>99</v>
      </c>
      <c r="J276" s="89" t="s">
        <v>99</v>
      </c>
      <c r="K276" s="89">
        <v>0.5865102639296188</v>
      </c>
      <c r="L276" s="1005" t="s">
        <v>99</v>
      </c>
    </row>
    <row r="277" spans="1:12" ht="14.25">
      <c r="A277" s="44" t="s">
        <v>24</v>
      </c>
      <c r="B277" s="48" t="s">
        <v>31</v>
      </c>
      <c r="C277" s="90">
        <v>10334.398159200266</v>
      </c>
      <c r="D277" s="90">
        <v>10489.002372233397</v>
      </c>
      <c r="E277" s="91">
        <v>10541.086122384271</v>
      </c>
      <c r="F277" s="91">
        <v>10698.782419678066</v>
      </c>
      <c r="G277" s="1006">
        <v>-1.4739648971993926</v>
      </c>
      <c r="H277" s="92">
        <v>307.00867256637167</v>
      </c>
      <c r="I277" s="92">
        <v>-0.96641680896886284</v>
      </c>
      <c r="J277" s="93">
        <v>13.226452905811623</v>
      </c>
      <c r="K277" s="93">
        <v>41.422287390029325</v>
      </c>
      <c r="L277" s="1007">
        <v>1.7561506650690717</v>
      </c>
    </row>
    <row r="278" spans="1:12" ht="15">
      <c r="A278" s="46" t="s">
        <v>24</v>
      </c>
      <c r="B278" s="47" t="s">
        <v>32</v>
      </c>
      <c r="C278" s="79">
        <v>10164.523529411765</v>
      </c>
      <c r="D278" s="79">
        <v>10398.354901960784</v>
      </c>
      <c r="E278" s="80">
        <v>10367.814</v>
      </c>
      <c r="F278" s="80">
        <v>10606.322</v>
      </c>
      <c r="G278" s="999">
        <v>-2.248734292622832</v>
      </c>
      <c r="H278" s="81">
        <v>277.39999999999998</v>
      </c>
      <c r="I278" s="81">
        <v>-4.0138408304498352</v>
      </c>
      <c r="J278" s="89">
        <v>-6.4516129032258061</v>
      </c>
      <c r="K278" s="89">
        <v>17.008797653958943</v>
      </c>
      <c r="L278" s="1005">
        <v>-2.7050338245784182</v>
      </c>
    </row>
    <row r="279" spans="1:12" ht="15">
      <c r="A279" s="46" t="s">
        <v>24</v>
      </c>
      <c r="B279" s="47" t="s">
        <v>33</v>
      </c>
      <c r="C279" s="79">
        <v>10468.049019607843</v>
      </c>
      <c r="D279" s="79">
        <v>10570.476470588235</v>
      </c>
      <c r="E279" s="80">
        <v>10677.41</v>
      </c>
      <c r="F279" s="80">
        <v>10781.886</v>
      </c>
      <c r="G279" s="999">
        <v>-0.96899559130935509</v>
      </c>
      <c r="H279" s="81">
        <v>318.10000000000002</v>
      </c>
      <c r="I279" s="81">
        <v>-1.4560099132589803</v>
      </c>
      <c r="J279" s="89">
        <v>30.392156862745097</v>
      </c>
      <c r="K279" s="89">
        <v>19.501466275659823</v>
      </c>
      <c r="L279" s="1005">
        <v>3.2852500594436052</v>
      </c>
    </row>
    <row r="280" spans="1:12" ht="15">
      <c r="A280" s="46" t="s">
        <v>24</v>
      </c>
      <c r="B280" s="47" t="s">
        <v>36</v>
      </c>
      <c r="C280" s="79">
        <v>10319.028431372548</v>
      </c>
      <c r="D280" s="79">
        <v>10554.809803921569</v>
      </c>
      <c r="E280" s="80">
        <v>10525.409</v>
      </c>
      <c r="F280" s="80">
        <v>10765.906000000001</v>
      </c>
      <c r="G280" s="999">
        <v>-2.2338760899454368</v>
      </c>
      <c r="H280" s="81">
        <v>365.5</v>
      </c>
      <c r="I280" s="81">
        <v>5.4749520941688647E-2</v>
      </c>
      <c r="J280" s="89">
        <v>42.553191489361701</v>
      </c>
      <c r="K280" s="89">
        <v>4.9120234604105573</v>
      </c>
      <c r="L280" s="1005">
        <v>1.1759344302038799</v>
      </c>
    </row>
    <row r="281" spans="1:12" ht="14.25">
      <c r="A281" s="44" t="s">
        <v>24</v>
      </c>
      <c r="B281" s="48" t="s">
        <v>37</v>
      </c>
      <c r="C281" s="90">
        <v>8754.0612648981132</v>
      </c>
      <c r="D281" s="90">
        <v>8520.2669794547601</v>
      </c>
      <c r="E281" s="91">
        <v>8929.1424901960763</v>
      </c>
      <c r="F281" s="91">
        <v>8690.6723190438552</v>
      </c>
      <c r="G281" s="1006">
        <v>2.7439783988824651</v>
      </c>
      <c r="H281" s="92">
        <v>237.68834951456307</v>
      </c>
      <c r="I281" s="92">
        <v>-0.45135741728824125</v>
      </c>
      <c r="J281" s="93">
        <v>-2.8301886792452833</v>
      </c>
      <c r="K281" s="93">
        <v>15.102639296187684</v>
      </c>
      <c r="L281" s="1007">
        <v>-1.7495069677232866</v>
      </c>
    </row>
    <row r="282" spans="1:12" ht="15">
      <c r="A282" s="46" t="s">
        <v>24</v>
      </c>
      <c r="B282" s="47" t="s">
        <v>101</v>
      </c>
      <c r="C282" s="101">
        <v>8262.1127450980384</v>
      </c>
      <c r="D282" s="101">
        <v>8272.9656862745087</v>
      </c>
      <c r="E282" s="102">
        <v>8427.3549999999996</v>
      </c>
      <c r="F282" s="102">
        <v>8438.4249999999993</v>
      </c>
      <c r="G282" s="1013">
        <v>-0.13118561816926394</v>
      </c>
      <c r="H282" s="103">
        <v>224</v>
      </c>
      <c r="I282" s="103">
        <v>4.4662795891020242E-2</v>
      </c>
      <c r="J282" s="104">
        <v>2.0689655172413794</v>
      </c>
      <c r="K282" s="104">
        <v>10.850439882697946</v>
      </c>
      <c r="L282" s="1014">
        <v>-0.67579223176946179</v>
      </c>
    </row>
    <row r="283" spans="1:12" ht="15">
      <c r="A283" s="46" t="s">
        <v>24</v>
      </c>
      <c r="B283" s="47" t="s">
        <v>38</v>
      </c>
      <c r="C283" s="79">
        <v>9732.6852941176476</v>
      </c>
      <c r="D283" s="79">
        <v>8745.7901960784311</v>
      </c>
      <c r="E283" s="80">
        <v>9927.3389999999999</v>
      </c>
      <c r="F283" s="80">
        <v>8920.7060000000001</v>
      </c>
      <c r="G283" s="999">
        <v>11.284230194336635</v>
      </c>
      <c r="H283" s="81">
        <v>259.8</v>
      </c>
      <c r="I283" s="81">
        <v>-0.65009560229445074</v>
      </c>
      <c r="J283" s="89">
        <v>-20</v>
      </c>
      <c r="K283" s="89">
        <v>3.225806451612903</v>
      </c>
      <c r="L283" s="1005">
        <v>-1.1462126262885279</v>
      </c>
    </row>
    <row r="284" spans="1:12" ht="15.75" thickBot="1">
      <c r="A284" s="46" t="s">
        <v>24</v>
      </c>
      <c r="B284" s="47" t="s">
        <v>39</v>
      </c>
      <c r="C284" s="79" t="s">
        <v>253</v>
      </c>
      <c r="D284" s="79" t="s">
        <v>253</v>
      </c>
      <c r="E284" s="80" t="s">
        <v>253</v>
      </c>
      <c r="F284" s="80" t="s">
        <v>253</v>
      </c>
      <c r="G284" s="999" t="s">
        <v>99</v>
      </c>
      <c r="H284" s="81" t="s">
        <v>253</v>
      </c>
      <c r="I284" s="81" t="s">
        <v>99</v>
      </c>
      <c r="J284" s="89" t="s">
        <v>99</v>
      </c>
      <c r="K284" s="89">
        <v>1.0263929618768328</v>
      </c>
      <c r="L284" s="1005" t="s">
        <v>99</v>
      </c>
    </row>
    <row r="285" spans="1:12" ht="15.75" thickBot="1">
      <c r="A285" s="51"/>
      <c r="B285" s="52"/>
      <c r="C285" s="96"/>
      <c r="D285" s="96"/>
      <c r="E285" s="96"/>
      <c r="F285" s="96"/>
      <c r="G285" s="1009"/>
      <c r="H285" s="97"/>
      <c r="I285" s="97"/>
      <c r="J285" s="97"/>
      <c r="K285" s="97"/>
      <c r="L285" s="1010"/>
    </row>
    <row r="286" spans="1:12" ht="14.25">
      <c r="A286" s="44" t="s">
        <v>116</v>
      </c>
      <c r="B286" s="48" t="s">
        <v>25</v>
      </c>
      <c r="C286" s="90">
        <v>12181.03512338508</v>
      </c>
      <c r="D286" s="90">
        <v>12116.679308903889</v>
      </c>
      <c r="E286" s="91">
        <v>12424.655825852782</v>
      </c>
      <c r="F286" s="91">
        <v>12359.012895081967</v>
      </c>
      <c r="G286" s="1006">
        <v>0.53113409078921081</v>
      </c>
      <c r="H286" s="92">
        <v>348.13750000000005</v>
      </c>
      <c r="I286" s="92">
        <v>2.7375194688089399</v>
      </c>
      <c r="J286" s="93">
        <v>-11.111111111111111</v>
      </c>
      <c r="K286" s="93">
        <v>1.1730205278592376</v>
      </c>
      <c r="L286" s="1007">
        <v>-0.25782207945395808</v>
      </c>
    </row>
    <row r="287" spans="1:12" ht="15">
      <c r="A287" s="46" t="s">
        <v>116</v>
      </c>
      <c r="B287" s="47" t="s">
        <v>26</v>
      </c>
      <c r="C287" s="79">
        <v>13046.714705882352</v>
      </c>
      <c r="D287" s="79" t="s">
        <v>253</v>
      </c>
      <c r="E287" s="80">
        <v>13307.648999999999</v>
      </c>
      <c r="F287" s="80" t="s">
        <v>253</v>
      </c>
      <c r="G287" s="999" t="s">
        <v>99</v>
      </c>
      <c r="H287" s="81">
        <v>328.3</v>
      </c>
      <c r="I287" s="81" t="s">
        <v>99</v>
      </c>
      <c r="J287" s="89" t="s">
        <v>99</v>
      </c>
      <c r="K287" s="89">
        <v>0.43988269794721413</v>
      </c>
      <c r="L287" s="1005" t="s">
        <v>99</v>
      </c>
    </row>
    <row r="288" spans="1:12" ht="15">
      <c r="A288" s="46" t="s">
        <v>116</v>
      </c>
      <c r="B288" s="47" t="s">
        <v>27</v>
      </c>
      <c r="C288" s="79" t="s">
        <v>253</v>
      </c>
      <c r="D288" s="79">
        <v>12042.79117647059</v>
      </c>
      <c r="E288" s="80" t="s">
        <v>253</v>
      </c>
      <c r="F288" s="80">
        <v>12283.647000000001</v>
      </c>
      <c r="G288" s="999" t="s">
        <v>99</v>
      </c>
      <c r="H288" s="81" t="s">
        <v>253</v>
      </c>
      <c r="I288" s="81" t="s">
        <v>99</v>
      </c>
      <c r="J288" s="89" t="s">
        <v>99</v>
      </c>
      <c r="K288" s="89">
        <v>0.51319648093841641</v>
      </c>
      <c r="L288" s="1005" t="s">
        <v>99</v>
      </c>
    </row>
    <row r="289" spans="1:12" ht="15">
      <c r="A289" s="46" t="s">
        <v>116</v>
      </c>
      <c r="B289" s="47" t="s">
        <v>34</v>
      </c>
      <c r="C289" s="79" t="s">
        <v>253</v>
      </c>
      <c r="D289" s="79" t="s">
        <v>253</v>
      </c>
      <c r="E289" s="80" t="s">
        <v>253</v>
      </c>
      <c r="F289" s="80" t="s">
        <v>253</v>
      </c>
      <c r="G289" s="999" t="s">
        <v>99</v>
      </c>
      <c r="H289" s="81" t="s">
        <v>253</v>
      </c>
      <c r="I289" s="81" t="s">
        <v>99</v>
      </c>
      <c r="J289" s="89" t="s">
        <v>99</v>
      </c>
      <c r="K289" s="89">
        <v>0.21994134897360706</v>
      </c>
      <c r="L289" s="1005" t="s">
        <v>99</v>
      </c>
    </row>
    <row r="290" spans="1:12" ht="14.25">
      <c r="A290" s="44" t="s">
        <v>116</v>
      </c>
      <c r="B290" s="48" t="s">
        <v>28</v>
      </c>
      <c r="C290" s="90">
        <v>12234.839478926549</v>
      </c>
      <c r="D290" s="90">
        <v>11922.604836388064</v>
      </c>
      <c r="E290" s="91">
        <v>12479.53626850508</v>
      </c>
      <c r="F290" s="91">
        <v>12161.056933115826</v>
      </c>
      <c r="G290" s="1006">
        <v>2.6188458547710782</v>
      </c>
      <c r="H290" s="92">
        <v>318.02153846153846</v>
      </c>
      <c r="I290" s="92">
        <v>2.4541391101894012</v>
      </c>
      <c r="J290" s="93">
        <v>-17.721518987341771</v>
      </c>
      <c r="K290" s="93">
        <v>4.7653958944281527</v>
      </c>
      <c r="L290" s="1007">
        <v>-1.5144133265575386</v>
      </c>
    </row>
    <row r="291" spans="1:12" ht="15">
      <c r="A291" s="46" t="s">
        <v>116</v>
      </c>
      <c r="B291" s="47" t="s">
        <v>29</v>
      </c>
      <c r="C291" s="79" t="s">
        <v>253</v>
      </c>
      <c r="D291" s="79">
        <v>10899.677450980393</v>
      </c>
      <c r="E291" s="80">
        <v>13205.206</v>
      </c>
      <c r="F291" s="80">
        <v>11117.671</v>
      </c>
      <c r="G291" s="999">
        <v>18.776729406725561</v>
      </c>
      <c r="H291" s="81">
        <v>299</v>
      </c>
      <c r="I291" s="81">
        <v>5.022831050228314</v>
      </c>
      <c r="J291" s="89">
        <v>-41.17647058823529</v>
      </c>
      <c r="K291" s="89">
        <v>0.73313782991202348</v>
      </c>
      <c r="L291" s="1005">
        <v>-0.61821352143932784</v>
      </c>
    </row>
    <row r="292" spans="1:12" ht="15">
      <c r="A292" s="46" t="s">
        <v>116</v>
      </c>
      <c r="B292" s="47" t="s">
        <v>30</v>
      </c>
      <c r="C292" s="79">
        <v>11985.770588235295</v>
      </c>
      <c r="D292" s="79">
        <v>12038.786274509803</v>
      </c>
      <c r="E292" s="80">
        <v>12225.486000000001</v>
      </c>
      <c r="F292" s="80">
        <v>12279.562</v>
      </c>
      <c r="G292" s="999">
        <v>-0.44037401334020798</v>
      </c>
      <c r="H292" s="81">
        <v>318.89999999999998</v>
      </c>
      <c r="I292" s="81">
        <v>1.109701965757768</v>
      </c>
      <c r="J292" s="89">
        <v>-18.518518518518519</v>
      </c>
      <c r="K292" s="89">
        <v>3.225806451612903</v>
      </c>
      <c r="L292" s="1005">
        <v>-1.0667213703266833</v>
      </c>
    </row>
    <row r="293" spans="1:12" ht="15">
      <c r="A293" s="46" t="s">
        <v>116</v>
      </c>
      <c r="B293" s="47" t="s">
        <v>35</v>
      </c>
      <c r="C293" s="79" t="s">
        <v>253</v>
      </c>
      <c r="D293" s="79" t="s">
        <v>253</v>
      </c>
      <c r="E293" s="80" t="s">
        <v>253</v>
      </c>
      <c r="F293" s="80" t="s">
        <v>253</v>
      </c>
      <c r="G293" s="999" t="s">
        <v>99</v>
      </c>
      <c r="H293" s="81" t="s">
        <v>253</v>
      </c>
      <c r="I293" s="81" t="s">
        <v>99</v>
      </c>
      <c r="J293" s="89" t="s">
        <v>99</v>
      </c>
      <c r="K293" s="89">
        <v>0.80645161290322576</v>
      </c>
      <c r="L293" s="1005" t="s">
        <v>99</v>
      </c>
    </row>
    <row r="294" spans="1:12" ht="14.25">
      <c r="A294" s="44" t="s">
        <v>116</v>
      </c>
      <c r="B294" s="48" t="s">
        <v>31</v>
      </c>
      <c r="C294" s="90">
        <v>11277.531538204821</v>
      </c>
      <c r="D294" s="90">
        <v>11284.158832929676</v>
      </c>
      <c r="E294" s="91">
        <v>11503.082168968918</v>
      </c>
      <c r="F294" s="91">
        <v>11534.817581850015</v>
      </c>
      <c r="G294" s="1006">
        <v>-0.27512713275181888</v>
      </c>
      <c r="H294" s="92">
        <v>287.531914893617</v>
      </c>
      <c r="I294" s="92">
        <v>-0.99630011658289697</v>
      </c>
      <c r="J294" s="93">
        <v>19.491525423728813</v>
      </c>
      <c r="K294" s="93">
        <v>10.337243401759531</v>
      </c>
      <c r="L294" s="1007">
        <v>0.95727519826191632</v>
      </c>
    </row>
    <row r="295" spans="1:12" ht="15">
      <c r="A295" s="46" t="s">
        <v>116</v>
      </c>
      <c r="B295" s="47" t="s">
        <v>32</v>
      </c>
      <c r="C295" s="79">
        <v>11289.844117647059</v>
      </c>
      <c r="D295" s="79" t="s">
        <v>253</v>
      </c>
      <c r="E295" s="80">
        <v>11515.641</v>
      </c>
      <c r="F295" s="80" t="s">
        <v>253</v>
      </c>
      <c r="G295" s="999" t="s">
        <v>99</v>
      </c>
      <c r="H295" s="81">
        <v>251.4</v>
      </c>
      <c r="I295" s="81" t="s">
        <v>99</v>
      </c>
      <c r="J295" s="89" t="s">
        <v>99</v>
      </c>
      <c r="K295" s="89">
        <v>1.6129032258064515</v>
      </c>
      <c r="L295" s="1005" t="s">
        <v>99</v>
      </c>
    </row>
    <row r="296" spans="1:12" ht="15">
      <c r="A296" s="46" t="s">
        <v>116</v>
      </c>
      <c r="B296" s="47" t="s">
        <v>33</v>
      </c>
      <c r="C296" s="79">
        <v>11157.476470588235</v>
      </c>
      <c r="D296" s="79">
        <v>11218.88431372549</v>
      </c>
      <c r="E296" s="80">
        <v>11380.626</v>
      </c>
      <c r="F296" s="80">
        <v>11443.262000000001</v>
      </c>
      <c r="G296" s="999">
        <v>-0.54736140796217392</v>
      </c>
      <c r="H296" s="81">
        <v>290</v>
      </c>
      <c r="I296" s="81">
        <v>-0.92244619063887556</v>
      </c>
      <c r="J296" s="81">
        <v>22.972972972972975</v>
      </c>
      <c r="K296" s="81">
        <v>6.6715542521994129</v>
      </c>
      <c r="L296" s="1000">
        <v>0.78920131102294278</v>
      </c>
    </row>
    <row r="297" spans="1:12" ht="15.75" thickBot="1">
      <c r="A297" s="56" t="s">
        <v>116</v>
      </c>
      <c r="B297" s="57" t="s">
        <v>36</v>
      </c>
      <c r="C297" s="82">
        <v>11637.179411764706</v>
      </c>
      <c r="D297" s="82">
        <v>11637.179411764706</v>
      </c>
      <c r="E297" s="83">
        <v>11869.923000000001</v>
      </c>
      <c r="F297" s="83">
        <v>12042.790999999999</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65" t="s">
        <v>436</v>
      </c>
      <c r="B1" s="1365"/>
      <c r="C1" s="1365"/>
      <c r="D1" s="1365"/>
      <c r="E1" s="1365"/>
      <c r="F1" s="1365"/>
      <c r="G1" s="1365"/>
      <c r="H1" s="1365"/>
    </row>
    <row r="2" spans="1:18" ht="40.5">
      <c r="A2" s="1252" t="s">
        <v>126</v>
      </c>
      <c r="B2" s="3" t="s">
        <v>9</v>
      </c>
      <c r="C2" s="3"/>
      <c r="D2" s="837" t="s">
        <v>127</v>
      </c>
      <c r="E2" s="1366" t="s">
        <v>128</v>
      </c>
      <c r="F2" s="1367"/>
      <c r="G2" s="1368"/>
      <c r="H2" s="838" t="s">
        <v>129</v>
      </c>
    </row>
    <row r="3" spans="1:18" ht="41.25" thickBot="1">
      <c r="A3" s="614"/>
      <c r="B3" s="1203" t="s">
        <v>492</v>
      </c>
      <c r="C3" s="1203" t="s">
        <v>483</v>
      </c>
      <c r="D3" s="1204" t="s">
        <v>70</v>
      </c>
      <c r="E3" s="890" t="s">
        <v>492</v>
      </c>
      <c r="F3" s="1205" t="s">
        <v>483</v>
      </c>
      <c r="G3" s="852" t="s">
        <v>130</v>
      </c>
      <c r="H3" s="853" t="s">
        <v>131</v>
      </c>
    </row>
    <row r="4" spans="1:18" ht="15.75">
      <c r="A4" s="654" t="s">
        <v>8</v>
      </c>
      <c r="B4" s="839"/>
      <c r="C4" s="839"/>
      <c r="D4" s="840"/>
      <c r="E4" s="841"/>
      <c r="F4" s="841"/>
      <c r="G4" s="842"/>
      <c r="H4" s="843"/>
    </row>
    <row r="5" spans="1:18" ht="15">
      <c r="A5" s="437" t="s">
        <v>307</v>
      </c>
      <c r="B5" s="128">
        <v>13123.533155230774</v>
      </c>
      <c r="C5" s="128">
        <v>13417.320180232671</v>
      </c>
      <c r="D5" s="816">
        <v>-2.1896103026200739</v>
      </c>
      <c r="E5" s="854">
        <v>100</v>
      </c>
      <c r="F5" s="855">
        <v>100</v>
      </c>
      <c r="G5" s="642" t="s">
        <v>99</v>
      </c>
      <c r="H5" s="645">
        <v>-4.5882251093782314</v>
      </c>
    </row>
    <row r="6" spans="1:18">
      <c r="A6" s="631" t="s">
        <v>132</v>
      </c>
      <c r="B6" s="79">
        <v>10517.71</v>
      </c>
      <c r="C6" s="79">
        <v>10520.203</v>
      </c>
      <c r="D6" s="817">
        <v>-2.3697261355131581E-2</v>
      </c>
      <c r="E6" s="856">
        <v>12.334847882074582</v>
      </c>
      <c r="F6" s="857">
        <v>9.9589124108492548</v>
      </c>
      <c r="G6" s="640">
        <v>23.85737893062479</v>
      </c>
      <c r="H6" s="641">
        <v>18.174523570712118</v>
      </c>
    </row>
    <row r="7" spans="1:18">
      <c r="A7" s="631" t="s">
        <v>133</v>
      </c>
      <c r="B7" s="79">
        <v>16637.647000000001</v>
      </c>
      <c r="C7" s="79">
        <v>17189.349999999999</v>
      </c>
      <c r="D7" s="817">
        <v>-3.2095628979571522</v>
      </c>
      <c r="E7" s="856">
        <v>9.1033452682565947</v>
      </c>
      <c r="F7" s="857">
        <v>12.986874612930938</v>
      </c>
      <c r="G7" s="640">
        <v>-29.903494569875505</v>
      </c>
      <c r="H7" s="641">
        <v>-33.119680032817143</v>
      </c>
    </row>
    <row r="8" spans="1:18" ht="13.5" thickBot="1">
      <c r="A8" s="632" t="s">
        <v>134</v>
      </c>
      <c r="B8" s="82">
        <v>13125.471</v>
      </c>
      <c r="C8" s="82">
        <v>13156.013999999999</v>
      </c>
      <c r="D8" s="818">
        <v>-0.2321599840194733</v>
      </c>
      <c r="E8" s="858">
        <v>78.561806849668812</v>
      </c>
      <c r="F8" s="859">
        <v>77.054212976219787</v>
      </c>
      <c r="G8" s="643">
        <v>1.9565365931572019</v>
      </c>
      <c r="H8" s="646">
        <v>-2.7214588194624501</v>
      </c>
    </row>
    <row r="9" spans="1:18" ht="15">
      <c r="A9" s="615" t="s">
        <v>308</v>
      </c>
      <c r="B9" s="129">
        <v>10993.809080802808</v>
      </c>
      <c r="C9" s="129">
        <v>11088.918084495774</v>
      </c>
      <c r="D9" s="819">
        <v>-0.85769416789131347</v>
      </c>
      <c r="E9" s="860">
        <v>100</v>
      </c>
      <c r="F9" s="861">
        <v>100</v>
      </c>
      <c r="G9" s="644" t="s">
        <v>99</v>
      </c>
      <c r="H9" s="647">
        <v>13.047347632618372</v>
      </c>
    </row>
    <row r="10" spans="1:18">
      <c r="A10" s="631" t="s">
        <v>132</v>
      </c>
      <c r="B10" s="79" t="s">
        <v>253</v>
      </c>
      <c r="C10" s="79" t="s">
        <v>253</v>
      </c>
      <c r="D10" s="817" t="s">
        <v>99</v>
      </c>
      <c r="E10" s="856">
        <v>2.3493405747746632</v>
      </c>
      <c r="F10" s="857">
        <v>3.457827108644568</v>
      </c>
      <c r="G10" s="640" t="s">
        <v>99</v>
      </c>
      <c r="H10" s="641" t="s">
        <v>99</v>
      </c>
    </row>
    <row r="11" spans="1:18">
      <c r="A11" s="631" t="s">
        <v>133</v>
      </c>
      <c r="B11" s="79">
        <v>15797.67</v>
      </c>
      <c r="C11" s="79">
        <v>16023.937</v>
      </c>
      <c r="D11" s="817">
        <v>-1.4120562256329379</v>
      </c>
      <c r="E11" s="856">
        <v>11.95899268484693</v>
      </c>
      <c r="F11" s="857">
        <v>11.559422028898556</v>
      </c>
      <c r="G11" s="640">
        <v>3.456666388245424</v>
      </c>
      <c r="H11" s="641">
        <v>16.955017301038058</v>
      </c>
    </row>
    <row r="12" spans="1:18" ht="13.5" thickBot="1">
      <c r="A12" s="633" t="s">
        <v>134</v>
      </c>
      <c r="B12" s="79">
        <v>10384.748</v>
      </c>
      <c r="C12" s="79">
        <v>10515.111999999999</v>
      </c>
      <c r="D12" s="817">
        <v>-1.239777569654033</v>
      </c>
      <c r="E12" s="856">
        <v>85.691666740378409</v>
      </c>
      <c r="F12" s="857">
        <v>84.982750862456882</v>
      </c>
      <c r="G12" s="640">
        <v>0.83418796253006078</v>
      </c>
      <c r="H12" s="641">
        <v>13.990374998529184</v>
      </c>
      <c r="P12"/>
      <c r="Q12"/>
      <c r="R12"/>
    </row>
    <row r="13" spans="1:18" ht="15.75">
      <c r="A13" s="654" t="s">
        <v>135</v>
      </c>
      <c r="B13" s="655"/>
      <c r="C13" s="655"/>
      <c r="D13" s="820"/>
      <c r="E13" s="862"/>
      <c r="F13" s="862"/>
      <c r="G13" s="656"/>
      <c r="H13" s="657"/>
      <c r="P13"/>
      <c r="Q13"/>
      <c r="R13"/>
    </row>
    <row r="14" spans="1:18" ht="15">
      <c r="A14" s="437" t="s">
        <v>307</v>
      </c>
      <c r="B14" s="128">
        <v>13072.427143502351</v>
      </c>
      <c r="C14" s="128">
        <v>13168.16336303447</v>
      </c>
      <c r="D14" s="816">
        <v>-0.72702788454818323</v>
      </c>
      <c r="E14" s="854">
        <v>100</v>
      </c>
      <c r="F14" s="855">
        <v>100</v>
      </c>
      <c r="G14" s="642" t="s">
        <v>99</v>
      </c>
      <c r="H14" s="645">
        <v>-16.332978740295001</v>
      </c>
      <c r="P14"/>
      <c r="Q14"/>
      <c r="R14"/>
    </row>
    <row r="15" spans="1:18">
      <c r="A15" s="631" t="s">
        <v>132</v>
      </c>
      <c r="B15" s="79" t="s">
        <v>253</v>
      </c>
      <c r="C15" s="79">
        <v>10960.016</v>
      </c>
      <c r="D15" s="817" t="s">
        <v>99</v>
      </c>
      <c r="E15" s="856">
        <v>2.5466828601791405</v>
      </c>
      <c r="F15" s="857">
        <v>3.2881888763634635</v>
      </c>
      <c r="G15" s="640" t="s">
        <v>99</v>
      </c>
      <c r="H15" s="641" t="s">
        <v>99</v>
      </c>
    </row>
    <row r="16" spans="1:18">
      <c r="A16" s="631" t="s">
        <v>133</v>
      </c>
      <c r="B16" s="79" t="s">
        <v>253</v>
      </c>
      <c r="C16" s="79" t="s">
        <v>253</v>
      </c>
      <c r="D16" s="817" t="s">
        <v>99</v>
      </c>
      <c r="E16" s="856">
        <v>1.6339001062699254</v>
      </c>
      <c r="F16" s="857">
        <v>1.7353889144689834</v>
      </c>
      <c r="G16" s="640" t="s">
        <v>99</v>
      </c>
      <c r="H16" s="641" t="s">
        <v>99</v>
      </c>
    </row>
    <row r="17" spans="1:13" ht="13.5" thickBot="1">
      <c r="A17" s="632" t="s">
        <v>134</v>
      </c>
      <c r="B17" s="82">
        <v>13088.962</v>
      </c>
      <c r="C17" s="82">
        <v>13196.245999999999</v>
      </c>
      <c r="D17" s="818">
        <v>-0.81298878484077719</v>
      </c>
      <c r="E17" s="858">
        <v>95.81941703355092</v>
      </c>
      <c r="F17" s="859">
        <v>94.976422209167552</v>
      </c>
      <c r="G17" s="643">
        <v>0.88758325990300169</v>
      </c>
      <c r="H17" s="646">
        <v>-15.590364265534367</v>
      </c>
    </row>
    <row r="18" spans="1:13" ht="15">
      <c r="A18" s="615" t="s">
        <v>308</v>
      </c>
      <c r="B18" s="129">
        <v>10313.23</v>
      </c>
      <c r="C18" s="129">
        <v>10532.745999999999</v>
      </c>
      <c r="D18" s="819">
        <v>-2.0841288681982801</v>
      </c>
      <c r="E18" s="860">
        <v>100</v>
      </c>
      <c r="F18" s="861">
        <v>100</v>
      </c>
      <c r="G18" s="644" t="s">
        <v>99</v>
      </c>
      <c r="H18" s="647">
        <v>12.695624819776116</v>
      </c>
    </row>
    <row r="19" spans="1:13">
      <c r="A19" s="631" t="s">
        <v>132</v>
      </c>
      <c r="B19" s="79" t="s">
        <v>99</v>
      </c>
      <c r="C19" s="79" t="s">
        <v>99</v>
      </c>
      <c r="D19" s="817" t="s">
        <v>99</v>
      </c>
      <c r="E19" s="856">
        <v>0</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10313.23</v>
      </c>
      <c r="C21" s="79">
        <v>10532.745999999999</v>
      </c>
      <c r="D21" s="817">
        <v>-2.0841288681982801</v>
      </c>
      <c r="E21" s="856">
        <v>100</v>
      </c>
      <c r="F21" s="857">
        <v>100</v>
      </c>
      <c r="G21" s="640">
        <v>0</v>
      </c>
      <c r="H21" s="641">
        <v>12.695624819776116</v>
      </c>
    </row>
    <row r="22" spans="1:13" ht="15.75">
      <c r="A22" s="654" t="s">
        <v>136</v>
      </c>
      <c r="B22" s="655"/>
      <c r="C22" s="655"/>
      <c r="D22" s="820"/>
      <c r="E22" s="862"/>
      <c r="F22" s="862"/>
      <c r="G22" s="656"/>
      <c r="H22" s="657"/>
    </row>
    <row r="23" spans="1:13" ht="15">
      <c r="A23" s="437" t="s">
        <v>307</v>
      </c>
      <c r="B23" s="128">
        <v>13120.924239653525</v>
      </c>
      <c r="C23" s="128">
        <v>13739.084123844257</v>
      </c>
      <c r="D23" s="816">
        <v>-4.4992801457406664</v>
      </c>
      <c r="E23" s="854">
        <v>100</v>
      </c>
      <c r="F23" s="855">
        <v>100</v>
      </c>
      <c r="G23" s="642" t="s">
        <v>99</v>
      </c>
      <c r="H23" s="645">
        <v>0.77671854361684978</v>
      </c>
    </row>
    <row r="24" spans="1:13">
      <c r="A24" s="631" t="s">
        <v>132</v>
      </c>
      <c r="B24" s="79">
        <v>10449.109</v>
      </c>
      <c r="C24" s="79">
        <v>10413.736000000001</v>
      </c>
      <c r="D24" s="817">
        <v>0.33967636590748596</v>
      </c>
      <c r="E24" s="856">
        <v>22.896870058267915</v>
      </c>
      <c r="F24" s="857">
        <v>18.170332510193536</v>
      </c>
      <c r="G24" s="640">
        <v>26.01238885101743</v>
      </c>
      <c r="H24" s="641">
        <v>26.991150442477874</v>
      </c>
    </row>
    <row r="25" spans="1:13">
      <c r="A25" s="631" t="s">
        <v>133</v>
      </c>
      <c r="B25" s="79">
        <v>16761.150000000001</v>
      </c>
      <c r="C25" s="79">
        <v>17303.177</v>
      </c>
      <c r="D25" s="817">
        <v>-3.1325287835869577</v>
      </c>
      <c r="E25" s="856">
        <v>15.582750416708215</v>
      </c>
      <c r="F25" s="857">
        <v>24.806179291334061</v>
      </c>
      <c r="G25" s="640">
        <v>-37.18198101489984</v>
      </c>
      <c r="H25" s="641">
        <v>-36.694061812709805</v>
      </c>
    </row>
    <row r="26" spans="1:13" ht="16.5" thickBot="1">
      <c r="A26" s="632" t="s">
        <v>134</v>
      </c>
      <c r="B26" s="82">
        <v>13193.281999999999</v>
      </c>
      <c r="C26" s="82">
        <v>13248.254000000001</v>
      </c>
      <c r="D26" s="818">
        <v>-0.41493769669574243</v>
      </c>
      <c r="E26" s="858">
        <v>61.520379525023849</v>
      </c>
      <c r="F26" s="859">
        <v>57.023488198472407</v>
      </c>
      <c r="G26" s="643">
        <v>7.886033402411023</v>
      </c>
      <c r="H26" s="646">
        <v>8.7240042298202276</v>
      </c>
      <c r="J26" s="112"/>
      <c r="K26" s="106"/>
      <c r="L26" s="106"/>
      <c r="M26" s="106"/>
    </row>
    <row r="27" spans="1:13" ht="15">
      <c r="A27" s="615" t="s">
        <v>308</v>
      </c>
      <c r="B27" s="129">
        <v>11621.757058371999</v>
      </c>
      <c r="C27" s="129">
        <v>11603.44124125304</v>
      </c>
      <c r="D27" s="819">
        <v>0.15784814813248432</v>
      </c>
      <c r="E27" s="860">
        <v>100</v>
      </c>
      <c r="F27" s="861">
        <v>100</v>
      </c>
      <c r="G27" s="644" t="s">
        <v>99</v>
      </c>
      <c r="H27" s="647">
        <v>17.300795064081683</v>
      </c>
      <c r="J27" s="1364"/>
      <c r="K27" s="1364"/>
      <c r="L27" s="1364"/>
      <c r="M27" s="1364"/>
    </row>
    <row r="28" spans="1:13">
      <c r="A28" s="631" t="s">
        <v>132</v>
      </c>
      <c r="B28" s="79" t="s">
        <v>253</v>
      </c>
      <c r="C28" s="79" t="s">
        <v>253</v>
      </c>
      <c r="D28" s="817" t="s">
        <v>99</v>
      </c>
      <c r="E28" s="856">
        <v>0.61151617524428559</v>
      </c>
      <c r="F28" s="857">
        <v>1.3192545960723332</v>
      </c>
      <c r="G28" s="640" t="s">
        <v>99</v>
      </c>
      <c r="H28" s="641" t="s">
        <v>99</v>
      </c>
    </row>
    <row r="29" spans="1:13">
      <c r="A29" s="631" t="s">
        <v>133</v>
      </c>
      <c r="B29" s="79">
        <v>15418.109</v>
      </c>
      <c r="C29" s="79">
        <v>15849.618</v>
      </c>
      <c r="D29" s="817">
        <v>-2.7225198739805592</v>
      </c>
      <c r="E29" s="856">
        <v>20.710299557399129</v>
      </c>
      <c r="F29" s="857">
        <v>19.545534348273183</v>
      </c>
      <c r="G29" s="640">
        <v>5.95923952945728</v>
      </c>
      <c r="H29" s="641">
        <v>24.29103041190811</v>
      </c>
    </row>
    <row r="30" spans="1:13" ht="13.5" thickBot="1">
      <c r="A30" s="633" t="s">
        <v>134</v>
      </c>
      <c r="B30" s="79">
        <v>10663.837</v>
      </c>
      <c r="C30" s="79">
        <v>10641.878000000001</v>
      </c>
      <c r="D30" s="817">
        <v>0.20634515825119329</v>
      </c>
      <c r="E30" s="856">
        <v>78.678184267356571</v>
      </c>
      <c r="F30" s="857">
        <v>79.13521105565448</v>
      </c>
      <c r="G30" s="640">
        <v>-0.57752646666537633</v>
      </c>
      <c r="H30" s="641">
        <v>16.623351926977705</v>
      </c>
    </row>
    <row r="31" spans="1:13" ht="15.75">
      <c r="A31" s="654" t="s">
        <v>137</v>
      </c>
      <c r="B31" s="655"/>
      <c r="C31" s="655"/>
      <c r="D31" s="820"/>
      <c r="E31" s="862"/>
      <c r="F31" s="862"/>
      <c r="G31" s="656"/>
      <c r="H31" s="657"/>
    </row>
    <row r="32" spans="1:13" ht="15">
      <c r="A32" s="437" t="s">
        <v>307</v>
      </c>
      <c r="B32" s="128">
        <v>13264.605130714144</v>
      </c>
      <c r="C32" s="128">
        <v>13034.087297056811</v>
      </c>
      <c r="D32" s="816">
        <v>1.7685767204381551</v>
      </c>
      <c r="E32" s="854">
        <v>100</v>
      </c>
      <c r="F32" s="855">
        <v>100</v>
      </c>
      <c r="G32" s="642" t="s">
        <v>99</v>
      </c>
      <c r="H32" s="645">
        <v>16.290212183436005</v>
      </c>
    </row>
    <row r="33" spans="1:8">
      <c r="A33" s="631" t="s">
        <v>132</v>
      </c>
      <c r="B33" s="79" t="s">
        <v>253</v>
      </c>
      <c r="C33" s="79" t="s">
        <v>253</v>
      </c>
      <c r="D33" s="817" t="s">
        <v>99</v>
      </c>
      <c r="E33" s="856">
        <v>1.2703551108495192</v>
      </c>
      <c r="F33" s="857">
        <v>1.300479123887748</v>
      </c>
      <c r="G33" s="640" t="s">
        <v>99</v>
      </c>
      <c r="H33" s="641" t="s">
        <v>99</v>
      </c>
    </row>
    <row r="34" spans="1:8">
      <c r="A34" s="631" t="s">
        <v>133</v>
      </c>
      <c r="B34" s="79" t="s">
        <v>253</v>
      </c>
      <c r="C34" s="79" t="s">
        <v>253</v>
      </c>
      <c r="D34" s="817" t="s">
        <v>99</v>
      </c>
      <c r="E34" s="856">
        <v>6.1016284088679615</v>
      </c>
      <c r="F34" s="857">
        <v>6.4510609171800137</v>
      </c>
      <c r="G34" s="640" t="s">
        <v>99</v>
      </c>
      <c r="H34" s="641" t="s">
        <v>99</v>
      </c>
    </row>
    <row r="35" spans="1:8" ht="13.5" thickBot="1">
      <c r="A35" s="632" t="s">
        <v>134</v>
      </c>
      <c r="B35" s="82">
        <v>13068.025</v>
      </c>
      <c r="C35" s="82">
        <v>12780.683999999999</v>
      </c>
      <c r="D35" s="818">
        <v>2.2482443036695092</v>
      </c>
      <c r="E35" s="858">
        <v>92.628016480282511</v>
      </c>
      <c r="F35" s="859">
        <v>92.248459958932244</v>
      </c>
      <c r="G35" s="643">
        <v>0.41145025241531447</v>
      </c>
      <c r="H35" s="646">
        <v>16.768688554999077</v>
      </c>
    </row>
    <row r="36" spans="1:8" ht="15">
      <c r="A36" s="615" t="s">
        <v>308</v>
      </c>
      <c r="B36" s="129">
        <v>10989.071476775134</v>
      </c>
      <c r="C36" s="129">
        <v>11120.835496611633</v>
      </c>
      <c r="D36" s="819">
        <v>-1.1848392135343209</v>
      </c>
      <c r="E36" s="860">
        <v>100</v>
      </c>
      <c r="F36" s="861">
        <v>100</v>
      </c>
      <c r="G36" s="644" t="s">
        <v>99</v>
      </c>
      <c r="H36" s="647">
        <v>5.9444217037340215</v>
      </c>
    </row>
    <row r="37" spans="1:8">
      <c r="A37" s="631" t="s">
        <v>132</v>
      </c>
      <c r="B37" s="79" t="s">
        <v>253</v>
      </c>
      <c r="C37" s="79" t="s">
        <v>253</v>
      </c>
      <c r="D37" s="817" t="s">
        <v>99</v>
      </c>
      <c r="E37" s="856">
        <v>10.174293809564695</v>
      </c>
      <c r="F37" s="857">
        <v>13.335152590166915</v>
      </c>
      <c r="G37" s="640" t="s">
        <v>99</v>
      </c>
      <c r="H37" s="641" t="s">
        <v>99</v>
      </c>
    </row>
    <row r="38" spans="1:8">
      <c r="A38" s="631" t="s">
        <v>133</v>
      </c>
      <c r="B38" s="79" t="s">
        <v>253</v>
      </c>
      <c r="C38" s="79" t="s">
        <v>253</v>
      </c>
      <c r="D38" s="817" t="s">
        <v>99</v>
      </c>
      <c r="E38" s="856">
        <v>16.459174036232508</v>
      </c>
      <c r="F38" s="857">
        <v>17.132851230272433</v>
      </c>
      <c r="G38" s="640" t="s">
        <v>99</v>
      </c>
      <c r="H38" s="641" t="s">
        <v>99</v>
      </c>
    </row>
    <row r="39" spans="1:8" ht="13.5" thickBot="1">
      <c r="A39" s="632" t="s">
        <v>134</v>
      </c>
      <c r="B39" s="82" t="s">
        <v>253</v>
      </c>
      <c r="C39" s="82">
        <v>10209.487999999999</v>
      </c>
      <c r="D39" s="818" t="s">
        <v>99</v>
      </c>
      <c r="E39" s="858">
        <v>73.366532154202801</v>
      </c>
      <c r="F39" s="859">
        <v>69.53199617956065</v>
      </c>
      <c r="G39" s="643" t="s">
        <v>99</v>
      </c>
      <c r="H39" s="646" t="s">
        <v>99</v>
      </c>
    </row>
    <row r="40" spans="1:8" ht="14.25" customHeight="1">
      <c r="A40" s="112" t="s">
        <v>309</v>
      </c>
      <c r="B40" s="106"/>
      <c r="C40" s="112"/>
      <c r="D40" s="106"/>
    </row>
    <row r="41" spans="1:8" ht="5.25" customHeight="1">
      <c r="A41" s="1369"/>
      <c r="B41" s="1369"/>
      <c r="C41" s="1369"/>
      <c r="D41" s="1369"/>
    </row>
    <row r="42" spans="1:8" ht="15">
      <c r="A42" s="113" t="s">
        <v>61</v>
      </c>
      <c r="B42" s="114"/>
    </row>
    <row r="43" spans="1:8" ht="15">
      <c r="A43" s="111" t="s">
        <v>95</v>
      </c>
      <c r="B43" s="1370" t="s">
        <v>62</v>
      </c>
      <c r="C43" s="1371"/>
      <c r="D43" s="1371"/>
      <c r="E43" s="1371"/>
      <c r="F43" s="1371"/>
      <c r="G43" s="1371"/>
      <c r="H43" s="1372"/>
    </row>
    <row r="44" spans="1:8" ht="15">
      <c r="A44" s="111" t="s">
        <v>63</v>
      </c>
      <c r="B44" s="1370" t="s">
        <v>64</v>
      </c>
      <c r="C44" s="1371"/>
      <c r="D44" s="1371"/>
      <c r="E44" s="1371"/>
      <c r="F44" s="1371"/>
      <c r="G44" s="1371"/>
      <c r="H44" s="1372"/>
    </row>
    <row r="45" spans="1:8" ht="15">
      <c r="A45" s="111" t="s">
        <v>65</v>
      </c>
      <c r="B45" s="1370" t="s">
        <v>66</v>
      </c>
      <c r="C45" s="1371"/>
      <c r="D45" s="1371"/>
      <c r="E45" s="1371"/>
      <c r="F45" s="1371"/>
      <c r="G45" s="1371"/>
      <c r="H45" s="1372"/>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491</v>
      </c>
      <c r="B2" s="832"/>
      <c r="C2" s="832"/>
      <c r="D2" s="832"/>
      <c r="E2" s="832"/>
      <c r="F2" s="106"/>
      <c r="G2" s="106"/>
      <c r="H2" s="106"/>
    </row>
    <row r="3" spans="1:8" ht="30.75" customHeight="1">
      <c r="A3" s="1373" t="s">
        <v>138</v>
      </c>
      <c r="B3" s="1375" t="s">
        <v>139</v>
      </c>
      <c r="C3" s="1376"/>
      <c r="D3" s="1377" t="s">
        <v>313</v>
      </c>
      <c r="E3" s="1378"/>
    </row>
    <row r="4" spans="1:8" ht="16.5" thickBot="1">
      <c r="A4" s="1374"/>
      <c r="B4" s="872" t="s">
        <v>140</v>
      </c>
      <c r="C4" s="1122" t="s">
        <v>141</v>
      </c>
      <c r="D4" s="1116" t="s">
        <v>140</v>
      </c>
      <c r="E4" s="873" t="s">
        <v>141</v>
      </c>
      <c r="G4" s="115" t="s">
        <v>142</v>
      </c>
      <c r="H4" s="116"/>
    </row>
    <row r="5" spans="1:8" ht="17.25" customHeight="1" thickBot="1">
      <c r="A5" s="867" t="s">
        <v>143</v>
      </c>
      <c r="B5" s="868">
        <v>25736.799999999999</v>
      </c>
      <c r="C5" s="1123">
        <v>21025.646000000001</v>
      </c>
      <c r="D5" s="1117">
        <v>-6.1704876930429569</v>
      </c>
      <c r="E5" s="869">
        <v>-5.5699869724269613</v>
      </c>
      <c r="G5" s="117" t="s">
        <v>59</v>
      </c>
      <c r="H5" s="118" t="s">
        <v>60</v>
      </c>
    </row>
    <row r="6" spans="1:8" ht="18" customHeight="1">
      <c r="A6" s="882" t="s">
        <v>144</v>
      </c>
      <c r="B6" s="945" t="s">
        <v>253</v>
      </c>
      <c r="C6" s="1124" t="s">
        <v>253</v>
      </c>
      <c r="D6" s="1118" t="s">
        <v>99</v>
      </c>
      <c r="E6" s="951" t="s">
        <v>99</v>
      </c>
      <c r="G6" s="119" t="s">
        <v>145</v>
      </c>
      <c r="H6" s="120" t="s">
        <v>146</v>
      </c>
    </row>
    <row r="7" spans="1:8" ht="18" customHeight="1">
      <c r="A7" s="616" t="s">
        <v>147</v>
      </c>
      <c r="B7" s="617" t="s">
        <v>253</v>
      </c>
      <c r="C7" s="1125" t="s">
        <v>253</v>
      </c>
      <c r="D7" s="1119" t="s">
        <v>99</v>
      </c>
      <c r="E7" s="1082" t="s">
        <v>99</v>
      </c>
      <c r="G7" s="121" t="s">
        <v>148</v>
      </c>
      <c r="H7" s="122" t="s">
        <v>149</v>
      </c>
    </row>
    <row r="8" spans="1:8" ht="18" customHeight="1">
      <c r="A8" s="616" t="s">
        <v>150</v>
      </c>
      <c r="B8" s="617" t="s">
        <v>253</v>
      </c>
      <c r="C8" s="1125" t="s">
        <v>253</v>
      </c>
      <c r="D8" s="1120" t="s">
        <v>99</v>
      </c>
      <c r="E8" s="1081" t="s">
        <v>99</v>
      </c>
      <c r="G8" s="121" t="s">
        <v>151</v>
      </c>
      <c r="H8" s="122" t="s">
        <v>152</v>
      </c>
    </row>
    <row r="9" spans="1:8" ht="18" customHeight="1">
      <c r="A9" s="616" t="s">
        <v>153</v>
      </c>
      <c r="B9" s="1251" t="s">
        <v>99</v>
      </c>
      <c r="C9" s="1125" t="s">
        <v>253</v>
      </c>
      <c r="D9" s="1119" t="s">
        <v>99</v>
      </c>
      <c r="E9" s="1082" t="s">
        <v>99</v>
      </c>
      <c r="G9" s="121" t="s">
        <v>154</v>
      </c>
      <c r="H9" s="122" t="s">
        <v>155</v>
      </c>
    </row>
    <row r="10" spans="1:8" ht="18" customHeight="1">
      <c r="A10" s="616" t="s">
        <v>156</v>
      </c>
      <c r="B10" s="617" t="s">
        <v>253</v>
      </c>
      <c r="C10" s="1125">
        <v>21221.002</v>
      </c>
      <c r="D10" s="1120" t="s">
        <v>99</v>
      </c>
      <c r="E10" s="1082">
        <v>-1.2989046184071178</v>
      </c>
      <c r="G10" s="121" t="s">
        <v>157</v>
      </c>
      <c r="H10" s="122" t="s">
        <v>158</v>
      </c>
    </row>
    <row r="11" spans="1:8" ht="18" customHeight="1">
      <c r="A11" s="616" t="s">
        <v>159</v>
      </c>
      <c r="B11" s="617" t="s">
        <v>99</v>
      </c>
      <c r="C11" s="1253" t="s">
        <v>99</v>
      </c>
      <c r="D11" s="1119" t="s">
        <v>99</v>
      </c>
      <c r="E11" s="1082" t="s">
        <v>99</v>
      </c>
      <c r="G11" s="121" t="s">
        <v>160</v>
      </c>
      <c r="H11" s="122" t="s">
        <v>161</v>
      </c>
    </row>
    <row r="12" spans="1:8" ht="18" customHeight="1">
      <c r="A12" s="616" t="s">
        <v>162</v>
      </c>
      <c r="B12" s="617">
        <v>28758.507000000001</v>
      </c>
      <c r="C12" s="1125">
        <v>21276.949000000001</v>
      </c>
      <c r="D12" s="1119">
        <v>0.9417731588630176</v>
      </c>
      <c r="E12" s="1082">
        <v>-2.2754035185348305</v>
      </c>
      <c r="G12" s="121" t="s">
        <v>163</v>
      </c>
      <c r="H12" s="122" t="s">
        <v>164</v>
      </c>
    </row>
    <row r="13" spans="1:8" ht="18" customHeight="1" thickBot="1">
      <c r="A13" s="618" t="s">
        <v>165</v>
      </c>
      <c r="B13" s="1042" t="s">
        <v>253</v>
      </c>
      <c r="C13" s="1126" t="s">
        <v>253</v>
      </c>
      <c r="D13" s="1121" t="s">
        <v>99</v>
      </c>
      <c r="E13" s="1083" t="s">
        <v>99</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383" t="s">
        <v>425</v>
      </c>
      <c r="B1" s="1383"/>
      <c r="C1" s="1383"/>
      <c r="D1" s="1383"/>
      <c r="E1" s="1383"/>
      <c r="F1" s="1383"/>
      <c r="G1" s="625"/>
      <c r="H1" s="625"/>
    </row>
    <row r="2" spans="1:8" ht="13.5" customHeight="1" thickBot="1"/>
    <row r="3" spans="1:8" ht="27" customHeight="1">
      <c r="A3" s="1379" t="s">
        <v>73</v>
      </c>
      <c r="B3" s="1379" t="s">
        <v>117</v>
      </c>
      <c r="C3" s="1384" t="s">
        <v>81</v>
      </c>
      <c r="D3" s="1385"/>
      <c r="E3" s="1386"/>
      <c r="F3" s="1381" t="s">
        <v>118</v>
      </c>
      <c r="G3" s="1382"/>
      <c r="H3" s="106"/>
    </row>
    <row r="4" spans="1:8" ht="32.25" customHeight="1" thickBot="1">
      <c r="A4" s="1380"/>
      <c r="B4" s="1380"/>
      <c r="C4" s="1133">
        <v>44115</v>
      </c>
      <c r="D4" s="1134">
        <v>44108</v>
      </c>
      <c r="E4" s="1135">
        <v>43751</v>
      </c>
      <c r="F4" s="863" t="s">
        <v>343</v>
      </c>
      <c r="G4" s="864" t="s">
        <v>119</v>
      </c>
      <c r="H4" s="106"/>
    </row>
    <row r="5" spans="1:8" ht="29.25" customHeight="1">
      <c r="A5" s="911" t="s">
        <v>123</v>
      </c>
      <c r="B5" s="1022" t="s">
        <v>323</v>
      </c>
      <c r="C5" s="865">
        <v>555.16</v>
      </c>
      <c r="D5" s="1089">
        <v>536.6</v>
      </c>
      <c r="E5" s="1070">
        <v>451.13</v>
      </c>
      <c r="F5" s="1206">
        <v>3.4588147595974554</v>
      </c>
      <c r="G5" s="1207">
        <v>23.059871877285921</v>
      </c>
      <c r="H5" s="106"/>
    </row>
    <row r="6" spans="1:8" ht="28.5" customHeight="1" thickBot="1">
      <c r="A6" s="912" t="s">
        <v>124</v>
      </c>
      <c r="B6" s="1021" t="s">
        <v>323</v>
      </c>
      <c r="C6" s="1071">
        <v>869.1</v>
      </c>
      <c r="D6" s="1090">
        <v>866.71</v>
      </c>
      <c r="E6" s="1072">
        <v>804.7</v>
      </c>
      <c r="F6" s="1208">
        <v>0.27575544299707933</v>
      </c>
      <c r="G6" s="1209">
        <v>8.0029824779420871</v>
      </c>
      <c r="H6" s="106"/>
    </row>
    <row r="7" spans="1:8" ht="32.25" customHeight="1" thickBot="1">
      <c r="A7" s="913" t="s">
        <v>120</v>
      </c>
      <c r="B7" s="1023" t="s">
        <v>121</v>
      </c>
      <c r="C7" s="1071" t="s">
        <v>99</v>
      </c>
      <c r="D7" s="1129" t="s">
        <v>99</v>
      </c>
      <c r="E7" s="1130" t="s">
        <v>99</v>
      </c>
      <c r="F7" s="1131" t="s">
        <v>99</v>
      </c>
      <c r="G7" s="1132"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61" t="s">
        <v>465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390" t="s">
        <v>88</v>
      </c>
      <c r="C1" s="1390"/>
      <c r="D1" s="1390"/>
      <c r="E1" s="1390"/>
      <c r="F1" s="8"/>
      <c r="G1" s="7"/>
    </row>
    <row r="2" spans="2:17" ht="20.25" thickBot="1">
      <c r="B2" s="836"/>
      <c r="C2" s="7"/>
      <c r="D2" s="7"/>
      <c r="E2" s="7"/>
      <c r="F2" s="7"/>
      <c r="H2" s="61"/>
      <c r="I2" s="61"/>
      <c r="J2" s="61"/>
      <c r="K2" s="61"/>
      <c r="L2" s="61"/>
      <c r="M2" s="61"/>
      <c r="N2" s="61"/>
      <c r="O2" s="61"/>
      <c r="P2" s="61"/>
      <c r="Q2" s="61"/>
    </row>
    <row r="3" spans="2:17" ht="25.5" customHeight="1">
      <c r="B3" s="1262"/>
      <c r="C3" s="1062" t="s">
        <v>314</v>
      </c>
      <c r="D3" s="1063"/>
      <c r="E3" s="1064" t="s">
        <v>69</v>
      </c>
      <c r="F3" s="1388"/>
    </row>
    <row r="4" spans="2:17" ht="34.5" customHeight="1" thickBot="1">
      <c r="B4" s="1263" t="s">
        <v>43</v>
      </c>
      <c r="C4" s="1264">
        <v>44113</v>
      </c>
      <c r="D4" s="1264">
        <v>44106</v>
      </c>
      <c r="E4" s="1065" t="s">
        <v>310</v>
      </c>
      <c r="F4" s="1389"/>
      <c r="G4" s="635" t="s">
        <v>42</v>
      </c>
      <c r="H4" s="105"/>
      <c r="I4" s="105"/>
      <c r="J4" s="105"/>
      <c r="K4" s="105"/>
      <c r="L4" s="105"/>
      <c r="M4" s="105"/>
      <c r="N4" s="105"/>
      <c r="O4" s="105"/>
      <c r="P4" s="105"/>
      <c r="Q4" s="105"/>
    </row>
    <row r="5" spans="2:17" ht="29.25" customHeight="1">
      <c r="B5" s="1265" t="s">
        <v>315</v>
      </c>
      <c r="C5" s="1266"/>
      <c r="D5" s="1266"/>
      <c r="E5" s="1267"/>
      <c r="F5" s="10"/>
      <c r="G5" s="1387" t="s">
        <v>342</v>
      </c>
      <c r="H5" s="1387"/>
      <c r="I5" s="1387"/>
      <c r="J5" s="1387"/>
      <c r="K5" s="1387"/>
      <c r="L5" s="1387"/>
      <c r="M5" s="1387"/>
      <c r="N5" s="1387"/>
      <c r="O5" s="1387"/>
      <c r="P5" s="1387"/>
      <c r="Q5" s="1387"/>
    </row>
    <row r="6" spans="2:17" ht="18" customHeight="1">
      <c r="B6" s="619" t="s">
        <v>44</v>
      </c>
      <c r="C6" s="1066" t="s">
        <v>99</v>
      </c>
      <c r="D6" s="1066" t="s">
        <v>99</v>
      </c>
      <c r="E6" s="1018" t="s">
        <v>99</v>
      </c>
      <c r="F6" s="10"/>
      <c r="G6" s="1387"/>
      <c r="H6" s="1387"/>
      <c r="I6" s="1387"/>
      <c r="J6" s="1387"/>
      <c r="K6" s="1387"/>
      <c r="L6" s="1387"/>
      <c r="M6" s="1387"/>
      <c r="N6" s="1387"/>
      <c r="O6" s="1387"/>
      <c r="P6" s="1387"/>
      <c r="Q6" s="1387"/>
    </row>
    <row r="7" spans="2:17" ht="15.75">
      <c r="B7" s="619" t="s">
        <v>45</v>
      </c>
      <c r="C7" s="620" t="s">
        <v>99</v>
      </c>
      <c r="D7" s="620" t="s">
        <v>99</v>
      </c>
      <c r="E7" s="1018" t="s">
        <v>99</v>
      </c>
      <c r="F7" s="16"/>
      <c r="G7" s="15"/>
      <c r="H7" s="15"/>
      <c r="I7" s="6"/>
      <c r="J7" s="9"/>
      <c r="K7" s="9"/>
      <c r="L7" s="9"/>
      <c r="M7" s="9"/>
      <c r="N7" s="9"/>
    </row>
    <row r="8" spans="2:17" ht="15.75">
      <c r="B8" s="636" t="s">
        <v>46</v>
      </c>
      <c r="C8" s="626" t="s">
        <v>253</v>
      </c>
      <c r="D8" s="626" t="s">
        <v>253</v>
      </c>
      <c r="E8" s="950" t="s">
        <v>99</v>
      </c>
      <c r="F8" s="10"/>
      <c r="G8" s="17"/>
      <c r="H8" s="17"/>
      <c r="I8" s="18"/>
      <c r="J8" s="9"/>
      <c r="K8" s="9"/>
      <c r="L8" s="9"/>
      <c r="M8" s="9"/>
      <c r="N8" s="9"/>
    </row>
    <row r="9" spans="2:17" ht="15.75">
      <c r="B9" s="637" t="s">
        <v>255</v>
      </c>
      <c r="C9" s="627" t="s">
        <v>99</v>
      </c>
      <c r="D9" s="627" t="s">
        <v>99</v>
      </c>
      <c r="E9" s="1019" t="s">
        <v>99</v>
      </c>
      <c r="F9" s="10"/>
      <c r="G9" s="19"/>
      <c r="H9" s="19"/>
      <c r="I9" s="20"/>
      <c r="J9" s="13"/>
      <c r="K9" s="12"/>
      <c r="L9" s="14"/>
    </row>
    <row r="10" spans="2:17" ht="15.75">
      <c r="B10" s="637" t="s">
        <v>256</v>
      </c>
      <c r="C10" s="627" t="s">
        <v>99</v>
      </c>
      <c r="D10" s="627" t="s">
        <v>99</v>
      </c>
      <c r="E10" s="1019" t="s">
        <v>99</v>
      </c>
      <c r="F10" s="16"/>
      <c r="G10" s="19"/>
      <c r="H10" s="19"/>
      <c r="I10" s="20"/>
      <c r="J10" s="21"/>
      <c r="K10" s="11"/>
      <c r="L10" s="22"/>
    </row>
    <row r="11" spans="2:17" ht="16.5" thickBot="1">
      <c r="B11" s="638" t="s">
        <v>350</v>
      </c>
      <c r="C11" s="634" t="s">
        <v>99</v>
      </c>
      <c r="D11" s="634" t="s">
        <v>99</v>
      </c>
      <c r="E11" s="1020" t="s">
        <v>99</v>
      </c>
      <c r="F11" s="10"/>
      <c r="G11" s="23"/>
      <c r="H11" s="23"/>
      <c r="I11" s="20"/>
      <c r="J11" s="13"/>
      <c r="K11" s="12"/>
      <c r="L11" s="14"/>
    </row>
    <row r="12" spans="2:17" ht="22.5" customHeight="1">
      <c r="B12" s="1265" t="s">
        <v>316</v>
      </c>
      <c r="C12" s="1268"/>
      <c r="D12" s="1268"/>
      <c r="E12" s="1269"/>
      <c r="F12" s="10"/>
      <c r="G12" s="23"/>
      <c r="H12" s="23"/>
      <c r="I12" s="24"/>
      <c r="J12" s="13"/>
      <c r="K12" s="12"/>
      <c r="L12" s="14"/>
    </row>
    <row r="13" spans="2:17" ht="15.75">
      <c r="B13" s="619" t="s">
        <v>44</v>
      </c>
      <c r="C13" s="1067" t="s">
        <v>99</v>
      </c>
      <c r="D13" s="1066" t="s">
        <v>99</v>
      </c>
      <c r="E13" s="1018" t="s">
        <v>99</v>
      </c>
      <c r="F13" s="16"/>
      <c r="G13" s="23"/>
      <c r="H13" s="23"/>
      <c r="I13" s="20"/>
      <c r="J13" s="21"/>
      <c r="K13" s="11"/>
      <c r="L13" s="22"/>
    </row>
    <row r="14" spans="2:17" ht="15.75">
      <c r="B14" s="619" t="s">
        <v>45</v>
      </c>
      <c r="C14" s="1067"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350</v>
      </c>
      <c r="C18" s="634" t="s">
        <v>99</v>
      </c>
      <c r="D18" s="634" t="s">
        <v>99</v>
      </c>
      <c r="E18" s="1020" t="s">
        <v>99</v>
      </c>
      <c r="F18" s="16"/>
      <c r="G18" s="23"/>
      <c r="H18" s="23"/>
      <c r="I18" s="20"/>
      <c r="J18" s="21"/>
      <c r="K18" s="11"/>
      <c r="L18" s="22"/>
    </row>
    <row r="19" spans="2:15" ht="20.25" customHeight="1">
      <c r="B19" s="1270" t="s">
        <v>317</v>
      </c>
      <c r="C19" s="1271"/>
      <c r="D19" s="1271"/>
      <c r="E19" s="1272"/>
      <c r="F19" s="16"/>
      <c r="G19" s="23"/>
      <c r="H19" s="23"/>
      <c r="I19" s="24"/>
      <c r="J19" s="21"/>
      <c r="K19" s="11"/>
      <c r="L19" s="22"/>
      <c r="O19" t="s">
        <v>122</v>
      </c>
    </row>
    <row r="20" spans="2:15" ht="15.75">
      <c r="B20" s="619" t="s">
        <v>44</v>
      </c>
      <c r="C20" s="1067" t="s">
        <v>99</v>
      </c>
      <c r="D20" s="620" t="s">
        <v>99</v>
      </c>
      <c r="E20" s="1018" t="s">
        <v>99</v>
      </c>
      <c r="F20" s="16"/>
      <c r="G20" s="23"/>
      <c r="H20" s="23"/>
      <c r="I20" s="20"/>
      <c r="J20" s="21"/>
      <c r="K20" s="11"/>
      <c r="L20" s="22"/>
    </row>
    <row r="21" spans="2:15" ht="15.75">
      <c r="B21" s="619" t="s">
        <v>45</v>
      </c>
      <c r="C21" s="1067"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350</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I-VII_2020</vt:lpstr>
      <vt:lpstr>Eksport I-VII_2020</vt:lpstr>
      <vt:lpstr>Import_I-VII_2020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2020-10-19T09:41:50Z</dcterms:modified>
</cp:coreProperties>
</file>