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MGiOP\SIGR\2.10.1.1 PS\Kalkulator GO\"/>
    </mc:Choice>
  </mc:AlternateContent>
  <xr:revisionPtr revIDLastSave="0" documentId="13_ncr:1_{E24C5F7A-C09F-4569-9842-3433197C1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lkulator" sheetId="1" r:id="rId1"/>
  </sheets>
  <definedNames>
    <definedName name="_xlnm.Print_Area" localSheetId="0">Kalkulator!$B$1:$F$22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 l="1"/>
  <c r="E4" i="1" s="1"/>
  <c r="C7" i="1"/>
  <c r="E6" i="1"/>
  <c r="E5" i="1"/>
  <c r="G6" i="1" l="1"/>
  <c r="E7" i="1"/>
  <c r="D7" i="1"/>
  <c r="G5" i="1" s="1"/>
</calcChain>
</file>

<file path=xl/sharedStrings.xml><?xml version="1.0" encoding="utf-8"?>
<sst xmlns="http://schemas.openxmlformats.org/spreadsheetml/2006/main" count="18" uniqueCount="18">
  <si>
    <t>KG</t>
  </si>
  <si>
    <t>KO</t>
  </si>
  <si>
    <t>KC</t>
  </si>
  <si>
    <t>Legenda:</t>
  </si>
  <si>
    <t>KC*</t>
  </si>
  <si>
    <t>KK*</t>
  </si>
  <si>
    <t>NK*</t>
  </si>
  <si>
    <t>*wszystkie koszty w wartościach netto</t>
  </si>
  <si>
    <t>szukane (komórki zablokowane)</t>
  </si>
  <si>
    <t>wypełniać/zmieniać dane</t>
  </si>
  <si>
    <t>KC - koszty całkowite</t>
  </si>
  <si>
    <t>KO - koszty ogólne</t>
  </si>
  <si>
    <t>KG - koszt zakupu gruntu</t>
  </si>
  <si>
    <t>Ki - suma kosztów inwestycyjnych, w tym leasingowych</t>
  </si>
  <si>
    <t>KK - koszty kwalifikowalne</t>
  </si>
  <si>
    <t>Ki</t>
  </si>
  <si>
    <t>NK - niekwalifikowalna kwota</t>
  </si>
  <si>
    <t>Kalkulator do wyliczenia maksymalnej kwoty kosztów kwalifikowalnych związanych z zakupem gruntu w obszarze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</si>
</sst>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0\ _z_ł_-;\-* #,##0.0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3" borderId="7" xfId="1" applyFont="1" applyFill="1" applyBorder="1"/>
    <xf numFmtId="164" fontId="0" fillId="3" borderId="9" xfId="1" applyFont="1" applyFill="1" applyBorder="1"/>
    <xf numFmtId="164" fontId="0" fillId="3" borderId="6" xfId="1" applyFont="1" applyFill="1" applyBorder="1"/>
    <xf numFmtId="164" fontId="0" fillId="3" borderId="10" xfId="1" applyFont="1" applyFill="1" applyBorder="1"/>
    <xf numFmtId="164" fontId="2" fillId="3" borderId="12" xfId="1" applyFont="1" applyFill="1" applyBorder="1"/>
    <xf numFmtId="164" fontId="4" fillId="3" borderId="11" xfId="1" applyFont="1" applyFill="1" applyBorder="1"/>
    <xf numFmtId="164" fontId="4" fillId="3" borderId="13" xfId="1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2" borderId="14" xfId="1" applyFont="1" applyFill="1" applyBorder="1" applyAlignment="1">
      <alignment horizontal="center"/>
    </xf>
    <xf numFmtId="164" fontId="3" fillId="2" borderId="3" xfId="1" applyFont="1" applyFill="1" applyBorder="1" applyProtection="1">
      <protection locked="0"/>
    </xf>
    <xf numFmtId="164" fontId="3" fillId="2" borderId="4" xfId="1" applyFont="1" applyFill="1" applyBorder="1" applyProtection="1">
      <protection locked="0"/>
    </xf>
    <xf numFmtId="164" fontId="3" fillId="2" borderId="5" xfId="1" applyFont="1" applyFill="1" applyBorder="1" applyProtection="1">
      <protection locked="0"/>
    </xf>
    <xf numFmtId="165" fontId="2" fillId="3" borderId="8" xfId="1" applyNumberFormat="1" applyFon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2" fillId="4" borderId="8" xfId="1" applyNumberFormat="1" applyFont="1" applyFill="1" applyBorder="1"/>
    <xf numFmtId="164" fontId="2" fillId="4" borderId="2" xfId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2"/>
  <sheetViews>
    <sheetView tabSelected="1" view="pageBreakPreview" topLeftCell="B1" zoomScaleNormal="100" zoomScaleSheetLayoutView="100" workbookViewId="0">
      <selection activeCell="C16" sqref="C16"/>
    </sheetView>
  </sheetViews>
  <sheetFormatPr defaultRowHeight="14.4" x14ac:dyDescent="0.3"/>
  <cols>
    <col min="1" max="1" width="1.21875" customWidth="1"/>
    <col min="2" max="2" width="44.77734375" style="1" customWidth="1"/>
    <col min="3" max="3" width="17.77734375" customWidth="1"/>
    <col min="4" max="4" width="19.88671875" customWidth="1"/>
    <col min="5" max="5" width="15.77734375" customWidth="1"/>
    <col min="6" max="6" width="1.5546875" customWidth="1"/>
    <col min="7" max="7" width="13.5546875" hidden="1" customWidth="1"/>
  </cols>
  <sheetData>
    <row r="2" spans="2:7" ht="45" customHeight="1" x14ac:dyDescent="0.3">
      <c r="B2" s="20" t="s">
        <v>17</v>
      </c>
      <c r="C2" s="21"/>
      <c r="D2" s="21"/>
      <c r="E2" s="21"/>
    </row>
    <row r="3" spans="2:7" ht="15" thickBot="1" x14ac:dyDescent="0.35">
      <c r="C3" s="1" t="s">
        <v>4</v>
      </c>
      <c r="D3" s="1" t="s">
        <v>5</v>
      </c>
      <c r="E3" s="1" t="s">
        <v>6</v>
      </c>
    </row>
    <row r="4" spans="2:7" x14ac:dyDescent="0.3">
      <c r="B4" s="9" t="s">
        <v>15</v>
      </c>
      <c r="C4" s="12">
        <v>1000000</v>
      </c>
      <c r="D4" s="4">
        <f>C4</f>
        <v>1000000</v>
      </c>
      <c r="E4" s="2">
        <f>C4-D4</f>
        <v>0</v>
      </c>
    </row>
    <row r="5" spans="2:7" x14ac:dyDescent="0.3">
      <c r="B5" s="9" t="s">
        <v>0</v>
      </c>
      <c r="C5" s="13">
        <v>500000</v>
      </c>
      <c r="D5" s="18">
        <f>ROUND(MIN((C4+C6)/9,C4*11/89,C5),2)</f>
        <v>112222.22</v>
      </c>
      <c r="E5" s="3">
        <f t="shared" ref="E5:E6" si="0">C5-D5</f>
        <v>387777.78</v>
      </c>
      <c r="G5" t="str">
        <f>CONCATENATE("max ",D7*0.1," tj. max 10% z ",D7," tj. max 10% z ",D4," + ",D5," + ",D6)</f>
        <v>max 112222,222 tj. max 10% z 1122222,22 tj. max 10% z 1000000 + 112222,22 + 10000</v>
      </c>
    </row>
    <row r="6" spans="2:7" ht="15" thickBot="1" x14ac:dyDescent="0.35">
      <c r="B6" s="9" t="s">
        <v>1</v>
      </c>
      <c r="C6" s="14">
        <v>10000</v>
      </c>
      <c r="D6" s="15">
        <f>ROUND(MIN((C4+C5)/10,C4*10/89,C6),2)</f>
        <v>10000</v>
      </c>
      <c r="E6" s="5">
        <f t="shared" si="0"/>
        <v>0</v>
      </c>
      <c r="G6" t="str">
        <f>CONCATENATE("max ",(D4+D5)*0.1," tj. max 10% z ",D4+D5," tj. max 10% z ",D4," + ",D5)</f>
        <v>max 111222,222 tj. max 10% z 1112222,22 tj. max 10% z 1000000 + 112222,22</v>
      </c>
    </row>
    <row r="7" spans="2:7" ht="15" thickBot="1" x14ac:dyDescent="0.35">
      <c r="B7" s="10" t="s">
        <v>2</v>
      </c>
      <c r="C7" s="7">
        <f>SUM(C4:C6)</f>
        <v>1510000</v>
      </c>
      <c r="D7" s="6">
        <f t="shared" ref="D7:E7" si="1">SUM(D4:D6)</f>
        <v>1122222.22</v>
      </c>
      <c r="E7" s="8">
        <f t="shared" si="1"/>
        <v>387777.78</v>
      </c>
    </row>
    <row r="12" spans="2:7" ht="15" thickBot="1" x14ac:dyDescent="0.35">
      <c r="B12" s="17" t="s">
        <v>3</v>
      </c>
    </row>
    <row r="13" spans="2:7" ht="15" thickBot="1" x14ac:dyDescent="0.35">
      <c r="B13" s="11" t="s">
        <v>9</v>
      </c>
    </row>
    <row r="14" spans="2:7" ht="15" thickBot="1" x14ac:dyDescent="0.35">
      <c r="B14" s="19" t="s">
        <v>8</v>
      </c>
    </row>
    <row r="15" spans="2:7" x14ac:dyDescent="0.3">
      <c r="B15" s="16" t="s">
        <v>13</v>
      </c>
    </row>
    <row r="16" spans="2:7" x14ac:dyDescent="0.3">
      <c r="B16" s="1" t="s">
        <v>12</v>
      </c>
    </row>
    <row r="17" spans="2:2" x14ac:dyDescent="0.3">
      <c r="B17" s="1" t="s">
        <v>11</v>
      </c>
    </row>
    <row r="18" spans="2:2" x14ac:dyDescent="0.3">
      <c r="B18" s="1" t="s">
        <v>10</v>
      </c>
    </row>
    <row r="19" spans="2:2" x14ac:dyDescent="0.3">
      <c r="B19" s="1" t="s">
        <v>14</v>
      </c>
    </row>
    <row r="20" spans="2:2" x14ac:dyDescent="0.3">
      <c r="B20" s="1" t="s">
        <v>16</v>
      </c>
    </row>
    <row r="22" spans="2:2" x14ac:dyDescent="0.3">
      <c r="B22" s="1" t="s">
        <v>7</v>
      </c>
    </row>
  </sheetData>
  <sheetProtection algorithmName="SHA-512" hashValue="y4OjMkyWhqPoT3IPY8K8ngWjgWaqvC5w96X/q7bVPfyAuunK4iyWVllFXeWmIqSDWa7LD1OcYHsuzhV94bcFkQ==" saltValue="V8TToRmt08mTIyWRm6BvEw==" spinCount="100000" sheet="1" objects="1" scenarios="1"/>
  <mergeCells count="1">
    <mergeCell ref="B2:E2"/>
  </mergeCell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C40CC45-5FDB-417A-B83A-8B603874BB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Kalkulator</vt:lpstr>
      <vt:lpstr>Kalkulator!Obszar_wydruku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Trojanowska Sylwia</cp:lastModifiedBy>
  <cp:lastPrinted>2024-11-08T08:13:37Z</cp:lastPrinted>
  <dcterms:created xsi:type="dcterms:W3CDTF">2024-03-31T17:41:53Z</dcterms:created>
  <dcterms:modified xsi:type="dcterms:W3CDTF">2024-11-08T10:11:30Z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39658fb3-784a-4bb6-804a-09b2a5ec68cb</vt:lpwstr>
  </property>
  <property fmtid="{D5CDD505-2E9C-101B-9397-08002B2CF9AE}" pid="3" name="bjSaver">
    <vt:lpwstr>d7c8PeAD1LL7/q57KYDtpzYat6sCG1ns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